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7320" windowHeight="9060" tabRatio="955" activeTab="0"/>
  </bookViews>
  <sheets>
    <sheet name="RPA Ranking" sheetId="1" r:id="rId1"/>
    <sheet name="RPA Caclulations" sheetId="2" r:id="rId2"/>
    <sheet name="Canadian Selection Dec 14" sheetId="3" r:id="rId3"/>
    <sheet name="Canadian Selection Dec 15" sheetId="4" r:id="rId4"/>
    <sheet name="Holimont Jan 11" sheetId="5" r:id="rId5"/>
    <sheet name="TT Calabogie Jan 25" sheetId="6" r:id="rId6"/>
    <sheet name="Canadian Series SM Jan 25" sheetId="7" r:id="rId7"/>
    <sheet name="Canadian Series DM Jan 26" sheetId="8" r:id="rId8"/>
    <sheet name="January Jam Jan 26" sheetId="9" r:id="rId9"/>
    <sheet name="Stratton NorAm Single Feb 1" sheetId="10" r:id="rId10"/>
    <sheet name="Stratton NorAm Dual Feb 2" sheetId="11" r:id="rId11"/>
    <sheet name="TT Caledon Feb 9" sheetId="12" r:id="rId12"/>
    <sheet name="Val St Come NorAm Single Feb 7" sheetId="13" r:id="rId13"/>
    <sheet name="Val St Come NorAm Dual Feb 9" sheetId="14" r:id="rId14"/>
    <sheet name="Spirit Mountain Feb 9" sheetId="15" r:id="rId15"/>
    <sheet name="Apex NorAm Single Feb 15" sheetId="16" r:id="rId16"/>
    <sheet name="Apex NorAm Dual Feb 16" sheetId="17" r:id="rId17"/>
    <sheet name="Vail NorAm Single Feb 22" sheetId="18" r:id="rId18"/>
    <sheet name="Vail NoAm Dual Feb 23" sheetId="19" r:id="rId19"/>
    <sheet name="TT Camp Fortune" sheetId="20" r:id="rId20"/>
    <sheet name="Provincials OWG" sheetId="21" r:id="rId21"/>
    <sheet name="Cnd Series Camp Fortune day 1" sheetId="22" r:id="rId22"/>
    <sheet name="Cnd Series Camp Fortune day 2" sheetId="23" r:id="rId23"/>
    <sheet name="Jr Natls Single" sheetId="24" r:id="rId24"/>
    <sheet name="Sr Natls Single" sheetId="25" r:id="rId25"/>
    <sheet name="Sr Nationals Dual" sheetId="26" r:id="rId26"/>
  </sheets>
  <definedNames>
    <definedName name="_xlnm.Print_Titles" localSheetId="1">'RPA Caclulations'!$A:$A,'RPA Caclulations'!$1:$5</definedName>
  </definedNames>
  <calcPr fullCalcOnLoad="1"/>
</workbook>
</file>

<file path=xl/comments2.xml><?xml version="1.0" encoding="utf-8"?>
<comments xmlns="http://schemas.openxmlformats.org/spreadsheetml/2006/main">
  <authors>
    <author>Eli Budd</author>
  </authors>
  <commentList>
    <comment ref="Z15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of 442 taken from the Feb 10, 2013 Timber Tour Camp Fortune event.</t>
        </r>
      </text>
    </comment>
    <comment ref="A15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 as per section 5.6 of the FSO Selection Criteria 2013-14</t>
        </r>
      </text>
    </comment>
    <comment ref="AA15" authorId="0">
      <text>
        <r>
          <rPr>
            <b/>
            <sz val="9"/>
            <rFont val="Helvetica Neue"/>
            <family val="0"/>
          </rPr>
          <t xml:space="preserve">Eli Budd:
</t>
        </r>
        <r>
          <rPr>
            <sz val="9"/>
            <rFont val="Helvetica Neue"/>
            <family val="0"/>
          </rPr>
          <t>Injury clause implemented. RPA of 406 taken from the Mar 1, 2013 Provincial Championships Calabogie single moguls event.</t>
        </r>
      </text>
    </comment>
  </commentList>
</comments>
</file>

<file path=xl/comments20.xml><?xml version="1.0" encoding="utf-8"?>
<comments xmlns="http://schemas.openxmlformats.org/spreadsheetml/2006/main">
  <authors>
    <author>Eli Budd</author>
  </authors>
  <commentList>
    <comment ref="H54" authorId="0">
      <text>
        <r>
          <rPr>
            <b/>
            <sz val="9"/>
            <rFont val="Helvetica Neue"/>
            <family val="0"/>
          </rPr>
          <t xml:space="preserve">Eli Budd:
</t>
        </r>
        <r>
          <rPr>
            <sz val="9"/>
            <rFont val="Helvetica Neue"/>
            <family val="0"/>
          </rPr>
          <t>Injury clause implemented. RPA of 442 taken from the Feb 10, 2013 Timber Tour Camp Fortune event.</t>
        </r>
      </text>
    </comment>
  </commentList>
</comments>
</file>

<file path=xl/comments21.xml><?xml version="1.0" encoding="utf-8"?>
<comments xmlns="http://schemas.openxmlformats.org/spreadsheetml/2006/main">
  <authors>
    <author>Eli Budd</author>
  </authors>
  <commentList>
    <comment ref="H50" authorId="0">
      <text>
        <r>
          <rPr>
            <b/>
            <sz val="9"/>
            <rFont val="Helvetica Neue"/>
            <family val="0"/>
          </rPr>
          <t>Eli Budd:</t>
        </r>
        <r>
          <rPr>
            <sz val="9"/>
            <rFont val="Helvetica Neue"/>
            <family val="0"/>
          </rPr>
          <t xml:space="preserve">
Injury clause implemented. RPA of 406 taken from the Mar 1, 2013 Provincial Championships Calabogie single moguls event.</t>
        </r>
      </text>
    </comment>
  </commentList>
</comments>
</file>

<file path=xl/sharedStrings.xml><?xml version="1.0" encoding="utf-8"?>
<sst xmlns="http://schemas.openxmlformats.org/spreadsheetml/2006/main" count="1268" uniqueCount="181">
  <si>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</si>
  <si>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</si>
  <si>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</si>
  <si>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</si>
  <si>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</si>
  <si>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</si>
  <si>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</si>
  <si>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</si>
  <si>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</si>
  <si>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Overall</t>
  </si>
  <si>
    <t>FREESTYLE SKIING ONTARIO</t>
  </si>
  <si>
    <t xml:space="preserve">SUM OF </t>
  </si>
  <si>
    <t>TOP 3 RPA</t>
  </si>
  <si>
    <t>MALE</t>
  </si>
  <si>
    <t>ATHLETE</t>
  </si>
  <si>
    <t>Competition:</t>
  </si>
  <si>
    <t>Event:</t>
  </si>
  <si>
    <t>Round:</t>
  </si>
  <si>
    <t>Date:</t>
  </si>
  <si>
    <t>Hi Score:</t>
  </si>
  <si>
    <t xml:space="preserve">RANKED POINT AVERAGE (RPA) </t>
  </si>
  <si>
    <t>Weighting:</t>
  </si>
  <si>
    <t>Gender:</t>
  </si>
  <si>
    <t>Male</t>
  </si>
  <si>
    <t>Semi-Finals</t>
  </si>
  <si>
    <t>BEST</t>
  </si>
  <si>
    <t>EVENT</t>
  </si>
  <si>
    <t>TOP</t>
  </si>
  <si>
    <t>RPA 3</t>
  </si>
  <si>
    <t>FSO Timber Tour</t>
  </si>
  <si>
    <t>2014 RPA RANKINGS</t>
  </si>
  <si>
    <t>HOFFMAN,Zac</t>
  </si>
  <si>
    <t>ANDISON,Robbie</t>
  </si>
  <si>
    <t>PAWLIK,Brayden</t>
  </si>
  <si>
    <t>JOHN PRATT,Ben</t>
  </si>
  <si>
    <t>EVANS,Rylan</t>
  </si>
  <si>
    <t>VICKERS,Finnian</t>
  </si>
  <si>
    <t>DOYLE Tommy</t>
  </si>
  <si>
    <t>HARDACRE Geoff</t>
  </si>
  <si>
    <t>BROWN Connor</t>
  </si>
  <si>
    <t>VOLPE Nathan</t>
  </si>
  <si>
    <t>TURNBULL Lucas</t>
  </si>
  <si>
    <t>DUFFY Eric</t>
  </si>
  <si>
    <t>SUTHERLAND Nick</t>
  </si>
  <si>
    <t>MARTEL Devon</t>
  </si>
  <si>
    <t>ALLEN Andrew</t>
  </si>
  <si>
    <t>ELLIS Owen</t>
  </si>
  <si>
    <t>COTTER Douglas</t>
  </si>
  <si>
    <t>MACLEAN Andrew</t>
  </si>
  <si>
    <t>RAMSAY Max</t>
  </si>
  <si>
    <t>MACDONALD Thomas</t>
  </si>
  <si>
    <t>DAIGLE Matthieu</t>
  </si>
  <si>
    <t>WALSH Brennan</t>
  </si>
  <si>
    <t>MOHRING Justin</t>
  </si>
  <si>
    <t>MACDONALD Alex</t>
  </si>
  <si>
    <t>FOSSUM William</t>
  </si>
  <si>
    <t>NGUYEN Jason</t>
  </si>
  <si>
    <t>NGUYEN Matthew</t>
  </si>
  <si>
    <t>SICILIANO Mitchel</t>
  </si>
  <si>
    <t>HARVEY Griffin</t>
  </si>
  <si>
    <t>CURRER-BRIGGS Laurent</t>
  </si>
  <si>
    <t>JENNINGS Neil</t>
  </si>
  <si>
    <t>CASHMORE Cole</t>
  </si>
  <si>
    <t>RACKUS Justin</t>
  </si>
  <si>
    <t>CAMPBELL Marshall</t>
  </si>
  <si>
    <t>CLUETT Jack</t>
  </si>
  <si>
    <t>LEPINE Nicolas</t>
  </si>
  <si>
    <t>MYSKO Alex</t>
  </si>
  <si>
    <t>UNG Cadyn</t>
  </si>
  <si>
    <t>CULLIGAN Conrad</t>
  </si>
  <si>
    <t>Canadian Selection</t>
  </si>
  <si>
    <t>Apex Mountain</t>
  </si>
  <si>
    <t>Moguls</t>
  </si>
  <si>
    <t>Canadain Selections</t>
  </si>
  <si>
    <t>MENENDEZ,Sebastien</t>
  </si>
  <si>
    <t>January 25, 2014</t>
  </si>
  <si>
    <t>Canadian Series</t>
  </si>
  <si>
    <t>Castle Mt, Alberta</t>
  </si>
  <si>
    <t>January 26, 2014</t>
  </si>
  <si>
    <t>Dual Moguls</t>
  </si>
  <si>
    <t>WONG, Kingsley</t>
  </si>
  <si>
    <t>BAKER, Daniel</t>
  </si>
  <si>
    <t>HARTMAN, Mathew</t>
  </si>
  <si>
    <t>CASSIDY, Zachary</t>
  </si>
  <si>
    <t>Flite A Cup</t>
  </si>
  <si>
    <t>Holimont</t>
  </si>
  <si>
    <t>FIS North American Cup</t>
  </si>
  <si>
    <t>Stratton Mt</t>
  </si>
  <si>
    <t>February 1, 2014</t>
  </si>
  <si>
    <t>February 2, 2014</t>
  </si>
  <si>
    <t>FIS North American</t>
  </si>
  <si>
    <t>Sratton Mt</t>
  </si>
  <si>
    <t>Timber Tour</t>
  </si>
  <si>
    <t>Caledon</t>
  </si>
  <si>
    <t>February 9, 2014</t>
  </si>
  <si>
    <t>WALTER, Jack</t>
  </si>
  <si>
    <t>WALTER, Ben</t>
  </si>
  <si>
    <t>WIGGAN, Jack</t>
  </si>
  <si>
    <t>HARGARTEN, Adam</t>
  </si>
  <si>
    <t>WIGGAN, Matthew</t>
  </si>
  <si>
    <t>SHLESINGER, Owen</t>
  </si>
  <si>
    <t>MCNEIL, Nathan</t>
  </si>
  <si>
    <t>GRYSPEERDT, Hendri</t>
  </si>
  <si>
    <t>Val St-Come</t>
  </si>
  <si>
    <t>Val St-come</t>
  </si>
  <si>
    <t>Val Saint-Come</t>
  </si>
  <si>
    <t>February 7, 2014</t>
  </si>
  <si>
    <t>February 8, 2014</t>
  </si>
  <si>
    <t>Calabogie Peaks</t>
  </si>
  <si>
    <t>Apex</t>
  </si>
  <si>
    <t>February 15, 2014</t>
  </si>
  <si>
    <t>February 16, 2014</t>
  </si>
  <si>
    <t xml:space="preserve"> DE VERTRUIL Marc</t>
  </si>
  <si>
    <t xml:space="preserve"> Moguls</t>
  </si>
  <si>
    <t>Vail</t>
  </si>
  <si>
    <t>February 22, 2014</t>
  </si>
  <si>
    <t>February 23, 2014</t>
  </si>
  <si>
    <t>Final 1</t>
  </si>
  <si>
    <t>Final 2</t>
  </si>
  <si>
    <t>Camp Fortune</t>
  </si>
  <si>
    <t>TANSEY Ross</t>
  </si>
  <si>
    <t>SAMHABER Ryan</t>
  </si>
  <si>
    <t>SAMHABER James</t>
  </si>
  <si>
    <t>WALTER Evan</t>
  </si>
  <si>
    <t>AVON Owen</t>
  </si>
  <si>
    <t>LAWRENCE Sacha</t>
  </si>
  <si>
    <t>SMITH Rowan</t>
  </si>
  <si>
    <t>CULLIGAN Grant</t>
  </si>
  <si>
    <t>NorAm</t>
  </si>
  <si>
    <t>Mt St Louis</t>
  </si>
  <si>
    <t>MR 1</t>
  </si>
  <si>
    <t>Provincials - Ontario Winter Games</t>
  </si>
  <si>
    <t>Mt St Louis Moonstone</t>
  </si>
  <si>
    <t>NEVIN, Connor</t>
  </si>
  <si>
    <t>SCHULTZ, Maty</t>
  </si>
  <si>
    <t>Provincials-OWG</t>
  </si>
  <si>
    <t>December 14,2013</t>
  </si>
  <si>
    <t>Castle Mtn</t>
  </si>
  <si>
    <t>FE 23</t>
  </si>
  <si>
    <t>FE 22</t>
  </si>
  <si>
    <t>FE 16</t>
  </si>
  <si>
    <t>FE 15</t>
  </si>
  <si>
    <t>FE 9</t>
  </si>
  <si>
    <t>FE 7</t>
  </si>
  <si>
    <t>FE 2</t>
  </si>
  <si>
    <t>FE 1</t>
  </si>
  <si>
    <t>JA 26</t>
  </si>
  <si>
    <t>JA 25</t>
  </si>
  <si>
    <t>JA 11</t>
  </si>
  <si>
    <t>DE 15</t>
  </si>
  <si>
    <t>DE 14</t>
  </si>
  <si>
    <t>Calabogie</t>
  </si>
  <si>
    <t>Cdn Series</t>
  </si>
  <si>
    <t>Canadian Selections</t>
  </si>
  <si>
    <t>MR 8</t>
  </si>
  <si>
    <t>Senior Nationals</t>
  </si>
  <si>
    <t>Dual</t>
  </si>
  <si>
    <t>Junior Nationals</t>
  </si>
  <si>
    <t>C Fortune</t>
  </si>
  <si>
    <t>Le Relais</t>
  </si>
  <si>
    <t>MR 9</t>
  </si>
  <si>
    <t>MR 15</t>
  </si>
  <si>
    <t>MR 28-30</t>
  </si>
  <si>
    <t>Duals</t>
  </si>
  <si>
    <t>Spirit Mountain</t>
  </si>
  <si>
    <t>LENTZ, Skyler</t>
  </si>
  <si>
    <t>YUAN, Max</t>
  </si>
  <si>
    <t>BYSTRUCAN, Paul</t>
  </si>
  <si>
    <t>NUTLEY, Matt</t>
  </si>
  <si>
    <t>MARIER, Kevin</t>
  </si>
  <si>
    <t>Timber Tour January Jam</t>
  </si>
  <si>
    <t>Loc Lomand</t>
  </si>
  <si>
    <t>Jan, 26, 2014</t>
  </si>
  <si>
    <t>Central Division Championships</t>
  </si>
  <si>
    <t>Feb 8, 2014</t>
  </si>
  <si>
    <t>BERCOVITCH, Heath</t>
  </si>
  <si>
    <t>Jr. Nationals</t>
  </si>
  <si>
    <t>Lac Beauport</t>
  </si>
  <si>
    <t>Single Moguls</t>
  </si>
  <si>
    <t>Sr. Nationals</t>
  </si>
  <si>
    <t>MOGULS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</si>
</sst>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</numFmts>
  <fonts count="67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b/>
      <sz val="12"/>
      <color indexed="14"/>
      <name val="Calibri"/>
      <family val="2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Helvetica Neue"/>
      <family val="0"/>
    </font>
    <font>
      <sz val="9"/>
      <name val="Helvetica Neue"/>
      <family val="0"/>
    </font>
    <font>
      <b/>
      <sz val="9"/>
      <name val="Helvetica Neue"/>
      <family val="0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E6E6E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Helvetica Neue"/>
      <family val="0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E6E6E6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Helvetica Neue"/>
      <family val="0"/>
    </font>
    <font>
      <b/>
      <sz val="8"/>
      <name val="Helvetica Neue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D9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2E5A6"/>
        <bgColor indexed="64"/>
      </patternFill>
    </fill>
    <fill>
      <patternFill patternType="solid">
        <fgColor rgb="FFF3EB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11"/>
      </right>
      <top style="thin"/>
      <bottom>
        <color indexed="63"/>
      </bottom>
    </border>
    <border>
      <left style="thin">
        <color indexed="11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CDCDCD"/>
      </right>
      <top style="thin">
        <color rgb="FFCDCDCD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 style="thin">
        <color rgb="FFCDCDCD"/>
      </top>
      <bottom style="thin">
        <color rgb="FFCDCDCD"/>
      </bottom>
    </border>
    <border>
      <left>
        <color indexed="63"/>
      </left>
      <right>
        <color indexed="63"/>
      </right>
      <top style="thin">
        <color rgb="FFCDCDCD"/>
      </top>
      <bottom style="thin">
        <color rgb="FFCDCDCD"/>
      </bottom>
    </border>
    <border>
      <left style="thin">
        <color rgb="FFCDCDCD"/>
      </left>
      <right style="thin"/>
      <top>
        <color indexed="63"/>
      </top>
      <bottom style="thin">
        <color rgb="FFCDCDCD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rgb="FFCDCDCD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6" fillId="34" borderId="15" xfId="57" applyFont="1" applyFill="1" applyBorder="1" applyAlignment="1">
      <alignment horizontal="center"/>
    </xf>
    <xf numFmtId="2" fontId="9" fillId="35" borderId="16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 vertical="top"/>
    </xf>
    <xf numFmtId="1" fontId="6" fillId="33" borderId="19" xfId="0" applyNumberFormat="1" applyFont="1" applyFill="1" applyBorder="1" applyAlignment="1">
      <alignment horizontal="center" vertical="top"/>
    </xf>
    <xf numFmtId="2" fontId="6" fillId="33" borderId="20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1" fontId="6" fillId="37" borderId="21" xfId="0" applyNumberFormat="1" applyFont="1" applyFill="1" applyBorder="1" applyAlignment="1">
      <alignment horizontal="center" vertical="top"/>
    </xf>
    <xf numFmtId="1" fontId="6" fillId="37" borderId="22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" fontId="8" fillId="0" borderId="0" xfId="0" applyNumberFormat="1" applyFont="1" applyAlignment="1">
      <alignment vertical="top"/>
    </xf>
    <xf numFmtId="1" fontId="6" fillId="33" borderId="0" xfId="0" applyNumberFormat="1" applyFont="1" applyFill="1" applyBorder="1" applyAlignment="1">
      <alignment vertical="top"/>
    </xf>
    <xf numFmtId="1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8" fillId="36" borderId="23" xfId="0" applyNumberFormat="1" applyFont="1" applyFill="1" applyBorder="1" applyAlignment="1">
      <alignment/>
    </xf>
    <xf numFmtId="1" fontId="6" fillId="38" borderId="17" xfId="0" applyNumberFormat="1" applyFont="1" applyFill="1" applyBorder="1" applyAlignment="1">
      <alignment vertical="top"/>
    </xf>
    <xf numFmtId="1" fontId="6" fillId="0" borderId="24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left"/>
    </xf>
    <xf numFmtId="49" fontId="8" fillId="39" borderId="25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39" borderId="14" xfId="0" applyNumberFormat="1" applyFont="1" applyFill="1" applyBorder="1" applyAlignment="1">
      <alignment horizontal="center" vertical="center" wrapText="1"/>
    </xf>
    <xf numFmtId="1" fontId="8" fillId="36" borderId="22" xfId="0" applyNumberFormat="1" applyFont="1" applyFill="1" applyBorder="1" applyAlignment="1">
      <alignment/>
    </xf>
    <xf numFmtId="1" fontId="8" fillId="40" borderId="12" xfId="0" applyNumberFormat="1" applyFont="1" applyFill="1" applyBorder="1" applyAlignment="1">
      <alignment horizontal="centerContinuous"/>
    </xf>
    <xf numFmtId="1" fontId="8" fillId="40" borderId="24" xfId="0" applyNumberFormat="1" applyFont="1" applyFill="1" applyBorder="1" applyAlignment="1">
      <alignment horizontal="center"/>
    </xf>
    <xf numFmtId="1" fontId="8" fillId="40" borderId="24" xfId="0" applyNumberFormat="1" applyFont="1" applyFill="1" applyBorder="1" applyAlignment="1">
      <alignment horizontal="centerContinuous"/>
    </xf>
    <xf numFmtId="1" fontId="14" fillId="41" borderId="23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15" fillId="0" borderId="26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left" vertical="top"/>
    </xf>
    <xf numFmtId="1" fontId="4" fillId="42" borderId="28" xfId="0" applyNumberFormat="1" applyFont="1" applyFill="1" applyBorder="1" applyAlignment="1">
      <alignment horizontal="left"/>
    </xf>
    <xf numFmtId="1" fontId="5" fillId="42" borderId="29" xfId="0" applyNumberFormat="1" applyFont="1" applyFill="1" applyBorder="1" applyAlignment="1">
      <alignment horizontal="left"/>
    </xf>
    <xf numFmtId="1" fontId="4" fillId="42" borderId="30" xfId="0" applyNumberFormat="1" applyFont="1" applyFill="1" applyBorder="1" applyAlignment="1">
      <alignment horizontal="left"/>
    </xf>
    <xf numFmtId="1" fontId="17" fillId="42" borderId="12" xfId="0" applyNumberFormat="1" applyFont="1" applyFill="1" applyBorder="1" applyAlignment="1">
      <alignment horizontal="left"/>
    </xf>
    <xf numFmtId="1" fontId="13" fillId="42" borderId="12" xfId="0" applyNumberFormat="1" applyFont="1" applyFill="1" applyBorder="1" applyAlignment="1">
      <alignment horizontal="left"/>
    </xf>
    <xf numFmtId="1" fontId="13" fillId="42" borderId="25" xfId="0" applyNumberFormat="1" applyFont="1" applyFill="1" applyBorder="1" applyAlignment="1">
      <alignment horizontal="left"/>
    </xf>
    <xf numFmtId="1" fontId="8" fillId="36" borderId="31" xfId="0" applyNumberFormat="1" applyFont="1" applyFill="1" applyBorder="1" applyAlignment="1">
      <alignment/>
    </xf>
    <xf numFmtId="1" fontId="8" fillId="36" borderId="32" xfId="0" applyNumberFormat="1" applyFont="1" applyFill="1" applyBorder="1" applyAlignment="1">
      <alignment/>
    </xf>
    <xf numFmtId="1" fontId="14" fillId="41" borderId="31" xfId="0" applyNumberFormat="1" applyFont="1" applyFill="1" applyBorder="1" applyAlignment="1">
      <alignment horizontal="center"/>
    </xf>
    <xf numFmtId="1" fontId="8" fillId="40" borderId="15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vertical="top"/>
    </xf>
    <xf numFmtId="0" fontId="18" fillId="43" borderId="33" xfId="0" applyFont="1" applyFill="1" applyBorder="1" applyAlignment="1">
      <alignment vertical="top"/>
    </xf>
    <xf numFmtId="0" fontId="18" fillId="43" borderId="34" xfId="0" applyFont="1" applyFill="1" applyBorder="1" applyAlignment="1">
      <alignment vertical="top"/>
    </xf>
    <xf numFmtId="0" fontId="10" fillId="33" borderId="11" xfId="0" applyFont="1" applyFill="1" applyBorder="1" applyAlignment="1">
      <alignment/>
    </xf>
    <xf numFmtId="1" fontId="8" fillId="0" borderId="35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Alignment="1">
      <alignment vertical="top" wrapText="1"/>
    </xf>
    <xf numFmtId="1" fontId="1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11" fillId="33" borderId="0" xfId="0" applyNumberFormat="1" applyFont="1" applyFill="1" applyBorder="1" applyAlignment="1">
      <alignment horizontal="right" wrapText="1"/>
    </xf>
    <xf numFmtId="0" fontId="15" fillId="0" borderId="36" xfId="0" applyNumberFormat="1" applyFont="1" applyFill="1" applyBorder="1" applyAlignment="1">
      <alignment horizontal="center" wrapText="1"/>
    </xf>
    <xf numFmtId="49" fontId="15" fillId="0" borderId="36" xfId="0" applyNumberFormat="1" applyFont="1" applyFill="1" applyBorder="1" applyAlignment="1">
      <alignment horizontal="center" wrapText="1"/>
    </xf>
    <xf numFmtId="0" fontId="10" fillId="44" borderId="0" xfId="0" applyFont="1" applyFill="1" applyAlignment="1">
      <alignment horizontal="left"/>
    </xf>
    <xf numFmtId="0" fontId="10" fillId="44" borderId="0" xfId="0" applyFont="1" applyFill="1" applyAlignment="1">
      <alignment horizontal="center"/>
    </xf>
    <xf numFmtId="1" fontId="10" fillId="44" borderId="0" xfId="0" applyNumberFormat="1" applyFont="1" applyFill="1" applyAlignment="1">
      <alignment horizontal="left"/>
    </xf>
    <xf numFmtId="0" fontId="10" fillId="44" borderId="10" xfId="0" applyFont="1" applyFill="1" applyBorder="1" applyAlignment="1">
      <alignment horizontal="left"/>
    </xf>
    <xf numFmtId="1" fontId="55" fillId="0" borderId="0" xfId="0" applyNumberFormat="1" applyFont="1" applyAlignment="1">
      <alignment horizontal="left"/>
    </xf>
    <xf numFmtId="0" fontId="10" fillId="44" borderId="11" xfId="0" applyFont="1" applyFill="1" applyBorder="1" applyAlignment="1">
      <alignment horizontal="left"/>
    </xf>
    <xf numFmtId="0" fontId="10" fillId="44" borderId="10" xfId="0" applyFont="1" applyFill="1" applyBorder="1" applyAlignment="1">
      <alignment horizontal="center"/>
    </xf>
    <xf numFmtId="0" fontId="10" fillId="44" borderId="0" xfId="0" applyFont="1" applyFill="1" applyAlignment="1">
      <alignment horizontal="left" vertical="center"/>
    </xf>
    <xf numFmtId="1" fontId="56" fillId="0" borderId="24" xfId="0" applyNumberFormat="1" applyFont="1" applyBorder="1" applyAlignment="1">
      <alignment horizontal="left"/>
    </xf>
    <xf numFmtId="1" fontId="56" fillId="0" borderId="25" xfId="0" applyNumberFormat="1" applyFont="1" applyBorder="1" applyAlignment="1">
      <alignment horizontal="left"/>
    </xf>
    <xf numFmtId="1" fontId="56" fillId="0" borderId="12" xfId="0" applyNumberFormat="1" applyFont="1" applyBorder="1" applyAlignment="1">
      <alignment horizontal="left"/>
    </xf>
    <xf numFmtId="49" fontId="57" fillId="45" borderId="25" xfId="0" applyNumberFormat="1" applyFont="1" applyFill="1" applyBorder="1" applyAlignment="1">
      <alignment horizontal="center" vertical="center" wrapText="1"/>
    </xf>
    <xf numFmtId="9" fontId="56" fillId="46" borderId="1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9" fontId="56" fillId="46" borderId="0" xfId="0" applyNumberFormat="1" applyFont="1" applyFill="1" applyAlignment="1">
      <alignment horizontal="center"/>
    </xf>
    <xf numFmtId="49" fontId="57" fillId="45" borderId="13" xfId="0" applyNumberFormat="1" applyFont="1" applyFill="1" applyBorder="1" applyAlignment="1">
      <alignment horizontal="center" vertical="center" wrapText="1"/>
    </xf>
    <xf numFmtId="2" fontId="56" fillId="47" borderId="16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56" fillId="47" borderId="10" xfId="0" applyNumberFormat="1" applyFont="1" applyFill="1" applyBorder="1" applyAlignment="1">
      <alignment horizontal="center"/>
    </xf>
    <xf numFmtId="1" fontId="56" fillId="48" borderId="37" xfId="0" applyNumberFormat="1" applyFont="1" applyFill="1" applyBorder="1" applyAlignment="1">
      <alignment horizontal="center"/>
    </xf>
    <xf numFmtId="1" fontId="56" fillId="48" borderId="14" xfId="0" applyNumberFormat="1" applyFont="1" applyFill="1" applyBorder="1" applyAlignment="1">
      <alignment horizontal="center"/>
    </xf>
    <xf numFmtId="49" fontId="57" fillId="45" borderId="14" xfId="0" applyNumberFormat="1" applyFont="1" applyFill="1" applyBorder="1" applyAlignment="1">
      <alignment horizontal="center" vertical="center" wrapText="1"/>
    </xf>
    <xf numFmtId="0" fontId="58" fillId="49" borderId="38" xfId="0" applyFont="1" applyFill="1" applyBorder="1" applyAlignment="1">
      <alignment vertical="top"/>
    </xf>
    <xf numFmtId="2" fontId="56" fillId="44" borderId="39" xfId="0" applyNumberFormat="1" applyFont="1" applyFill="1" applyBorder="1" applyAlignment="1">
      <alignment horizontal="center" vertical="top"/>
    </xf>
    <xf numFmtId="2" fontId="56" fillId="44" borderId="40" xfId="0" applyNumberFormat="1" applyFont="1" applyFill="1" applyBorder="1" applyAlignment="1">
      <alignment horizontal="center" vertical="top"/>
    </xf>
    <xf numFmtId="0" fontId="58" fillId="49" borderId="41" xfId="0" applyFont="1" applyFill="1" applyBorder="1" applyAlignment="1">
      <alignment vertical="top"/>
    </xf>
    <xf numFmtId="2" fontId="56" fillId="0" borderId="39" xfId="0" applyNumberFormat="1" applyFont="1" applyBorder="1" applyAlignment="1">
      <alignment horizontal="center" vertical="top"/>
    </xf>
    <xf numFmtId="2" fontId="56" fillId="0" borderId="40" xfId="0" applyNumberFormat="1" applyFont="1" applyBorder="1" applyAlignment="1">
      <alignment horizontal="center" vertical="top"/>
    </xf>
    <xf numFmtId="0" fontId="10" fillId="50" borderId="0" xfId="0" applyFont="1" applyFill="1" applyAlignment="1">
      <alignment horizontal="center"/>
    </xf>
    <xf numFmtId="0" fontId="10" fillId="50" borderId="0" xfId="0" applyFont="1" applyFill="1" applyAlignment="1">
      <alignment horizontal="left"/>
    </xf>
    <xf numFmtId="1" fontId="55" fillId="51" borderId="0" xfId="0" applyNumberFormat="1" applyFont="1" applyFill="1" applyAlignment="1">
      <alignment horizontal="left"/>
    </xf>
    <xf numFmtId="1" fontId="55" fillId="51" borderId="0" xfId="0" applyNumberFormat="1" applyFont="1" applyFill="1" applyAlignment="1">
      <alignment horizontal="center"/>
    </xf>
    <xf numFmtId="0" fontId="10" fillId="44" borderId="0" xfId="0" applyFont="1" applyFill="1" applyAlignment="1">
      <alignment horizontal="left"/>
    </xf>
    <xf numFmtId="0" fontId="10" fillId="44" borderId="0" xfId="0" applyFont="1" applyFill="1" applyAlignment="1">
      <alignment horizontal="left"/>
    </xf>
    <xf numFmtId="0" fontId="58" fillId="49" borderId="38" xfId="0" applyFont="1" applyFill="1" applyBorder="1" applyAlignment="1">
      <alignment vertical="top"/>
    </xf>
    <xf numFmtId="0" fontId="58" fillId="49" borderId="41" xfId="0" applyFont="1" applyFill="1" applyBorder="1" applyAlignment="1">
      <alignment vertical="top"/>
    </xf>
    <xf numFmtId="2" fontId="6" fillId="52" borderId="20" xfId="0" applyNumberFormat="1" applyFont="1" applyFill="1" applyBorder="1" applyAlignment="1">
      <alignment horizontal="center" vertical="top"/>
    </xf>
    <xf numFmtId="1" fontId="6" fillId="52" borderId="19" xfId="0" applyNumberFormat="1" applyFont="1" applyFill="1" applyBorder="1" applyAlignment="1">
      <alignment horizontal="center" vertical="top"/>
    </xf>
    <xf numFmtId="1" fontId="6" fillId="52" borderId="22" xfId="0" applyNumberFormat="1" applyFont="1" applyFill="1" applyBorder="1" applyAlignment="1">
      <alignment horizontal="center" vertical="top"/>
    </xf>
    <xf numFmtId="2" fontId="56" fillId="48" borderId="42" xfId="0" applyNumberFormat="1" applyFont="1" applyFill="1" applyBorder="1" applyAlignment="1">
      <alignment horizontal="center" vertical="top"/>
    </xf>
    <xf numFmtId="1" fontId="56" fillId="48" borderId="43" xfId="0" applyNumberFormat="1" applyFont="1" applyFill="1" applyBorder="1" applyAlignment="1">
      <alignment horizontal="center" vertical="top"/>
    </xf>
    <xf numFmtId="2" fontId="56" fillId="48" borderId="44" xfId="0" applyNumberFormat="1" applyFont="1" applyFill="1" applyBorder="1" applyAlignment="1">
      <alignment horizontal="center" vertical="top"/>
    </xf>
    <xf numFmtId="1" fontId="56" fillId="48" borderId="45" xfId="0" applyNumberFormat="1" applyFont="1" applyFill="1" applyBorder="1" applyAlignment="1">
      <alignment horizontal="center" vertical="top"/>
    </xf>
    <xf numFmtId="1" fontId="6" fillId="51" borderId="0" xfId="0" applyNumberFormat="1" applyFont="1" applyFill="1" applyBorder="1" applyAlignment="1">
      <alignment vertical="top"/>
    </xf>
    <xf numFmtId="1" fontId="6" fillId="51" borderId="17" xfId="0" applyNumberFormat="1" applyFont="1" applyFill="1" applyBorder="1" applyAlignment="1">
      <alignment horizontal="right" vertical="top"/>
    </xf>
    <xf numFmtId="1" fontId="12" fillId="51" borderId="0" xfId="0" applyNumberFormat="1" applyFont="1" applyFill="1" applyAlignment="1">
      <alignment/>
    </xf>
    <xf numFmtId="0" fontId="58" fillId="49" borderId="41" xfId="0" applyFont="1" applyFill="1" applyBorder="1" applyAlignment="1">
      <alignment vertical="top"/>
    </xf>
    <xf numFmtId="1" fontId="56" fillId="48" borderId="46" xfId="0" applyNumberFormat="1" applyFont="1" applyFill="1" applyBorder="1" applyAlignment="1">
      <alignment horizontal="right" vertical="top"/>
    </xf>
    <xf numFmtId="0" fontId="58" fillId="48" borderId="41" xfId="0" applyFont="1" applyFill="1" applyBorder="1" applyAlignment="1">
      <alignment vertical="top"/>
    </xf>
    <xf numFmtId="1" fontId="6" fillId="52" borderId="17" xfId="0" applyNumberFormat="1" applyFont="1" applyFill="1" applyBorder="1" applyAlignment="1">
      <alignment vertical="top"/>
    </xf>
    <xf numFmtId="1" fontId="6" fillId="52" borderId="17" xfId="0" applyNumberFormat="1" applyFont="1" applyFill="1" applyBorder="1" applyAlignment="1">
      <alignment horizontal="center" vertical="top"/>
    </xf>
    <xf numFmtId="0" fontId="11" fillId="44" borderId="0" xfId="0" applyFont="1" applyFill="1" applyAlignment="1">
      <alignment horizontal="center"/>
    </xf>
    <xf numFmtId="0" fontId="58" fillId="49" borderId="34" xfId="0" applyFont="1" applyFill="1" applyBorder="1" applyAlignment="1">
      <alignment vertical="top"/>
    </xf>
    <xf numFmtId="0" fontId="18" fillId="43" borderId="41" xfId="0" applyFont="1" applyFill="1" applyBorder="1" applyAlignment="1">
      <alignment vertical="top"/>
    </xf>
    <xf numFmtId="1" fontId="6" fillId="52" borderId="17" xfId="0" applyNumberFormat="1" applyFont="1" applyFill="1" applyBorder="1" applyAlignment="1">
      <alignment horizontal="center" vertical="top"/>
    </xf>
    <xf numFmtId="1" fontId="57" fillId="0" borderId="0" xfId="0" applyNumberFormat="1" applyFont="1" applyAlignment="1">
      <alignment vertical="top"/>
    </xf>
    <xf numFmtId="1" fontId="59" fillId="0" borderId="0" xfId="0" applyNumberFormat="1" applyFont="1" applyAlignment="1">
      <alignment horizontal="left" vertical="top"/>
    </xf>
    <xf numFmtId="1" fontId="56" fillId="0" borderId="0" xfId="0" applyNumberFormat="1" applyFont="1" applyAlignment="1">
      <alignment vertical="top"/>
    </xf>
    <xf numFmtId="1" fontId="57" fillId="0" borderId="35" xfId="0" applyNumberFormat="1" applyFont="1" applyBorder="1" applyAlignment="1">
      <alignment horizontal="center" vertical="top"/>
    </xf>
    <xf numFmtId="1" fontId="57" fillId="0" borderId="0" xfId="0" applyNumberFormat="1" applyFont="1" applyAlignment="1">
      <alignment horizontal="center" vertical="top"/>
    </xf>
    <xf numFmtId="1" fontId="57" fillId="0" borderId="0" xfId="0" applyNumberFormat="1" applyFont="1" applyAlignment="1">
      <alignment vertical="top" wrapText="1"/>
    </xf>
    <xf numFmtId="1" fontId="59" fillId="0" borderId="0" xfId="0" applyNumberFormat="1" applyFont="1" applyAlignment="1">
      <alignment vertical="top" wrapText="1"/>
    </xf>
    <xf numFmtId="1" fontId="56" fillId="0" borderId="0" xfId="0" applyNumberFormat="1" applyFont="1" applyAlignment="1">
      <alignment vertical="top" wrapText="1"/>
    </xf>
    <xf numFmtId="1" fontId="11" fillId="44" borderId="0" xfId="0" applyNumberFormat="1" applyFont="1" applyFill="1" applyAlignment="1">
      <alignment horizontal="right" wrapText="1"/>
    </xf>
    <xf numFmtId="0" fontId="60" fillId="0" borderId="47" xfId="0" applyFont="1" applyBorder="1" applyAlignment="1">
      <alignment horizontal="center" wrapText="1"/>
    </xf>
    <xf numFmtId="49" fontId="60" fillId="0" borderId="48" xfId="0" applyNumberFormat="1" applyFont="1" applyBorder="1" applyAlignment="1">
      <alignment horizontal="center" wrapText="1"/>
    </xf>
    <xf numFmtId="49" fontId="60" fillId="0" borderId="49" xfId="0" applyNumberFormat="1" applyFont="1" applyBorder="1" applyAlignment="1">
      <alignment horizontal="center" wrapText="1"/>
    </xf>
    <xf numFmtId="1" fontId="61" fillId="53" borderId="50" xfId="0" applyNumberFormat="1" applyFont="1" applyFill="1" applyBorder="1" applyAlignment="1">
      <alignment horizontal="left"/>
    </xf>
    <xf numFmtId="1" fontId="62" fillId="53" borderId="51" xfId="0" applyNumberFormat="1" applyFont="1" applyFill="1" applyBorder="1" applyAlignment="1">
      <alignment horizontal="left"/>
    </xf>
    <xf numFmtId="1" fontId="61" fillId="53" borderId="52" xfId="0" applyNumberFormat="1" applyFont="1" applyFill="1" applyBorder="1" applyAlignment="1">
      <alignment horizontal="left"/>
    </xf>
    <xf numFmtId="1" fontId="61" fillId="53" borderId="12" xfId="0" applyNumberFormat="1" applyFont="1" applyFill="1" applyBorder="1" applyAlignment="1">
      <alignment horizontal="left"/>
    </xf>
    <xf numFmtId="1" fontId="63" fillId="53" borderId="12" xfId="0" applyNumberFormat="1" applyFont="1" applyFill="1" applyBorder="1" applyAlignment="1">
      <alignment horizontal="left"/>
    </xf>
    <xf numFmtId="1" fontId="63" fillId="53" borderId="25" xfId="0" applyNumberFormat="1" applyFont="1" applyFill="1" applyBorder="1" applyAlignment="1">
      <alignment horizontal="left"/>
    </xf>
    <xf numFmtId="1" fontId="11" fillId="44" borderId="0" xfId="0" applyNumberFormat="1" applyFont="1" applyFill="1" applyAlignment="1">
      <alignment horizontal="right"/>
    </xf>
    <xf numFmtId="0" fontId="60" fillId="0" borderId="47" xfId="0" applyFont="1" applyBorder="1" applyAlignment="1">
      <alignment horizontal="center"/>
    </xf>
    <xf numFmtId="49" fontId="60" fillId="0" borderId="49" xfId="0" applyNumberFormat="1" applyFont="1" applyBorder="1" applyAlignment="1">
      <alignment horizontal="center"/>
    </xf>
    <xf numFmtId="1" fontId="57" fillId="48" borderId="23" xfId="0" applyNumberFormat="1" applyFont="1" applyFill="1" applyBorder="1" applyAlignment="1">
      <alignment/>
    </xf>
    <xf numFmtId="1" fontId="57" fillId="48" borderId="45" xfId="0" applyNumberFormat="1" applyFont="1" applyFill="1" applyBorder="1" applyAlignment="1">
      <alignment/>
    </xf>
    <xf numFmtId="1" fontId="64" fillId="53" borderId="23" xfId="0" applyNumberFormat="1" applyFont="1" applyFill="1" applyBorder="1" applyAlignment="1">
      <alignment horizontal="center"/>
    </xf>
    <xf numFmtId="1" fontId="57" fillId="54" borderId="12" xfId="0" applyNumberFormat="1" applyFont="1" applyFill="1" applyBorder="1" applyAlignment="1">
      <alignment horizontal="centerContinuous"/>
    </xf>
    <xf numFmtId="1" fontId="57" fillId="54" borderId="24" xfId="0" applyNumberFormat="1" applyFont="1" applyFill="1" applyBorder="1" applyAlignment="1">
      <alignment horizontal="center"/>
    </xf>
    <xf numFmtId="1" fontId="57" fillId="54" borderId="24" xfId="0" applyNumberFormat="1" applyFont="1" applyFill="1" applyBorder="1" applyAlignment="1">
      <alignment horizontal="centerContinuous"/>
    </xf>
    <xf numFmtId="1" fontId="57" fillId="48" borderId="31" xfId="0" applyNumberFormat="1" applyFont="1" applyFill="1" applyBorder="1" applyAlignment="1">
      <alignment/>
    </xf>
    <xf numFmtId="1" fontId="57" fillId="48" borderId="0" xfId="0" applyNumberFormat="1" applyFont="1" applyFill="1" applyAlignment="1">
      <alignment/>
    </xf>
    <xf numFmtId="1" fontId="64" fillId="53" borderId="31" xfId="0" applyNumberFormat="1" applyFont="1" applyFill="1" applyBorder="1" applyAlignment="1">
      <alignment horizontal="center"/>
    </xf>
    <xf numFmtId="1" fontId="57" fillId="54" borderId="0" xfId="0" applyNumberFormat="1" applyFont="1" applyFill="1" applyAlignment="1">
      <alignment horizontal="center"/>
    </xf>
    <xf numFmtId="1" fontId="57" fillId="54" borderId="15" xfId="0" applyNumberFormat="1" applyFont="1" applyFill="1" applyBorder="1" applyAlignment="1">
      <alignment horizontal="center"/>
    </xf>
    <xf numFmtId="0" fontId="60" fillId="0" borderId="53" xfId="0" applyFont="1" applyBorder="1" applyAlignment="1">
      <alignment horizontal="center"/>
    </xf>
    <xf numFmtId="49" fontId="60" fillId="0" borderId="54" xfId="0" applyNumberFormat="1" applyFont="1" applyBorder="1" applyAlignment="1">
      <alignment horizontal="center"/>
    </xf>
    <xf numFmtId="0" fontId="58" fillId="49" borderId="38" xfId="0" applyFont="1" applyFill="1" applyBorder="1" applyAlignment="1">
      <alignment vertical="top"/>
    </xf>
    <xf numFmtId="1" fontId="56" fillId="55" borderId="17" xfId="0" applyNumberFormat="1" applyFont="1" applyFill="1" applyBorder="1" applyAlignment="1">
      <alignment vertical="top"/>
    </xf>
    <xf numFmtId="1" fontId="56" fillId="0" borderId="55" xfId="0" applyNumberFormat="1" applyFont="1" applyBorder="1" applyAlignment="1">
      <alignment horizontal="center" vertical="top"/>
    </xf>
    <xf numFmtId="1" fontId="56" fillId="44" borderId="55" xfId="0" applyNumberFormat="1" applyFont="1" applyFill="1" applyBorder="1" applyAlignment="1">
      <alignment horizontal="center" vertical="top"/>
    </xf>
    <xf numFmtId="1" fontId="56" fillId="44" borderId="0" xfId="0" applyNumberFormat="1" applyFont="1" applyFill="1" applyAlignment="1">
      <alignment vertical="top"/>
    </xf>
    <xf numFmtId="1" fontId="56" fillId="0" borderId="17" xfId="0" applyNumberFormat="1" applyFont="1" applyBorder="1" applyAlignment="1">
      <alignment horizontal="right" vertical="top"/>
    </xf>
    <xf numFmtId="1" fontId="56" fillId="0" borderId="55" xfId="0" applyNumberFormat="1" applyFont="1" applyBorder="1" applyAlignment="1">
      <alignment horizontal="right" vertical="top"/>
    </xf>
    <xf numFmtId="0" fontId="58" fillId="49" borderId="41" xfId="0" applyFont="1" applyFill="1" applyBorder="1" applyAlignment="1">
      <alignment vertical="top"/>
    </xf>
    <xf numFmtId="1" fontId="56" fillId="55" borderId="37" xfId="0" applyNumberFormat="1" applyFont="1" applyFill="1" applyBorder="1" applyAlignment="1">
      <alignment vertical="top"/>
    </xf>
    <xf numFmtId="1" fontId="56" fillId="0" borderId="14" xfId="0" applyNumberFormat="1" applyFont="1" applyBorder="1" applyAlignment="1">
      <alignment horizontal="center" vertical="top"/>
    </xf>
    <xf numFmtId="1" fontId="56" fillId="44" borderId="14" xfId="0" applyNumberFormat="1" applyFont="1" applyFill="1" applyBorder="1" applyAlignment="1">
      <alignment horizontal="center" vertical="top"/>
    </xf>
    <xf numFmtId="1" fontId="56" fillId="0" borderId="37" xfId="0" applyNumberFormat="1" applyFont="1" applyBorder="1" applyAlignment="1">
      <alignment horizontal="right" vertical="top"/>
    </xf>
    <xf numFmtId="1" fontId="56" fillId="0" borderId="14" xfId="0" applyNumberFormat="1" applyFont="1" applyBorder="1" applyAlignment="1">
      <alignment horizontal="right" vertical="top"/>
    </xf>
    <xf numFmtId="0" fontId="58" fillId="48" borderId="41" xfId="0" applyFont="1" applyFill="1" applyBorder="1" applyAlignment="1">
      <alignment vertical="top"/>
    </xf>
    <xf numFmtId="1" fontId="56" fillId="48" borderId="37" xfId="0" applyNumberFormat="1" applyFont="1" applyFill="1" applyBorder="1" applyAlignment="1">
      <alignment vertical="top"/>
    </xf>
    <xf numFmtId="1" fontId="56" fillId="48" borderId="14" xfId="0" applyNumberFormat="1" applyFont="1" applyFill="1" applyBorder="1" applyAlignment="1">
      <alignment horizontal="center" vertical="top"/>
    </xf>
    <xf numFmtId="1" fontId="56" fillId="44" borderId="37" xfId="0" applyNumberFormat="1" applyFont="1" applyFill="1" applyBorder="1" applyAlignment="1">
      <alignment horizontal="right" vertical="top"/>
    </xf>
    <xf numFmtId="1" fontId="56" fillId="44" borderId="14" xfId="0" applyNumberFormat="1" applyFont="1" applyFill="1" applyBorder="1" applyAlignment="1">
      <alignment horizontal="right" vertical="top"/>
    </xf>
    <xf numFmtId="1" fontId="56" fillId="48" borderId="46" xfId="0" applyNumberFormat="1" applyFont="1" applyFill="1" applyBorder="1" applyAlignment="1">
      <alignment horizontal="right" vertical="top"/>
    </xf>
    <xf numFmtId="1" fontId="56" fillId="48" borderId="43" xfId="0" applyNumberFormat="1" applyFont="1" applyFill="1" applyBorder="1" applyAlignment="1">
      <alignment horizontal="center" vertical="top"/>
    </xf>
    <xf numFmtId="0" fontId="65" fillId="0" borderId="0" xfId="0" applyFont="1" applyAlignment="1">
      <alignment/>
    </xf>
    <xf numFmtId="1" fontId="56" fillId="0" borderId="14" xfId="0" applyNumberFormat="1" applyFont="1" applyBorder="1" applyAlignment="1">
      <alignment vertical="top"/>
    </xf>
    <xf numFmtId="1" fontId="56" fillId="0" borderId="0" xfId="0" applyNumberFormat="1" applyFont="1" applyAlignment="1">
      <alignment horizontal="center" vertical="top"/>
    </xf>
    <xf numFmtId="1" fontId="56" fillId="0" borderId="37" xfId="0" applyNumberFormat="1" applyFont="1" applyBorder="1" applyAlignment="1">
      <alignment vertical="top"/>
    </xf>
    <xf numFmtId="0" fontId="10" fillId="33" borderId="0" xfId="0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left"/>
    </xf>
    <xf numFmtId="174" fontId="10" fillId="33" borderId="11" xfId="0" applyNumberFormat="1" applyFont="1" applyFill="1" applyBorder="1" applyAlignment="1">
      <alignment horizontal="left"/>
    </xf>
    <xf numFmtId="0" fontId="10" fillId="44" borderId="0" xfId="0" applyFont="1" applyFill="1" applyAlignment="1">
      <alignment horizontal="left"/>
    </xf>
    <xf numFmtId="0" fontId="11" fillId="44" borderId="0" xfId="0" applyFont="1" applyFill="1" applyAlignment="1">
      <alignment horizontal="center"/>
    </xf>
    <xf numFmtId="1" fontId="10" fillId="44" borderId="0" xfId="0" applyNumberFormat="1" applyFont="1" applyFill="1" applyAlignment="1">
      <alignment horizontal="center"/>
    </xf>
    <xf numFmtId="174" fontId="10" fillId="44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200025</xdr:rowOff>
    </xdr:to>
    <xdr:pic>
      <xdr:nvPicPr>
        <xdr:cNvPr id="1" name="Picture 814" descr="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952500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6</xdr:row>
      <xdr:rowOff>95250</xdr:rowOff>
    </xdr:to>
    <xdr:pic>
      <xdr:nvPicPr>
        <xdr:cNvPr id="1" name="Picture 2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3"/>
  <sheetViews>
    <sheetView tabSelected="1" zoomScalePageLayoutView="0" workbookViewId="0" topLeftCell="A1">
      <selection activeCell="F12" sqref="F12"/>
    </sheetView>
  </sheetViews>
  <sheetFormatPr defaultColWidth="17.69921875" defaultRowHeight="19.5" customHeight="1"/>
  <cols>
    <col min="1" max="1" width="17.69921875" style="0" customWidth="1"/>
    <col min="2" max="2" width="2.19921875" style="0" customWidth="1"/>
    <col min="3" max="3" width="6.5" style="0" customWidth="1"/>
    <col min="4" max="6" width="5.5" style="0" customWidth="1"/>
    <col min="7" max="7" width="7.5" style="0" customWidth="1"/>
    <col min="8" max="8" width="0.796875" style="0" customWidth="1"/>
    <col min="9" max="27" width="7.5" style="0" customWidth="1"/>
    <col min="28" max="32" width="8.796875" style="0" customWidth="1"/>
  </cols>
  <sheetData>
    <row r="1" spans="1:32" ht="15" customHeight="1" thickBot="1">
      <c r="A1" s="129"/>
      <c r="B1" s="129"/>
      <c r="C1" s="130" t="s">
        <v>10</v>
      </c>
      <c r="D1" s="130"/>
      <c r="E1" s="130"/>
      <c r="F1" s="130"/>
      <c r="G1" s="131"/>
      <c r="H1" s="131"/>
      <c r="I1" s="132">
        <v>2013</v>
      </c>
      <c r="J1" s="133"/>
      <c r="K1" s="132">
        <v>2014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7.75" customHeight="1">
      <c r="A2" s="134"/>
      <c r="B2" s="134"/>
      <c r="C2" s="135"/>
      <c r="D2" s="136"/>
      <c r="E2" s="136"/>
      <c r="F2" s="136"/>
      <c r="G2" s="136"/>
      <c r="H2" s="137"/>
      <c r="I2" s="138" t="s">
        <v>153</v>
      </c>
      <c r="J2" s="139" t="s">
        <v>70</v>
      </c>
      <c r="K2" s="140" t="s">
        <v>84</v>
      </c>
      <c r="L2" s="139" t="s">
        <v>92</v>
      </c>
      <c r="M2" s="139" t="s">
        <v>152</v>
      </c>
      <c r="N2" s="139" t="s">
        <v>152</v>
      </c>
      <c r="O2" s="139" t="s">
        <v>92</v>
      </c>
      <c r="P2" s="139" t="s">
        <v>128</v>
      </c>
      <c r="Q2" s="139" t="s">
        <v>128</v>
      </c>
      <c r="R2" s="139" t="s">
        <v>92</v>
      </c>
      <c r="S2" s="139" t="s">
        <v>128</v>
      </c>
      <c r="T2" s="139" t="s">
        <v>128</v>
      </c>
      <c r="U2" s="139" t="s">
        <v>173</v>
      </c>
      <c r="V2" s="139" t="s">
        <v>128</v>
      </c>
      <c r="W2" s="139" t="s">
        <v>128</v>
      </c>
      <c r="X2" s="139" t="s">
        <v>128</v>
      </c>
      <c r="Y2" s="139" t="s">
        <v>128</v>
      </c>
      <c r="Z2" s="139" t="s">
        <v>92</v>
      </c>
      <c r="AA2" s="139" t="s">
        <v>135</v>
      </c>
      <c r="AB2" s="139" t="s">
        <v>76</v>
      </c>
      <c r="AC2" s="139" t="s">
        <v>76</v>
      </c>
      <c r="AD2" s="139" t="s">
        <v>157</v>
      </c>
      <c r="AE2" s="139" t="s">
        <v>155</v>
      </c>
      <c r="AF2" s="139" t="s">
        <v>155</v>
      </c>
    </row>
    <row r="3" spans="1:32" ht="15" customHeight="1">
      <c r="A3" s="141" t="s">
        <v>13</v>
      </c>
      <c r="B3" s="142"/>
      <c r="C3" s="143" t="s">
        <v>30</v>
      </c>
      <c r="D3" s="144"/>
      <c r="E3" s="144"/>
      <c r="F3" s="145"/>
      <c r="G3" s="146"/>
      <c r="H3" s="147"/>
      <c r="I3" s="148" t="s">
        <v>109</v>
      </c>
      <c r="J3" s="149" t="s">
        <v>109</v>
      </c>
      <c r="K3" s="149" t="s">
        <v>85</v>
      </c>
      <c r="L3" s="149" t="s">
        <v>151</v>
      </c>
      <c r="M3" s="149" t="s">
        <v>137</v>
      </c>
      <c r="N3" s="149" t="s">
        <v>137</v>
      </c>
      <c r="O3" s="149" t="s">
        <v>171</v>
      </c>
      <c r="P3" s="149" t="s">
        <v>91</v>
      </c>
      <c r="Q3" s="149" t="s">
        <v>91</v>
      </c>
      <c r="R3" s="149" t="s">
        <v>93</v>
      </c>
      <c r="S3" s="149" t="s">
        <v>103</v>
      </c>
      <c r="T3" s="149" t="s">
        <v>104</v>
      </c>
      <c r="U3" s="149" t="s">
        <v>164</v>
      </c>
      <c r="V3" s="149" t="s">
        <v>109</v>
      </c>
      <c r="W3" s="149" t="s">
        <v>109</v>
      </c>
      <c r="X3" s="149" t="s">
        <v>114</v>
      </c>
      <c r="Y3" s="149" t="s">
        <v>114</v>
      </c>
      <c r="Z3" s="149" t="s">
        <v>119</v>
      </c>
      <c r="AA3" s="149" t="s">
        <v>129</v>
      </c>
      <c r="AB3" s="149" t="s">
        <v>158</v>
      </c>
      <c r="AC3" s="149" t="s">
        <v>158</v>
      </c>
      <c r="AD3" s="149" t="s">
        <v>159</v>
      </c>
      <c r="AE3" s="149" t="s">
        <v>109</v>
      </c>
      <c r="AF3" s="149" t="s">
        <v>109</v>
      </c>
    </row>
    <row r="4" spans="1:32" ht="15" customHeight="1">
      <c r="A4" s="150"/>
      <c r="B4" s="151"/>
      <c r="C4" s="152" t="s">
        <v>9</v>
      </c>
      <c r="D4" s="153" t="s">
        <v>27</v>
      </c>
      <c r="E4" s="154" t="s">
        <v>27</v>
      </c>
      <c r="F4" s="155" t="s">
        <v>27</v>
      </c>
      <c r="G4" s="152" t="s">
        <v>11</v>
      </c>
      <c r="H4" s="147"/>
      <c r="I4" s="148" t="s">
        <v>150</v>
      </c>
      <c r="J4" s="149" t="s">
        <v>149</v>
      </c>
      <c r="K4" s="149" t="s">
        <v>148</v>
      </c>
      <c r="L4" s="149" t="s">
        <v>147</v>
      </c>
      <c r="M4" s="149" t="s">
        <v>147</v>
      </c>
      <c r="N4" s="149" t="s">
        <v>146</v>
      </c>
      <c r="O4" s="149" t="s">
        <v>146</v>
      </c>
      <c r="P4" s="149" t="s">
        <v>145</v>
      </c>
      <c r="Q4" s="149" t="s">
        <v>144</v>
      </c>
      <c r="R4" s="149" t="s">
        <v>142</v>
      </c>
      <c r="S4" s="149" t="s">
        <v>143</v>
      </c>
      <c r="T4" s="149" t="s">
        <v>142</v>
      </c>
      <c r="U4" s="149" t="s">
        <v>142</v>
      </c>
      <c r="V4" s="149" t="s">
        <v>141</v>
      </c>
      <c r="W4" s="149" t="s">
        <v>140</v>
      </c>
      <c r="X4" s="149" t="s">
        <v>139</v>
      </c>
      <c r="Y4" s="149" t="s">
        <v>138</v>
      </c>
      <c r="Z4" s="149" t="s">
        <v>138</v>
      </c>
      <c r="AA4" s="149" t="s">
        <v>130</v>
      </c>
      <c r="AB4" s="149" t="s">
        <v>154</v>
      </c>
      <c r="AC4" s="149" t="s">
        <v>160</v>
      </c>
      <c r="AD4" s="149" t="s">
        <v>161</v>
      </c>
      <c r="AE4" s="149" t="s">
        <v>162</v>
      </c>
      <c r="AF4" s="149" t="s">
        <v>162</v>
      </c>
    </row>
    <row r="5" spans="1:32" ht="15" customHeight="1" thickBot="1">
      <c r="A5" s="156" t="s">
        <v>14</v>
      </c>
      <c r="B5" s="157"/>
      <c r="C5" s="158" t="s">
        <v>3</v>
      </c>
      <c r="D5" s="159" t="s">
        <v>7</v>
      </c>
      <c r="E5" s="160" t="s">
        <v>6</v>
      </c>
      <c r="F5" s="160" t="s">
        <v>28</v>
      </c>
      <c r="G5" s="158" t="s">
        <v>12</v>
      </c>
      <c r="H5" s="147"/>
      <c r="I5" s="161" t="s">
        <v>72</v>
      </c>
      <c r="J5" s="162" t="s">
        <v>72</v>
      </c>
      <c r="K5" s="162" t="s">
        <v>72</v>
      </c>
      <c r="L5" s="162" t="s">
        <v>72</v>
      </c>
      <c r="M5" s="162" t="s">
        <v>72</v>
      </c>
      <c r="N5" s="162" t="s">
        <v>156</v>
      </c>
      <c r="O5" s="162" t="s">
        <v>72</v>
      </c>
      <c r="P5" s="162" t="s">
        <v>72</v>
      </c>
      <c r="Q5" s="162" t="s">
        <v>156</v>
      </c>
      <c r="R5" s="162" t="s">
        <v>72</v>
      </c>
      <c r="S5" s="162" t="s">
        <v>72</v>
      </c>
      <c r="T5" s="162" t="s">
        <v>156</v>
      </c>
      <c r="U5" s="162" t="s">
        <v>72</v>
      </c>
      <c r="V5" s="162" t="s">
        <v>72</v>
      </c>
      <c r="W5" s="162" t="s">
        <v>156</v>
      </c>
      <c r="X5" s="162" t="s">
        <v>113</v>
      </c>
      <c r="Y5" s="162" t="s">
        <v>156</v>
      </c>
      <c r="Z5" s="162" t="s">
        <v>72</v>
      </c>
      <c r="AA5" s="162" t="s">
        <v>72</v>
      </c>
      <c r="AB5" s="162" t="s">
        <v>72</v>
      </c>
      <c r="AC5" s="162" t="s">
        <v>72</v>
      </c>
      <c r="AD5" s="162" t="s">
        <v>72</v>
      </c>
      <c r="AE5" s="162" t="s">
        <v>72</v>
      </c>
      <c r="AF5" s="162" t="s">
        <v>163</v>
      </c>
    </row>
    <row r="6" spans="1:32" ht="15" customHeight="1">
      <c r="A6" s="163" t="s">
        <v>32</v>
      </c>
      <c r="B6" s="164"/>
      <c r="C6" s="165">
        <v>1</v>
      </c>
      <c r="D6" s="166">
        <v>1213</v>
      </c>
      <c r="E6" s="166">
        <v>1168</v>
      </c>
      <c r="F6" s="166">
        <v>1167</v>
      </c>
      <c r="G6" s="165">
        <v>3547</v>
      </c>
      <c r="H6" s="167"/>
      <c r="I6" s="168">
        <v>861</v>
      </c>
      <c r="J6" s="169">
        <v>888</v>
      </c>
      <c r="K6" s="169">
        <v>800</v>
      </c>
      <c r="L6" s="169">
        <v>0</v>
      </c>
      <c r="M6" s="169">
        <v>0</v>
      </c>
      <c r="N6" s="169">
        <v>0</v>
      </c>
      <c r="O6" s="169">
        <v>0</v>
      </c>
      <c r="P6" s="169">
        <v>972</v>
      </c>
      <c r="Q6" s="169">
        <v>0</v>
      </c>
      <c r="R6" s="169">
        <v>0</v>
      </c>
      <c r="S6" s="169">
        <v>1004</v>
      </c>
      <c r="T6" s="169">
        <v>1167</v>
      </c>
      <c r="U6" s="169">
        <v>0</v>
      </c>
      <c r="V6" s="169">
        <v>1128</v>
      </c>
      <c r="W6" s="169">
        <v>0</v>
      </c>
      <c r="X6" s="169">
        <v>1213</v>
      </c>
      <c r="Y6" s="169">
        <v>1168</v>
      </c>
      <c r="Z6" s="169">
        <v>0</v>
      </c>
      <c r="AA6" s="169">
        <v>0</v>
      </c>
      <c r="AB6" s="169">
        <v>780</v>
      </c>
      <c r="AC6" s="169">
        <v>715</v>
      </c>
      <c r="AD6" s="169">
        <v>750</v>
      </c>
      <c r="AE6" s="169">
        <v>998</v>
      </c>
      <c r="AF6" s="169">
        <v>587</v>
      </c>
    </row>
    <row r="7" spans="1:32" ht="13.5">
      <c r="A7" s="170" t="s">
        <v>31</v>
      </c>
      <c r="B7" s="171"/>
      <c r="C7" s="172">
        <v>2</v>
      </c>
      <c r="D7" s="173">
        <v>1108</v>
      </c>
      <c r="E7" s="173">
        <v>1101</v>
      </c>
      <c r="F7" s="173">
        <v>1069</v>
      </c>
      <c r="G7" s="172">
        <v>3278</v>
      </c>
      <c r="H7" s="167"/>
      <c r="I7" s="174">
        <v>916</v>
      </c>
      <c r="J7" s="175">
        <v>905</v>
      </c>
      <c r="K7" s="175">
        <v>0</v>
      </c>
      <c r="L7" s="175">
        <v>0</v>
      </c>
      <c r="M7" s="175">
        <v>677</v>
      </c>
      <c r="N7" s="175">
        <v>784</v>
      </c>
      <c r="O7" s="175">
        <v>0</v>
      </c>
      <c r="P7" s="175">
        <v>999</v>
      </c>
      <c r="Q7" s="175">
        <v>1101</v>
      </c>
      <c r="R7" s="175">
        <v>0</v>
      </c>
      <c r="S7" s="175">
        <v>318</v>
      </c>
      <c r="T7" s="175">
        <v>1108</v>
      </c>
      <c r="U7" s="175">
        <v>0</v>
      </c>
      <c r="V7" s="175">
        <v>1051</v>
      </c>
      <c r="W7" s="175">
        <v>0</v>
      </c>
      <c r="X7" s="175">
        <v>0</v>
      </c>
      <c r="Y7" s="175">
        <v>1069</v>
      </c>
      <c r="Z7" s="175">
        <v>0</v>
      </c>
      <c r="AA7" s="175">
        <v>0</v>
      </c>
      <c r="AB7" s="175">
        <v>788</v>
      </c>
      <c r="AC7" s="175">
        <v>800</v>
      </c>
      <c r="AD7" s="175">
        <v>0</v>
      </c>
      <c r="AE7" s="175">
        <v>850</v>
      </c>
      <c r="AF7" s="175">
        <v>1006</v>
      </c>
    </row>
    <row r="8" spans="1:32" ht="13.5">
      <c r="A8" s="170" t="s">
        <v>33</v>
      </c>
      <c r="B8" s="171"/>
      <c r="C8" s="172">
        <v>3</v>
      </c>
      <c r="D8" s="173">
        <v>1143</v>
      </c>
      <c r="E8" s="173">
        <v>1012</v>
      </c>
      <c r="F8" s="173">
        <v>998</v>
      </c>
      <c r="G8" s="172">
        <v>3154</v>
      </c>
      <c r="H8" s="167"/>
      <c r="I8" s="174">
        <v>748</v>
      </c>
      <c r="J8" s="175">
        <v>726</v>
      </c>
      <c r="K8" s="175">
        <v>749</v>
      </c>
      <c r="L8" s="175">
        <v>0</v>
      </c>
      <c r="M8" s="175">
        <v>631</v>
      </c>
      <c r="N8" s="175">
        <v>0</v>
      </c>
      <c r="O8" s="175">
        <v>0</v>
      </c>
      <c r="P8" s="175">
        <v>895</v>
      </c>
      <c r="Q8" s="175">
        <v>0</v>
      </c>
      <c r="R8" s="175">
        <v>0</v>
      </c>
      <c r="S8" s="175">
        <v>952</v>
      </c>
      <c r="T8" s="175">
        <v>1012</v>
      </c>
      <c r="U8" s="175">
        <v>0</v>
      </c>
      <c r="V8" s="175">
        <v>1143</v>
      </c>
      <c r="W8" s="175">
        <v>0</v>
      </c>
      <c r="X8" s="175">
        <v>404</v>
      </c>
      <c r="Y8" s="175">
        <v>998</v>
      </c>
      <c r="Z8" s="175">
        <v>0</v>
      </c>
      <c r="AA8" s="175">
        <v>0</v>
      </c>
      <c r="AB8" s="175">
        <v>764</v>
      </c>
      <c r="AC8" s="175">
        <v>735</v>
      </c>
      <c r="AD8" s="175">
        <v>0</v>
      </c>
      <c r="AE8" s="175">
        <v>941</v>
      </c>
      <c r="AF8" s="175">
        <v>992</v>
      </c>
    </row>
    <row r="9" spans="1:32" ht="13.5">
      <c r="A9" s="170" t="s">
        <v>36</v>
      </c>
      <c r="B9" s="171"/>
      <c r="C9" s="172">
        <v>4</v>
      </c>
      <c r="D9" s="173">
        <v>775</v>
      </c>
      <c r="E9" s="173">
        <v>736</v>
      </c>
      <c r="F9" s="173">
        <v>691</v>
      </c>
      <c r="G9" s="172">
        <v>2202</v>
      </c>
      <c r="H9" s="167"/>
      <c r="I9" s="174">
        <v>464</v>
      </c>
      <c r="J9" s="175">
        <v>0</v>
      </c>
      <c r="K9" s="175">
        <v>691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775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513</v>
      </c>
      <c r="AB9" s="175">
        <v>0</v>
      </c>
      <c r="AC9" s="175">
        <v>0</v>
      </c>
      <c r="AD9" s="175">
        <v>566</v>
      </c>
      <c r="AE9" s="175">
        <v>736</v>
      </c>
      <c r="AF9" s="175">
        <v>299</v>
      </c>
    </row>
    <row r="10" spans="1:32" ht="13.5">
      <c r="A10" s="170" t="s">
        <v>34</v>
      </c>
      <c r="B10" s="171"/>
      <c r="C10" s="172">
        <v>5</v>
      </c>
      <c r="D10" s="173">
        <v>927</v>
      </c>
      <c r="E10" s="173">
        <v>646</v>
      </c>
      <c r="F10" s="173">
        <v>627</v>
      </c>
      <c r="G10" s="172">
        <v>2201</v>
      </c>
      <c r="H10" s="167"/>
      <c r="I10" s="174">
        <v>214</v>
      </c>
      <c r="J10" s="175">
        <v>378</v>
      </c>
      <c r="K10" s="175">
        <v>0</v>
      </c>
      <c r="L10" s="175">
        <v>0</v>
      </c>
      <c r="M10" s="175">
        <v>545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646</v>
      </c>
      <c r="W10" s="175">
        <v>927</v>
      </c>
      <c r="X10" s="175">
        <v>41</v>
      </c>
      <c r="Y10" s="175">
        <v>268</v>
      </c>
      <c r="Z10" s="175">
        <v>0</v>
      </c>
      <c r="AA10" s="175">
        <v>0</v>
      </c>
      <c r="AB10" s="175">
        <v>621</v>
      </c>
      <c r="AC10" s="175">
        <v>102</v>
      </c>
      <c r="AD10" s="175">
        <v>627</v>
      </c>
      <c r="AE10" s="175">
        <v>0</v>
      </c>
      <c r="AF10" s="175">
        <v>0</v>
      </c>
    </row>
    <row r="11" spans="1:32" ht="13.5">
      <c r="A11" s="170" t="s">
        <v>40</v>
      </c>
      <c r="B11" s="171"/>
      <c r="C11" s="172">
        <v>6</v>
      </c>
      <c r="D11" s="173">
        <v>612</v>
      </c>
      <c r="E11" s="173">
        <v>568</v>
      </c>
      <c r="F11" s="173">
        <v>550</v>
      </c>
      <c r="G11" s="172">
        <v>1730</v>
      </c>
      <c r="H11" s="167"/>
      <c r="I11" s="174">
        <v>0</v>
      </c>
      <c r="J11" s="175">
        <v>0</v>
      </c>
      <c r="K11" s="175">
        <v>612</v>
      </c>
      <c r="L11" s="175">
        <v>487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500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500</v>
      </c>
      <c r="AA11" s="175">
        <v>550</v>
      </c>
      <c r="AB11" s="175">
        <v>473</v>
      </c>
      <c r="AC11" s="175">
        <v>506</v>
      </c>
      <c r="AD11" s="175">
        <v>568</v>
      </c>
      <c r="AE11" s="175">
        <v>0</v>
      </c>
      <c r="AF11" s="175">
        <v>0</v>
      </c>
    </row>
    <row r="12" spans="1:32" ht="13.5">
      <c r="A12" s="170" t="s">
        <v>37</v>
      </c>
      <c r="B12" s="171"/>
      <c r="C12" s="172">
        <v>7</v>
      </c>
      <c r="D12" s="173">
        <v>588</v>
      </c>
      <c r="E12" s="173">
        <v>500</v>
      </c>
      <c r="F12" s="173">
        <v>488</v>
      </c>
      <c r="G12" s="172">
        <v>1576</v>
      </c>
      <c r="H12" s="167"/>
      <c r="I12" s="174">
        <v>0</v>
      </c>
      <c r="J12" s="175">
        <v>0</v>
      </c>
      <c r="K12" s="175">
        <v>588</v>
      </c>
      <c r="L12" s="175">
        <v>500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488</v>
      </c>
      <c r="AA12" s="175">
        <v>484</v>
      </c>
      <c r="AB12" s="175">
        <v>466</v>
      </c>
      <c r="AC12" s="175">
        <v>115</v>
      </c>
      <c r="AD12" s="175">
        <v>273</v>
      </c>
      <c r="AE12" s="175">
        <v>0</v>
      </c>
      <c r="AF12" s="175">
        <v>0</v>
      </c>
    </row>
    <row r="13" spans="1:32" ht="13.5">
      <c r="A13" s="170" t="s">
        <v>44</v>
      </c>
      <c r="B13" s="171"/>
      <c r="C13" s="172">
        <v>8</v>
      </c>
      <c r="D13" s="173">
        <v>523</v>
      </c>
      <c r="E13" s="173">
        <v>491</v>
      </c>
      <c r="F13" s="173">
        <v>482</v>
      </c>
      <c r="G13" s="172">
        <v>1497</v>
      </c>
      <c r="H13" s="167"/>
      <c r="I13" s="174">
        <v>0</v>
      </c>
      <c r="J13" s="175">
        <v>0</v>
      </c>
      <c r="K13" s="175">
        <v>0</v>
      </c>
      <c r="L13" s="175">
        <v>416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482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491</v>
      </c>
      <c r="AA13" s="175">
        <v>447</v>
      </c>
      <c r="AB13" s="175">
        <v>353</v>
      </c>
      <c r="AC13" s="175">
        <v>0</v>
      </c>
      <c r="AD13" s="175">
        <v>523</v>
      </c>
      <c r="AE13" s="175">
        <v>0</v>
      </c>
      <c r="AF13" s="175">
        <v>0</v>
      </c>
    </row>
    <row r="14" spans="1:32" ht="13.5">
      <c r="A14" s="170" t="s">
        <v>175</v>
      </c>
      <c r="B14" s="171"/>
      <c r="C14" s="172">
        <v>9</v>
      </c>
      <c r="D14" s="173">
        <v>722</v>
      </c>
      <c r="E14" s="173">
        <v>694</v>
      </c>
      <c r="F14" s="173">
        <v>0</v>
      </c>
      <c r="G14" s="172">
        <v>1416</v>
      </c>
      <c r="H14" s="167"/>
      <c r="I14" s="174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694</v>
      </c>
      <c r="AC14" s="175">
        <v>722</v>
      </c>
      <c r="AD14" s="175">
        <v>0</v>
      </c>
      <c r="AE14" s="175">
        <v>0</v>
      </c>
      <c r="AF14" s="175">
        <v>0</v>
      </c>
    </row>
    <row r="15" spans="1:32" ht="13.5">
      <c r="A15" s="176" t="s">
        <v>38</v>
      </c>
      <c r="B15" s="177"/>
      <c r="C15" s="178">
        <v>10</v>
      </c>
      <c r="D15" s="178">
        <v>484</v>
      </c>
      <c r="E15" s="178">
        <v>462</v>
      </c>
      <c r="F15" s="178">
        <v>442</v>
      </c>
      <c r="G15" s="178">
        <v>1388</v>
      </c>
      <c r="H15" s="167"/>
      <c r="I15" s="179">
        <v>0</v>
      </c>
      <c r="J15" s="180">
        <v>0</v>
      </c>
      <c r="K15" s="180">
        <v>0</v>
      </c>
      <c r="L15" s="180">
        <v>484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462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1">
        <v>442</v>
      </c>
      <c r="AA15" s="182">
        <v>406</v>
      </c>
      <c r="AB15" s="180">
        <v>0</v>
      </c>
      <c r="AC15" s="180">
        <v>0</v>
      </c>
      <c r="AD15" s="180">
        <v>0</v>
      </c>
      <c r="AE15" s="180">
        <v>0</v>
      </c>
      <c r="AF15" s="180">
        <v>0</v>
      </c>
    </row>
    <row r="16" spans="1:32" ht="13.5">
      <c r="A16" s="170" t="s">
        <v>39</v>
      </c>
      <c r="B16" s="171"/>
      <c r="C16" s="172">
        <v>11</v>
      </c>
      <c r="D16" s="173">
        <v>490</v>
      </c>
      <c r="E16" s="173">
        <v>453</v>
      </c>
      <c r="F16" s="173">
        <v>440</v>
      </c>
      <c r="G16" s="172">
        <v>1382</v>
      </c>
      <c r="H16" s="167"/>
      <c r="I16" s="174">
        <v>0</v>
      </c>
      <c r="J16" s="175">
        <v>0</v>
      </c>
      <c r="K16" s="175">
        <v>0</v>
      </c>
      <c r="L16" s="175">
        <v>453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422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69">
        <v>440</v>
      </c>
      <c r="AA16" s="169">
        <v>413</v>
      </c>
      <c r="AB16" s="175">
        <v>373</v>
      </c>
      <c r="AC16" s="175">
        <v>399</v>
      </c>
      <c r="AD16" s="175">
        <v>490</v>
      </c>
      <c r="AE16" s="175">
        <v>0</v>
      </c>
      <c r="AF16" s="175">
        <v>0</v>
      </c>
    </row>
    <row r="17" spans="1:32" ht="13.5">
      <c r="A17" s="170" t="s">
        <v>48</v>
      </c>
      <c r="B17" s="171"/>
      <c r="C17" s="172">
        <v>12</v>
      </c>
      <c r="D17" s="173">
        <v>500</v>
      </c>
      <c r="E17" s="173">
        <v>500</v>
      </c>
      <c r="F17" s="173">
        <v>332</v>
      </c>
      <c r="G17" s="172">
        <v>1332</v>
      </c>
      <c r="H17" s="167"/>
      <c r="I17" s="174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500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500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332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</row>
    <row r="18" spans="1:32" ht="13.5">
      <c r="A18" s="170" t="s">
        <v>112</v>
      </c>
      <c r="B18" s="171"/>
      <c r="C18" s="172">
        <v>13</v>
      </c>
      <c r="D18" s="173">
        <v>468</v>
      </c>
      <c r="E18" s="173">
        <v>432</v>
      </c>
      <c r="F18" s="173">
        <v>428</v>
      </c>
      <c r="G18" s="172">
        <v>1329</v>
      </c>
      <c r="H18" s="167"/>
      <c r="I18" s="174">
        <v>0</v>
      </c>
      <c r="J18" s="175">
        <v>0</v>
      </c>
      <c r="K18" s="175">
        <v>0</v>
      </c>
      <c r="L18" s="175">
        <v>432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468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428</v>
      </c>
      <c r="AA18" s="175">
        <v>379</v>
      </c>
      <c r="AB18" s="175">
        <v>382</v>
      </c>
      <c r="AC18" s="175">
        <v>100</v>
      </c>
      <c r="AD18" s="175">
        <v>157</v>
      </c>
      <c r="AE18" s="175">
        <v>0</v>
      </c>
      <c r="AF18" s="175">
        <v>0</v>
      </c>
    </row>
    <row r="19" spans="1:32" ht="13.5">
      <c r="A19" s="170" t="s">
        <v>46</v>
      </c>
      <c r="B19" s="171"/>
      <c r="C19" s="172">
        <v>14</v>
      </c>
      <c r="D19" s="173">
        <v>453</v>
      </c>
      <c r="E19" s="173">
        <v>419</v>
      </c>
      <c r="F19" s="173">
        <v>399</v>
      </c>
      <c r="G19" s="172">
        <v>1271</v>
      </c>
      <c r="H19" s="167"/>
      <c r="I19" s="174">
        <v>0</v>
      </c>
      <c r="J19" s="175">
        <v>0</v>
      </c>
      <c r="K19" s="175">
        <v>0</v>
      </c>
      <c r="L19" s="175">
        <v>399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326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419</v>
      </c>
      <c r="AA19" s="175">
        <v>380</v>
      </c>
      <c r="AB19" s="175">
        <v>0</v>
      </c>
      <c r="AC19" s="175">
        <v>0</v>
      </c>
      <c r="AD19" s="175">
        <v>453</v>
      </c>
      <c r="AE19" s="175">
        <v>0</v>
      </c>
      <c r="AF19" s="175">
        <v>0</v>
      </c>
    </row>
    <row r="20" spans="1:32" ht="13.5">
      <c r="A20" s="170" t="s">
        <v>51</v>
      </c>
      <c r="B20" s="171"/>
      <c r="C20" s="172">
        <v>15</v>
      </c>
      <c r="D20" s="173">
        <v>429</v>
      </c>
      <c r="E20" s="173">
        <v>407</v>
      </c>
      <c r="F20" s="173">
        <v>396</v>
      </c>
      <c r="G20" s="172">
        <v>1232</v>
      </c>
      <c r="H20" s="167"/>
      <c r="I20" s="174">
        <v>0</v>
      </c>
      <c r="J20" s="175">
        <v>0</v>
      </c>
      <c r="K20" s="175">
        <v>0</v>
      </c>
      <c r="L20" s="175">
        <v>216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396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429</v>
      </c>
      <c r="AA20" s="175">
        <v>407</v>
      </c>
      <c r="AB20" s="175">
        <v>0</v>
      </c>
      <c r="AC20" s="175">
        <v>0</v>
      </c>
      <c r="AD20" s="175">
        <v>217</v>
      </c>
      <c r="AE20" s="175">
        <v>0</v>
      </c>
      <c r="AF20" s="175">
        <v>0</v>
      </c>
    </row>
    <row r="21" spans="1:32" ht="13.5">
      <c r="A21" s="170" t="s">
        <v>42</v>
      </c>
      <c r="B21" s="171"/>
      <c r="C21" s="172">
        <v>16</v>
      </c>
      <c r="D21" s="173">
        <v>426</v>
      </c>
      <c r="E21" s="173">
        <v>346</v>
      </c>
      <c r="F21" s="173">
        <v>336</v>
      </c>
      <c r="G21" s="172">
        <v>1108</v>
      </c>
      <c r="H21" s="167"/>
      <c r="I21" s="174">
        <v>0</v>
      </c>
      <c r="J21" s="175">
        <v>0</v>
      </c>
      <c r="K21" s="175">
        <v>0</v>
      </c>
      <c r="L21" s="175">
        <v>346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336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426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</row>
    <row r="22" spans="1:32" ht="13.5">
      <c r="A22" s="170" t="s">
        <v>41</v>
      </c>
      <c r="B22" s="171"/>
      <c r="C22" s="172">
        <v>17</v>
      </c>
      <c r="D22" s="173">
        <v>338</v>
      </c>
      <c r="E22" s="173">
        <v>316</v>
      </c>
      <c r="F22" s="173">
        <v>310</v>
      </c>
      <c r="G22" s="172">
        <v>964</v>
      </c>
      <c r="H22" s="167"/>
      <c r="I22" s="174">
        <v>0</v>
      </c>
      <c r="J22" s="175">
        <v>0</v>
      </c>
      <c r="K22" s="175">
        <v>0</v>
      </c>
      <c r="L22" s="175">
        <v>338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307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316</v>
      </c>
      <c r="AA22" s="175">
        <v>310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</row>
    <row r="23" spans="1:32" ht="13.5">
      <c r="A23" s="170" t="s">
        <v>49</v>
      </c>
      <c r="B23" s="171"/>
      <c r="C23" s="172">
        <v>18</v>
      </c>
      <c r="D23" s="173">
        <v>325</v>
      </c>
      <c r="E23" s="173">
        <v>322</v>
      </c>
      <c r="F23" s="173">
        <v>258</v>
      </c>
      <c r="G23" s="172">
        <v>905</v>
      </c>
      <c r="H23" s="167"/>
      <c r="I23" s="174">
        <v>0</v>
      </c>
      <c r="J23" s="175">
        <v>0</v>
      </c>
      <c r="K23" s="175">
        <v>0</v>
      </c>
      <c r="L23" s="175">
        <v>258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322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325</v>
      </c>
      <c r="AA23" s="175">
        <v>179</v>
      </c>
      <c r="AB23" s="175">
        <v>184</v>
      </c>
      <c r="AC23" s="175">
        <v>185</v>
      </c>
      <c r="AD23" s="175">
        <v>0</v>
      </c>
      <c r="AE23" s="175">
        <v>0</v>
      </c>
      <c r="AF23" s="175">
        <v>0</v>
      </c>
    </row>
    <row r="24" spans="1:32" ht="13.5">
      <c r="A24" s="170" t="s">
        <v>54</v>
      </c>
      <c r="B24" s="171"/>
      <c r="C24" s="172">
        <v>19</v>
      </c>
      <c r="D24" s="173">
        <v>323</v>
      </c>
      <c r="E24" s="173">
        <v>276</v>
      </c>
      <c r="F24" s="173">
        <v>274</v>
      </c>
      <c r="G24" s="172">
        <v>873</v>
      </c>
      <c r="H24" s="167"/>
      <c r="I24" s="174">
        <v>0</v>
      </c>
      <c r="J24" s="175">
        <v>0</v>
      </c>
      <c r="K24" s="175">
        <v>0</v>
      </c>
      <c r="L24" s="175">
        <v>323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200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274</v>
      </c>
      <c r="AA24" s="175">
        <v>276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</row>
    <row r="25" spans="1:32" ht="13.5">
      <c r="A25" s="170" t="s">
        <v>165</v>
      </c>
      <c r="B25" s="171"/>
      <c r="C25" s="172">
        <v>20</v>
      </c>
      <c r="D25" s="173">
        <v>438</v>
      </c>
      <c r="E25" s="173">
        <v>421</v>
      </c>
      <c r="F25" s="173">
        <v>0</v>
      </c>
      <c r="G25" s="172">
        <v>859</v>
      </c>
      <c r="H25" s="167"/>
      <c r="I25" s="174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438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421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</row>
    <row r="26" spans="1:32" ht="13.5">
      <c r="A26" s="170" t="s">
        <v>52</v>
      </c>
      <c r="B26" s="171"/>
      <c r="C26" s="172">
        <v>21</v>
      </c>
      <c r="D26" s="173">
        <v>294</v>
      </c>
      <c r="E26" s="173">
        <v>273</v>
      </c>
      <c r="F26" s="173">
        <v>242</v>
      </c>
      <c r="G26" s="172">
        <v>810</v>
      </c>
      <c r="H26" s="167"/>
      <c r="I26" s="174">
        <v>0</v>
      </c>
      <c r="J26" s="175">
        <v>0</v>
      </c>
      <c r="K26" s="175">
        <v>0</v>
      </c>
      <c r="L26" s="175">
        <v>273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294</v>
      </c>
      <c r="AA26" s="175">
        <v>242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</row>
    <row r="27" spans="1:32" ht="13.5">
      <c r="A27" s="170" t="s">
        <v>53</v>
      </c>
      <c r="B27" s="171"/>
      <c r="C27" s="172">
        <v>22</v>
      </c>
      <c r="D27" s="173">
        <v>432</v>
      </c>
      <c r="E27" s="173">
        <v>314</v>
      </c>
      <c r="F27" s="173">
        <v>57</v>
      </c>
      <c r="G27" s="172">
        <v>803</v>
      </c>
      <c r="H27" s="167"/>
      <c r="I27" s="174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432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314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57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</row>
    <row r="28" spans="1:32" ht="13.5">
      <c r="A28" s="170" t="s">
        <v>45</v>
      </c>
      <c r="B28" s="171"/>
      <c r="C28" s="172">
        <v>23</v>
      </c>
      <c r="D28" s="173">
        <v>337</v>
      </c>
      <c r="E28" s="173">
        <v>243</v>
      </c>
      <c r="F28" s="173">
        <v>218</v>
      </c>
      <c r="G28" s="172">
        <v>798</v>
      </c>
      <c r="H28" s="167"/>
      <c r="I28" s="174">
        <v>0</v>
      </c>
      <c r="J28" s="175">
        <v>0</v>
      </c>
      <c r="K28" s="175">
        <v>0</v>
      </c>
      <c r="L28" s="175">
        <v>243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337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218</v>
      </c>
      <c r="AA28" s="175">
        <v>213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</row>
    <row r="29" spans="1:32" ht="13.5">
      <c r="A29" s="170" t="s">
        <v>55</v>
      </c>
      <c r="B29" s="171"/>
      <c r="C29" s="172">
        <v>24</v>
      </c>
      <c r="D29" s="173">
        <v>268</v>
      </c>
      <c r="E29" s="173">
        <v>263</v>
      </c>
      <c r="F29" s="173">
        <v>231</v>
      </c>
      <c r="G29" s="172">
        <v>762</v>
      </c>
      <c r="H29" s="167"/>
      <c r="I29" s="174">
        <v>0</v>
      </c>
      <c r="J29" s="175">
        <v>0</v>
      </c>
      <c r="K29" s="175">
        <v>0</v>
      </c>
      <c r="L29" s="175">
        <v>268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231</v>
      </c>
      <c r="AA29" s="175">
        <v>263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</row>
    <row r="30" spans="1:32" ht="13.5">
      <c r="A30" s="170" t="s">
        <v>167</v>
      </c>
      <c r="B30" s="171"/>
      <c r="C30" s="172">
        <v>25</v>
      </c>
      <c r="D30" s="173">
        <v>403</v>
      </c>
      <c r="E30" s="173">
        <v>356</v>
      </c>
      <c r="F30" s="173">
        <v>0</v>
      </c>
      <c r="G30" s="172">
        <v>759</v>
      </c>
      <c r="H30" s="167"/>
      <c r="I30" s="174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356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403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</row>
    <row r="31" spans="1:32" ht="13.5">
      <c r="A31" s="170" t="s">
        <v>47</v>
      </c>
      <c r="B31" s="171"/>
      <c r="C31" s="172">
        <v>26</v>
      </c>
      <c r="D31" s="173">
        <v>272</v>
      </c>
      <c r="E31" s="173">
        <v>264</v>
      </c>
      <c r="F31" s="173">
        <v>195</v>
      </c>
      <c r="G31" s="172">
        <v>731</v>
      </c>
      <c r="H31" s="167"/>
      <c r="I31" s="174">
        <v>0</v>
      </c>
      <c r="J31" s="175">
        <v>0</v>
      </c>
      <c r="K31" s="175">
        <v>0</v>
      </c>
      <c r="L31" s="175">
        <v>272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264</v>
      </c>
      <c r="AA31" s="175">
        <v>195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</row>
    <row r="32" spans="1:32" ht="13.5">
      <c r="A32" s="170" t="s">
        <v>50</v>
      </c>
      <c r="B32" s="171"/>
      <c r="C32" s="172">
        <v>27</v>
      </c>
      <c r="D32" s="173">
        <v>270</v>
      </c>
      <c r="E32" s="173">
        <v>245</v>
      </c>
      <c r="F32" s="173">
        <v>209</v>
      </c>
      <c r="G32" s="172">
        <v>724</v>
      </c>
      <c r="H32" s="167"/>
      <c r="I32" s="174">
        <v>0</v>
      </c>
      <c r="J32" s="175">
        <v>0</v>
      </c>
      <c r="K32" s="175">
        <v>0</v>
      </c>
      <c r="L32" s="175">
        <v>270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209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245</v>
      </c>
      <c r="AA32" s="175">
        <v>186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</row>
    <row r="33" spans="1:32" ht="13.5">
      <c r="A33" s="170" t="s">
        <v>74</v>
      </c>
      <c r="B33" s="171"/>
      <c r="C33" s="172">
        <v>28</v>
      </c>
      <c r="D33" s="173">
        <v>242</v>
      </c>
      <c r="E33" s="173">
        <v>235</v>
      </c>
      <c r="F33" s="173">
        <v>224</v>
      </c>
      <c r="G33" s="172">
        <v>701</v>
      </c>
      <c r="H33" s="167"/>
      <c r="I33" s="174">
        <v>0</v>
      </c>
      <c r="J33" s="175">
        <v>0</v>
      </c>
      <c r="K33" s="175">
        <v>0</v>
      </c>
      <c r="L33" s="175">
        <v>235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242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197</v>
      </c>
      <c r="AA33" s="175">
        <v>224</v>
      </c>
      <c r="AB33" s="175">
        <v>55</v>
      </c>
      <c r="AC33" s="175">
        <v>204</v>
      </c>
      <c r="AD33" s="175">
        <v>0</v>
      </c>
      <c r="AE33" s="175">
        <v>0</v>
      </c>
      <c r="AF33" s="175">
        <v>0</v>
      </c>
    </row>
    <row r="34" spans="1:32" ht="13.5">
      <c r="A34" s="170" t="s">
        <v>56</v>
      </c>
      <c r="B34" s="171"/>
      <c r="C34" s="172">
        <v>29</v>
      </c>
      <c r="D34" s="173">
        <v>276</v>
      </c>
      <c r="E34" s="173">
        <v>187</v>
      </c>
      <c r="F34" s="173">
        <v>182</v>
      </c>
      <c r="G34" s="172">
        <v>645</v>
      </c>
      <c r="H34" s="167"/>
      <c r="I34" s="174">
        <v>0</v>
      </c>
      <c r="J34" s="175">
        <v>0</v>
      </c>
      <c r="K34" s="175">
        <v>0</v>
      </c>
      <c r="L34" s="175">
        <v>276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187</v>
      </c>
      <c r="AA34" s="175">
        <v>182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</row>
    <row r="35" spans="1:32" ht="13.5">
      <c r="A35" s="170" t="s">
        <v>62</v>
      </c>
      <c r="B35" s="171"/>
      <c r="C35" s="172">
        <v>30</v>
      </c>
      <c r="D35" s="173">
        <v>249</v>
      </c>
      <c r="E35" s="173">
        <v>198</v>
      </c>
      <c r="F35" s="173">
        <v>125</v>
      </c>
      <c r="G35" s="172">
        <v>572</v>
      </c>
      <c r="H35" s="167"/>
      <c r="I35" s="174">
        <v>0</v>
      </c>
      <c r="J35" s="175">
        <v>0</v>
      </c>
      <c r="K35" s="175">
        <v>0</v>
      </c>
      <c r="L35" s="175">
        <v>249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125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104</v>
      </c>
      <c r="AA35" s="175">
        <v>198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</row>
    <row r="36" spans="1:32" ht="13.5">
      <c r="A36" s="170" t="s">
        <v>66</v>
      </c>
      <c r="B36" s="171"/>
      <c r="C36" s="172">
        <v>31</v>
      </c>
      <c r="D36" s="173">
        <v>226</v>
      </c>
      <c r="E36" s="173">
        <v>213</v>
      </c>
      <c r="F36" s="173">
        <v>130</v>
      </c>
      <c r="G36" s="172">
        <v>569</v>
      </c>
      <c r="H36" s="167"/>
      <c r="I36" s="174">
        <v>0</v>
      </c>
      <c r="J36" s="175">
        <v>0</v>
      </c>
      <c r="K36" s="175">
        <v>0</v>
      </c>
      <c r="L36" s="175">
        <v>213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226</v>
      </c>
      <c r="AA36" s="175">
        <v>130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</row>
    <row r="37" spans="1:32" ht="13.5">
      <c r="A37" s="170" t="s">
        <v>57</v>
      </c>
      <c r="B37" s="171"/>
      <c r="C37" s="172">
        <v>32</v>
      </c>
      <c r="D37" s="173">
        <v>229</v>
      </c>
      <c r="E37" s="173">
        <v>188</v>
      </c>
      <c r="F37" s="173">
        <v>150</v>
      </c>
      <c r="G37" s="172">
        <v>567</v>
      </c>
      <c r="H37" s="167"/>
      <c r="I37" s="174">
        <v>0</v>
      </c>
      <c r="J37" s="175">
        <v>0</v>
      </c>
      <c r="K37" s="175">
        <v>0</v>
      </c>
      <c r="L37" s="175">
        <v>229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188</v>
      </c>
      <c r="AA37" s="175">
        <v>150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</row>
    <row r="38" spans="1:32" ht="13.5">
      <c r="A38" s="170" t="s">
        <v>59</v>
      </c>
      <c r="B38" s="171"/>
      <c r="C38" s="172">
        <v>33</v>
      </c>
      <c r="D38" s="173">
        <v>270</v>
      </c>
      <c r="E38" s="173">
        <v>227</v>
      </c>
      <c r="F38" s="173">
        <v>0</v>
      </c>
      <c r="G38" s="172">
        <v>497</v>
      </c>
      <c r="H38" s="167"/>
      <c r="I38" s="174">
        <v>0</v>
      </c>
      <c r="J38" s="175">
        <v>0</v>
      </c>
      <c r="K38" s="175">
        <v>0</v>
      </c>
      <c r="L38" s="175">
        <v>270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227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</row>
    <row r="39" spans="1:32" ht="13.5">
      <c r="A39" s="170" t="s">
        <v>166</v>
      </c>
      <c r="B39" s="171"/>
      <c r="C39" s="172">
        <v>34</v>
      </c>
      <c r="D39" s="173">
        <v>458</v>
      </c>
      <c r="E39" s="173">
        <v>0</v>
      </c>
      <c r="F39" s="173">
        <v>0</v>
      </c>
      <c r="G39" s="172">
        <v>458</v>
      </c>
      <c r="H39" s="167"/>
      <c r="I39" s="174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458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</row>
    <row r="40" spans="1:32" ht="13.5">
      <c r="A40" s="170" t="s">
        <v>60</v>
      </c>
      <c r="B40" s="171"/>
      <c r="C40" s="172">
        <v>35</v>
      </c>
      <c r="D40" s="173">
        <v>445</v>
      </c>
      <c r="E40" s="173">
        <v>0</v>
      </c>
      <c r="F40" s="173">
        <v>0</v>
      </c>
      <c r="G40" s="172">
        <v>445</v>
      </c>
      <c r="H40" s="167"/>
      <c r="I40" s="174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445</v>
      </c>
      <c r="AA40" s="175">
        <v>0</v>
      </c>
      <c r="AB40" s="175">
        <v>0</v>
      </c>
      <c r="AC40" s="175">
        <v>0</v>
      </c>
      <c r="AD40" s="175">
        <v>0</v>
      </c>
      <c r="AE40" s="175">
        <v>0</v>
      </c>
      <c r="AF40" s="175">
        <v>0</v>
      </c>
    </row>
    <row r="41" spans="1:32" ht="13.5">
      <c r="A41" s="170" t="s">
        <v>61</v>
      </c>
      <c r="B41" s="171"/>
      <c r="C41" s="172">
        <v>36</v>
      </c>
      <c r="D41" s="173">
        <v>243</v>
      </c>
      <c r="E41" s="173">
        <v>199</v>
      </c>
      <c r="F41" s="173">
        <v>0</v>
      </c>
      <c r="G41" s="172">
        <v>442</v>
      </c>
      <c r="H41" s="167"/>
      <c r="I41" s="174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243</v>
      </c>
      <c r="AA41" s="175">
        <v>199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</row>
    <row r="42" spans="1:32" ht="13.5">
      <c r="A42" s="170" t="s">
        <v>81</v>
      </c>
      <c r="B42" s="171"/>
      <c r="C42" s="172">
        <v>37</v>
      </c>
      <c r="D42" s="173">
        <v>228</v>
      </c>
      <c r="E42" s="173">
        <v>204</v>
      </c>
      <c r="F42" s="173">
        <v>0</v>
      </c>
      <c r="G42" s="172">
        <v>432</v>
      </c>
      <c r="H42" s="167"/>
      <c r="I42" s="174">
        <v>0</v>
      </c>
      <c r="J42" s="175">
        <v>0</v>
      </c>
      <c r="K42" s="175">
        <v>0</v>
      </c>
      <c r="L42" s="175">
        <v>228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v>204</v>
      </c>
      <c r="AA42" s="175">
        <v>0</v>
      </c>
      <c r="AB42" s="175">
        <v>0</v>
      </c>
      <c r="AC42" s="175">
        <v>0</v>
      </c>
      <c r="AD42" s="175">
        <v>0</v>
      </c>
      <c r="AE42" s="175">
        <v>0</v>
      </c>
      <c r="AF42" s="175">
        <v>0</v>
      </c>
    </row>
    <row r="43" spans="1:32" ht="13.5">
      <c r="A43" s="170" t="s">
        <v>122</v>
      </c>
      <c r="B43" s="171"/>
      <c r="C43" s="172">
        <v>38</v>
      </c>
      <c r="D43" s="173">
        <v>361</v>
      </c>
      <c r="E43" s="173">
        <v>38</v>
      </c>
      <c r="F43" s="173">
        <v>0</v>
      </c>
      <c r="G43" s="172">
        <v>399</v>
      </c>
      <c r="H43" s="167"/>
      <c r="I43" s="174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0</v>
      </c>
      <c r="S43" s="175">
        <v>0</v>
      </c>
      <c r="T43" s="175">
        <v>0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361</v>
      </c>
      <c r="AA43" s="175">
        <v>38</v>
      </c>
      <c r="AB43" s="175">
        <v>0</v>
      </c>
      <c r="AC43" s="175">
        <v>0</v>
      </c>
      <c r="AD43" s="175">
        <v>0</v>
      </c>
      <c r="AE43" s="175">
        <v>0</v>
      </c>
      <c r="AF43" s="175">
        <v>0</v>
      </c>
    </row>
    <row r="44" spans="1:32" ht="13.5">
      <c r="A44" s="170" t="s">
        <v>68</v>
      </c>
      <c r="B44" s="171"/>
      <c r="C44" s="172">
        <v>39</v>
      </c>
      <c r="D44" s="173">
        <v>153</v>
      </c>
      <c r="E44" s="173">
        <v>121</v>
      </c>
      <c r="F44" s="173">
        <v>85</v>
      </c>
      <c r="G44" s="172">
        <v>358</v>
      </c>
      <c r="H44" s="167"/>
      <c r="I44" s="174">
        <v>0</v>
      </c>
      <c r="J44" s="175">
        <v>0</v>
      </c>
      <c r="K44" s="175">
        <v>0</v>
      </c>
      <c r="L44" s="175">
        <v>153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121</v>
      </c>
      <c r="S44" s="175">
        <v>0</v>
      </c>
      <c r="T44" s="175">
        <v>0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  <c r="Z44" s="175">
        <v>83</v>
      </c>
      <c r="AA44" s="175">
        <v>85</v>
      </c>
      <c r="AB44" s="175">
        <v>0</v>
      </c>
      <c r="AC44" s="175">
        <v>0</v>
      </c>
      <c r="AD44" s="175">
        <v>0</v>
      </c>
      <c r="AE44" s="175">
        <v>0</v>
      </c>
      <c r="AF44" s="175">
        <v>0</v>
      </c>
    </row>
    <row r="45" spans="1:32" ht="13.5">
      <c r="A45" s="170" t="s">
        <v>69</v>
      </c>
      <c r="B45" s="171"/>
      <c r="C45" s="172">
        <v>40</v>
      </c>
      <c r="D45" s="173">
        <v>191</v>
      </c>
      <c r="E45" s="173">
        <v>165</v>
      </c>
      <c r="F45" s="173">
        <v>0</v>
      </c>
      <c r="G45" s="172">
        <v>356</v>
      </c>
      <c r="H45" s="167"/>
      <c r="I45" s="174">
        <v>0</v>
      </c>
      <c r="J45" s="175">
        <v>0</v>
      </c>
      <c r="K45" s="175">
        <v>0</v>
      </c>
      <c r="L45" s="175">
        <v>191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v>165</v>
      </c>
      <c r="AA45" s="175">
        <v>0</v>
      </c>
      <c r="AB45" s="175">
        <v>0</v>
      </c>
      <c r="AC45" s="175">
        <v>0</v>
      </c>
      <c r="AD45" s="175">
        <v>0</v>
      </c>
      <c r="AE45" s="175">
        <v>0</v>
      </c>
      <c r="AF45" s="175">
        <v>0</v>
      </c>
    </row>
    <row r="46" spans="1:32" ht="13.5">
      <c r="A46" s="170" t="s">
        <v>169</v>
      </c>
      <c r="B46" s="171"/>
      <c r="C46" s="172">
        <v>41</v>
      </c>
      <c r="D46" s="173">
        <v>337</v>
      </c>
      <c r="E46" s="173">
        <v>0</v>
      </c>
      <c r="F46" s="173">
        <v>0</v>
      </c>
      <c r="G46" s="172">
        <v>337</v>
      </c>
      <c r="H46" s="167"/>
      <c r="I46" s="174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337</v>
      </c>
      <c r="P46" s="175">
        <v>0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0</v>
      </c>
      <c r="Z46" s="175">
        <v>0</v>
      </c>
      <c r="AA46" s="175">
        <v>0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</row>
    <row r="47" spans="1:32" ht="13.5">
      <c r="A47" s="170" t="s">
        <v>82</v>
      </c>
      <c r="B47" s="171"/>
      <c r="C47" s="172">
        <v>42</v>
      </c>
      <c r="D47" s="173">
        <v>174</v>
      </c>
      <c r="E47" s="173">
        <v>164</v>
      </c>
      <c r="F47" s="173">
        <v>0</v>
      </c>
      <c r="G47" s="172">
        <v>337</v>
      </c>
      <c r="H47" s="167"/>
      <c r="I47" s="174">
        <v>0</v>
      </c>
      <c r="J47" s="175">
        <v>0</v>
      </c>
      <c r="K47" s="175">
        <v>0</v>
      </c>
      <c r="L47" s="175">
        <v>164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174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</row>
    <row r="48" spans="1:32" ht="13.5">
      <c r="A48" s="170" t="s">
        <v>43</v>
      </c>
      <c r="B48" s="171"/>
      <c r="C48" s="172">
        <v>43</v>
      </c>
      <c r="D48" s="173">
        <v>328</v>
      </c>
      <c r="E48" s="173">
        <v>0</v>
      </c>
      <c r="F48" s="173">
        <v>0</v>
      </c>
      <c r="G48" s="172">
        <v>328</v>
      </c>
      <c r="H48" s="167"/>
      <c r="I48" s="174">
        <v>0</v>
      </c>
      <c r="J48" s="175">
        <v>0</v>
      </c>
      <c r="K48" s="175">
        <v>0</v>
      </c>
      <c r="L48" s="175">
        <v>328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</row>
    <row r="49" spans="1:32" ht="13.5">
      <c r="A49" s="170" t="s">
        <v>168</v>
      </c>
      <c r="B49" s="171"/>
      <c r="C49" s="172">
        <v>44</v>
      </c>
      <c r="D49" s="173">
        <v>317</v>
      </c>
      <c r="E49" s="173">
        <v>0</v>
      </c>
      <c r="F49" s="173">
        <v>0</v>
      </c>
      <c r="G49" s="172">
        <v>317</v>
      </c>
      <c r="H49" s="167"/>
      <c r="I49" s="174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317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</row>
    <row r="50" spans="1:32" ht="13.5">
      <c r="A50" s="170" t="s">
        <v>83</v>
      </c>
      <c r="B50" s="171"/>
      <c r="C50" s="172">
        <v>45</v>
      </c>
      <c r="D50" s="173">
        <v>212</v>
      </c>
      <c r="E50" s="173">
        <v>85</v>
      </c>
      <c r="F50" s="173">
        <v>0</v>
      </c>
      <c r="G50" s="172">
        <v>297</v>
      </c>
      <c r="H50" s="167"/>
      <c r="I50" s="174">
        <v>0</v>
      </c>
      <c r="J50" s="175">
        <v>0</v>
      </c>
      <c r="K50" s="175">
        <v>0</v>
      </c>
      <c r="L50" s="175">
        <v>212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0</v>
      </c>
      <c r="Y50" s="175">
        <v>0</v>
      </c>
      <c r="Z50" s="175">
        <v>85</v>
      </c>
      <c r="AA50" s="175">
        <v>0</v>
      </c>
      <c r="AB50" s="175">
        <v>0</v>
      </c>
      <c r="AC50" s="175">
        <v>0</v>
      </c>
      <c r="AD50" s="175">
        <v>0</v>
      </c>
      <c r="AE50" s="175">
        <v>0</v>
      </c>
      <c r="AF50" s="175">
        <v>0</v>
      </c>
    </row>
    <row r="51" spans="1:32" ht="13.5">
      <c r="A51" s="170" t="s">
        <v>63</v>
      </c>
      <c r="B51" s="171"/>
      <c r="C51" s="172">
        <v>46</v>
      </c>
      <c r="D51" s="173">
        <v>177</v>
      </c>
      <c r="E51" s="173">
        <v>112</v>
      </c>
      <c r="F51" s="173">
        <v>0</v>
      </c>
      <c r="G51" s="172">
        <v>288</v>
      </c>
      <c r="H51" s="167"/>
      <c r="I51" s="174">
        <v>0</v>
      </c>
      <c r="J51" s="175">
        <v>0</v>
      </c>
      <c r="K51" s="175">
        <v>0</v>
      </c>
      <c r="L51" s="175">
        <v>177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75">
        <v>0</v>
      </c>
      <c r="Z51" s="175">
        <v>112</v>
      </c>
      <c r="AA51" s="175">
        <v>0</v>
      </c>
      <c r="AB51" s="175">
        <v>0</v>
      </c>
      <c r="AC51" s="175">
        <v>0</v>
      </c>
      <c r="AD51" s="175">
        <v>0</v>
      </c>
      <c r="AE51" s="175">
        <v>0</v>
      </c>
      <c r="AF51" s="175">
        <v>0</v>
      </c>
    </row>
    <row r="52" spans="1:32" ht="13.5">
      <c r="A52" s="170" t="s">
        <v>65</v>
      </c>
      <c r="B52" s="171"/>
      <c r="C52" s="172">
        <v>47</v>
      </c>
      <c r="D52" s="173">
        <v>168</v>
      </c>
      <c r="E52" s="173">
        <v>101</v>
      </c>
      <c r="F52" s="173">
        <v>0</v>
      </c>
      <c r="G52" s="172">
        <v>269</v>
      </c>
      <c r="H52" s="167"/>
      <c r="I52" s="174">
        <v>0</v>
      </c>
      <c r="J52" s="175">
        <v>0</v>
      </c>
      <c r="K52" s="175">
        <v>0</v>
      </c>
      <c r="L52" s="175">
        <v>168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101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</row>
    <row r="53" spans="1:32" ht="13.5">
      <c r="A53" s="170" t="s">
        <v>67</v>
      </c>
      <c r="B53" s="171"/>
      <c r="C53" s="172">
        <v>48</v>
      </c>
      <c r="D53" s="173">
        <v>218</v>
      </c>
      <c r="E53" s="173">
        <v>46</v>
      </c>
      <c r="F53" s="173">
        <v>0</v>
      </c>
      <c r="G53" s="172">
        <v>265</v>
      </c>
      <c r="H53" s="167"/>
      <c r="I53" s="174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218</v>
      </c>
      <c r="S53" s="175">
        <v>0</v>
      </c>
      <c r="T53" s="175">
        <v>0</v>
      </c>
      <c r="U53" s="175">
        <v>0</v>
      </c>
      <c r="V53" s="175">
        <v>0</v>
      </c>
      <c r="W53" s="175">
        <v>0</v>
      </c>
      <c r="X53" s="175">
        <v>0</v>
      </c>
      <c r="Y53" s="175">
        <v>0</v>
      </c>
      <c r="Z53" s="175">
        <v>0</v>
      </c>
      <c r="AA53" s="175">
        <v>46</v>
      </c>
      <c r="AB53" s="175">
        <v>0</v>
      </c>
      <c r="AC53" s="175">
        <v>0</v>
      </c>
      <c r="AD53" s="175">
        <v>0</v>
      </c>
      <c r="AE53" s="175">
        <v>0</v>
      </c>
      <c r="AF53" s="175">
        <v>0</v>
      </c>
    </row>
    <row r="54" spans="1:32" ht="13.5">
      <c r="A54" s="170" t="s">
        <v>80</v>
      </c>
      <c r="B54" s="171"/>
      <c r="C54" s="172">
        <v>49</v>
      </c>
      <c r="D54" s="173">
        <v>153</v>
      </c>
      <c r="E54" s="173">
        <v>84</v>
      </c>
      <c r="F54" s="173">
        <v>0</v>
      </c>
      <c r="G54" s="172">
        <v>237</v>
      </c>
      <c r="H54" s="167"/>
      <c r="I54" s="174">
        <v>0</v>
      </c>
      <c r="J54" s="175">
        <v>0</v>
      </c>
      <c r="K54" s="175">
        <v>0</v>
      </c>
      <c r="L54" s="175">
        <v>153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84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</row>
    <row r="55" spans="1:32" ht="13.5">
      <c r="A55" s="170" t="s">
        <v>125</v>
      </c>
      <c r="B55" s="171"/>
      <c r="C55" s="172">
        <v>50</v>
      </c>
      <c r="D55" s="173">
        <v>227</v>
      </c>
      <c r="E55" s="173">
        <v>0</v>
      </c>
      <c r="F55" s="173">
        <v>0</v>
      </c>
      <c r="G55" s="172">
        <v>227</v>
      </c>
      <c r="H55" s="167"/>
      <c r="I55" s="174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75">
        <v>0</v>
      </c>
      <c r="Z55" s="175">
        <v>227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</row>
    <row r="56" spans="1:32" ht="13.5">
      <c r="A56" s="170" t="s">
        <v>96</v>
      </c>
      <c r="B56" s="171"/>
      <c r="C56" s="172">
        <v>51</v>
      </c>
      <c r="D56" s="173">
        <v>226</v>
      </c>
      <c r="E56" s="173">
        <v>0</v>
      </c>
      <c r="F56" s="173">
        <v>0</v>
      </c>
      <c r="G56" s="172">
        <v>226</v>
      </c>
      <c r="H56" s="167"/>
      <c r="I56" s="174">
        <v>0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226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</row>
    <row r="57" spans="1:32" ht="15" customHeight="1">
      <c r="A57" s="170" t="s">
        <v>120</v>
      </c>
      <c r="B57" s="171"/>
      <c r="C57" s="172">
        <v>52</v>
      </c>
      <c r="D57" s="173">
        <v>208</v>
      </c>
      <c r="E57" s="173">
        <v>0</v>
      </c>
      <c r="F57" s="173">
        <v>0</v>
      </c>
      <c r="G57" s="172">
        <v>208</v>
      </c>
      <c r="H57" s="167"/>
      <c r="I57" s="174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75">
        <v>0</v>
      </c>
      <c r="Z57" s="175">
        <v>208</v>
      </c>
      <c r="AA57" s="175">
        <v>0</v>
      </c>
      <c r="AB57" s="175">
        <v>0</v>
      </c>
      <c r="AC57" s="175">
        <v>0</v>
      </c>
      <c r="AD57" s="175">
        <v>0</v>
      </c>
      <c r="AE57" s="175">
        <v>0</v>
      </c>
      <c r="AF57" s="175">
        <v>0</v>
      </c>
    </row>
    <row r="58" spans="1:32" ht="13.5">
      <c r="A58" s="170" t="s">
        <v>133</v>
      </c>
      <c r="B58" s="171"/>
      <c r="C58" s="172">
        <v>53</v>
      </c>
      <c r="D58" s="173">
        <v>204</v>
      </c>
      <c r="E58" s="173">
        <v>0</v>
      </c>
      <c r="F58" s="173">
        <v>0</v>
      </c>
      <c r="G58" s="172">
        <v>204</v>
      </c>
      <c r="H58" s="167"/>
      <c r="I58" s="174">
        <v>0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v>0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75">
        <v>204</v>
      </c>
      <c r="AB58" s="175">
        <v>0</v>
      </c>
      <c r="AC58" s="175">
        <v>0</v>
      </c>
      <c r="AD58" s="175">
        <v>0</v>
      </c>
      <c r="AE58" s="175">
        <v>0</v>
      </c>
      <c r="AF58" s="175">
        <v>0</v>
      </c>
    </row>
    <row r="59" spans="1:32" ht="13.5">
      <c r="A59" s="170" t="s">
        <v>121</v>
      </c>
      <c r="B59" s="171"/>
      <c r="C59" s="172">
        <v>54</v>
      </c>
      <c r="D59" s="173">
        <v>199</v>
      </c>
      <c r="E59" s="173">
        <v>0</v>
      </c>
      <c r="F59" s="173">
        <v>0</v>
      </c>
      <c r="G59" s="172">
        <v>199</v>
      </c>
      <c r="H59" s="167"/>
      <c r="I59" s="174">
        <v>0</v>
      </c>
      <c r="J59" s="175">
        <v>0</v>
      </c>
      <c r="K59" s="175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199</v>
      </c>
      <c r="AA59" s="175">
        <v>0</v>
      </c>
      <c r="AB59" s="175">
        <v>0</v>
      </c>
      <c r="AC59" s="175">
        <v>0</v>
      </c>
      <c r="AD59" s="175">
        <v>0</v>
      </c>
      <c r="AE59" s="175">
        <v>0</v>
      </c>
      <c r="AF59" s="175">
        <v>0</v>
      </c>
    </row>
    <row r="60" spans="1:32" ht="13.5">
      <c r="A60" s="170" t="s">
        <v>58</v>
      </c>
      <c r="B60" s="171"/>
      <c r="C60" s="172">
        <v>55</v>
      </c>
      <c r="D60" s="173">
        <v>182</v>
      </c>
      <c r="E60" s="173">
        <v>0</v>
      </c>
      <c r="F60" s="173">
        <v>0</v>
      </c>
      <c r="G60" s="172">
        <v>182</v>
      </c>
      <c r="H60" s="167"/>
      <c r="I60" s="174">
        <v>0</v>
      </c>
      <c r="J60" s="175">
        <v>0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v>0</v>
      </c>
      <c r="U60" s="175">
        <v>0</v>
      </c>
      <c r="V60" s="175">
        <v>0</v>
      </c>
      <c r="W60" s="175">
        <v>0</v>
      </c>
      <c r="X60" s="175">
        <v>0</v>
      </c>
      <c r="Y60" s="175">
        <v>0</v>
      </c>
      <c r="Z60" s="175">
        <v>0</v>
      </c>
      <c r="AA60" s="175">
        <v>182</v>
      </c>
      <c r="AB60" s="175">
        <v>0</v>
      </c>
      <c r="AC60" s="175">
        <v>0</v>
      </c>
      <c r="AD60" s="175">
        <v>0</v>
      </c>
      <c r="AE60" s="175">
        <v>0</v>
      </c>
      <c r="AF60" s="175">
        <v>0</v>
      </c>
    </row>
    <row r="61" spans="1:32" ht="13.5">
      <c r="A61" s="170" t="s">
        <v>95</v>
      </c>
      <c r="B61" s="171"/>
      <c r="C61" s="172">
        <v>56</v>
      </c>
      <c r="D61" s="173">
        <v>153</v>
      </c>
      <c r="E61" s="173">
        <v>0</v>
      </c>
      <c r="F61" s="173">
        <v>0</v>
      </c>
      <c r="G61" s="172">
        <v>153</v>
      </c>
      <c r="H61" s="167"/>
      <c r="I61" s="174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153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v>0</v>
      </c>
      <c r="Y61" s="175">
        <v>0</v>
      </c>
      <c r="Z61" s="175">
        <v>0</v>
      </c>
      <c r="AA61" s="175">
        <v>0</v>
      </c>
      <c r="AB61" s="175">
        <v>0</v>
      </c>
      <c r="AC61" s="175">
        <v>0</v>
      </c>
      <c r="AD61" s="175">
        <v>0</v>
      </c>
      <c r="AE61" s="175">
        <v>0</v>
      </c>
      <c r="AF61" s="175">
        <v>0</v>
      </c>
    </row>
    <row r="62" spans="1:32" ht="13.5">
      <c r="A62" s="170" t="s">
        <v>35</v>
      </c>
      <c r="B62" s="171"/>
      <c r="C62" s="172">
        <v>57</v>
      </c>
      <c r="D62" s="173">
        <v>149</v>
      </c>
      <c r="E62" s="173">
        <v>0</v>
      </c>
      <c r="F62" s="173">
        <v>0</v>
      </c>
      <c r="G62" s="172">
        <v>149</v>
      </c>
      <c r="H62" s="167"/>
      <c r="I62" s="174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v>0</v>
      </c>
      <c r="U62" s="175">
        <v>0</v>
      </c>
      <c r="V62" s="175">
        <v>0</v>
      </c>
      <c r="W62" s="175">
        <v>0</v>
      </c>
      <c r="X62" s="175">
        <v>0</v>
      </c>
      <c r="Y62" s="175">
        <v>0</v>
      </c>
      <c r="Z62" s="175">
        <v>0</v>
      </c>
      <c r="AA62" s="175">
        <v>149</v>
      </c>
      <c r="AB62" s="175">
        <v>0</v>
      </c>
      <c r="AC62" s="175">
        <v>0</v>
      </c>
      <c r="AD62" s="175">
        <v>0</v>
      </c>
      <c r="AE62" s="175">
        <v>0</v>
      </c>
      <c r="AF62" s="175">
        <v>0</v>
      </c>
    </row>
    <row r="63" spans="1:32" ht="13.5">
      <c r="A63" s="170" t="s">
        <v>98</v>
      </c>
      <c r="B63" s="171"/>
      <c r="C63" s="172">
        <v>58</v>
      </c>
      <c r="D63" s="173">
        <v>129</v>
      </c>
      <c r="E63" s="173">
        <v>0</v>
      </c>
      <c r="F63" s="173">
        <v>0</v>
      </c>
      <c r="G63" s="172">
        <v>129</v>
      </c>
      <c r="H63" s="167"/>
      <c r="I63" s="174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129</v>
      </c>
      <c r="S63" s="175">
        <v>0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75">
        <v>0</v>
      </c>
      <c r="Z63" s="175">
        <v>0</v>
      </c>
      <c r="AA63" s="175">
        <v>0</v>
      </c>
      <c r="AB63" s="175">
        <v>0</v>
      </c>
      <c r="AC63" s="175">
        <v>0</v>
      </c>
      <c r="AD63" s="175">
        <v>0</v>
      </c>
      <c r="AE63" s="175">
        <v>0</v>
      </c>
      <c r="AF63" s="175">
        <v>0</v>
      </c>
    </row>
    <row r="64" spans="1:32" ht="13.5">
      <c r="A64" s="170" t="s">
        <v>100</v>
      </c>
      <c r="B64" s="171"/>
      <c r="C64" s="172">
        <v>59</v>
      </c>
      <c r="D64" s="173">
        <v>125</v>
      </c>
      <c r="E64" s="173">
        <v>0</v>
      </c>
      <c r="F64" s="173">
        <v>0</v>
      </c>
      <c r="G64" s="172">
        <v>125</v>
      </c>
      <c r="H64" s="167"/>
      <c r="I64" s="174">
        <v>0</v>
      </c>
      <c r="J64" s="175">
        <v>0</v>
      </c>
      <c r="K64" s="175">
        <v>0</v>
      </c>
      <c r="L64" s="175">
        <v>0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125</v>
      </c>
      <c r="S64" s="175">
        <v>0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</row>
    <row r="65" spans="1:32" ht="13.5">
      <c r="A65" s="170" t="s">
        <v>123</v>
      </c>
      <c r="B65" s="171"/>
      <c r="C65" s="172">
        <v>60</v>
      </c>
      <c r="D65" s="173">
        <v>121</v>
      </c>
      <c r="E65" s="173">
        <v>0</v>
      </c>
      <c r="F65" s="173">
        <v>0</v>
      </c>
      <c r="G65" s="172">
        <v>121</v>
      </c>
      <c r="H65" s="167"/>
      <c r="I65" s="174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75">
        <v>0</v>
      </c>
      <c r="Z65" s="175">
        <v>121</v>
      </c>
      <c r="AA65" s="175">
        <v>0</v>
      </c>
      <c r="AB65" s="175">
        <v>0</v>
      </c>
      <c r="AC65" s="175">
        <v>0</v>
      </c>
      <c r="AD65" s="175">
        <v>0</v>
      </c>
      <c r="AE65" s="175">
        <v>0</v>
      </c>
      <c r="AF65" s="175">
        <v>0</v>
      </c>
    </row>
    <row r="66" spans="1:32" ht="13.5">
      <c r="A66" s="170" t="s">
        <v>101</v>
      </c>
      <c r="B66" s="171"/>
      <c r="C66" s="172">
        <v>61</v>
      </c>
      <c r="D66" s="173">
        <v>108</v>
      </c>
      <c r="E66" s="173">
        <v>0</v>
      </c>
      <c r="F66" s="173">
        <v>0</v>
      </c>
      <c r="G66" s="172">
        <v>108</v>
      </c>
      <c r="H66" s="167"/>
      <c r="I66" s="174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108</v>
      </c>
      <c r="S66" s="175">
        <v>0</v>
      </c>
      <c r="T66" s="175">
        <v>0</v>
      </c>
      <c r="U66" s="175">
        <v>0</v>
      </c>
      <c r="V66" s="175">
        <v>0</v>
      </c>
      <c r="W66" s="175">
        <v>0</v>
      </c>
      <c r="X66" s="175">
        <v>0</v>
      </c>
      <c r="Y66" s="175">
        <v>0</v>
      </c>
      <c r="Z66" s="175">
        <v>0</v>
      </c>
      <c r="AA66" s="175">
        <v>0</v>
      </c>
      <c r="AB66" s="175">
        <v>0</v>
      </c>
      <c r="AC66" s="175">
        <v>0</v>
      </c>
      <c r="AD66" s="175">
        <v>0</v>
      </c>
      <c r="AE66" s="175">
        <v>0</v>
      </c>
      <c r="AF66" s="175">
        <v>0</v>
      </c>
    </row>
    <row r="67" spans="1:32" ht="13.5">
      <c r="A67" s="170" t="s">
        <v>97</v>
      </c>
      <c r="B67" s="171"/>
      <c r="C67" s="172">
        <v>62</v>
      </c>
      <c r="D67" s="173">
        <v>98</v>
      </c>
      <c r="E67" s="173">
        <v>0</v>
      </c>
      <c r="F67" s="173">
        <v>0</v>
      </c>
      <c r="G67" s="172">
        <v>98</v>
      </c>
      <c r="H67" s="167"/>
      <c r="I67" s="174">
        <v>0</v>
      </c>
      <c r="J67" s="175">
        <v>0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98</v>
      </c>
      <c r="S67" s="175">
        <v>0</v>
      </c>
      <c r="T67" s="175">
        <v>0</v>
      </c>
      <c r="U67" s="175">
        <v>0</v>
      </c>
      <c r="V67" s="175">
        <v>0</v>
      </c>
      <c r="W67" s="175">
        <v>0</v>
      </c>
      <c r="X67" s="175">
        <v>0</v>
      </c>
      <c r="Y67" s="175">
        <v>0</v>
      </c>
      <c r="Z67" s="175">
        <v>0</v>
      </c>
      <c r="AA67" s="175">
        <v>0</v>
      </c>
      <c r="AB67" s="175">
        <v>0</v>
      </c>
      <c r="AC67" s="175">
        <v>0</v>
      </c>
      <c r="AD67" s="175">
        <v>0</v>
      </c>
      <c r="AE67" s="175">
        <v>0</v>
      </c>
      <c r="AF67" s="175">
        <v>0</v>
      </c>
    </row>
    <row r="68" spans="1:32" ht="13.5">
      <c r="A68" s="170" t="s">
        <v>99</v>
      </c>
      <c r="B68" s="171"/>
      <c r="C68" s="172">
        <v>63</v>
      </c>
      <c r="D68" s="173">
        <v>94</v>
      </c>
      <c r="E68" s="173">
        <v>0</v>
      </c>
      <c r="F68" s="173">
        <v>0</v>
      </c>
      <c r="G68" s="172">
        <v>94</v>
      </c>
      <c r="H68" s="167"/>
      <c r="I68" s="174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94</v>
      </c>
      <c r="S68" s="175">
        <v>0</v>
      </c>
      <c r="T68" s="175">
        <v>0</v>
      </c>
      <c r="U68" s="175">
        <v>0</v>
      </c>
      <c r="V68" s="175">
        <v>0</v>
      </c>
      <c r="W68" s="175">
        <v>0</v>
      </c>
      <c r="X68" s="175">
        <v>0</v>
      </c>
      <c r="Y68" s="175">
        <v>0</v>
      </c>
      <c r="Z68" s="175">
        <v>0</v>
      </c>
      <c r="AA68" s="175">
        <v>0</v>
      </c>
      <c r="AB68" s="175">
        <v>0</v>
      </c>
      <c r="AC68" s="175">
        <v>0</v>
      </c>
      <c r="AD68" s="175">
        <v>0</v>
      </c>
      <c r="AE68" s="175">
        <v>0</v>
      </c>
      <c r="AF68" s="175">
        <v>0</v>
      </c>
    </row>
    <row r="69" spans="1:32" ht="13.5">
      <c r="A69" s="170" t="s">
        <v>64</v>
      </c>
      <c r="B69" s="171"/>
      <c r="C69" s="172">
        <v>64</v>
      </c>
      <c r="D69" s="173">
        <v>91</v>
      </c>
      <c r="E69" s="173">
        <v>0</v>
      </c>
      <c r="F69" s="173">
        <v>0</v>
      </c>
      <c r="G69" s="172">
        <v>91</v>
      </c>
      <c r="H69" s="167"/>
      <c r="I69" s="174">
        <v>0</v>
      </c>
      <c r="J69" s="175">
        <v>0</v>
      </c>
      <c r="K69" s="175">
        <v>0</v>
      </c>
      <c r="L69" s="175">
        <v>91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175">
        <v>0</v>
      </c>
    </row>
    <row r="70" spans="1:32" ht="13.5">
      <c r="A70" s="170" t="s">
        <v>124</v>
      </c>
      <c r="B70" s="171"/>
      <c r="C70" s="172">
        <v>65</v>
      </c>
      <c r="D70" s="173">
        <v>79</v>
      </c>
      <c r="E70" s="173">
        <v>0</v>
      </c>
      <c r="F70" s="173">
        <v>0</v>
      </c>
      <c r="G70" s="172">
        <v>79</v>
      </c>
      <c r="H70" s="167"/>
      <c r="I70" s="174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79</v>
      </c>
      <c r="AA70" s="175">
        <v>0</v>
      </c>
      <c r="AB70" s="175">
        <v>0</v>
      </c>
      <c r="AC70" s="175">
        <v>0</v>
      </c>
      <c r="AD70" s="175">
        <v>0</v>
      </c>
      <c r="AE70" s="175">
        <v>0</v>
      </c>
      <c r="AF70" s="175">
        <v>0</v>
      </c>
    </row>
    <row r="71" spans="1:32" ht="13.5">
      <c r="A71" s="170" t="s">
        <v>102</v>
      </c>
      <c r="B71" s="171"/>
      <c r="C71" s="172">
        <v>66</v>
      </c>
      <c r="D71" s="173">
        <v>76</v>
      </c>
      <c r="E71" s="173">
        <v>0</v>
      </c>
      <c r="F71" s="173">
        <v>0</v>
      </c>
      <c r="G71" s="172">
        <v>76</v>
      </c>
      <c r="H71" s="167"/>
      <c r="I71" s="174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76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  <c r="Y71" s="175">
        <v>0</v>
      </c>
      <c r="Z71" s="175">
        <v>0</v>
      </c>
      <c r="AA71" s="175">
        <v>0</v>
      </c>
      <c r="AB71" s="175">
        <v>0</v>
      </c>
      <c r="AC71" s="175">
        <v>0</v>
      </c>
      <c r="AD71" s="175">
        <v>0</v>
      </c>
      <c r="AE71" s="175">
        <v>0</v>
      </c>
      <c r="AF71" s="175">
        <v>0</v>
      </c>
    </row>
    <row r="72" spans="1:32" ht="13.5">
      <c r="A72" s="170" t="s">
        <v>127</v>
      </c>
      <c r="B72" s="171"/>
      <c r="C72" s="172">
        <v>67</v>
      </c>
      <c r="D72" s="173">
        <v>35</v>
      </c>
      <c r="E72" s="173">
        <v>0</v>
      </c>
      <c r="F72" s="173">
        <v>0</v>
      </c>
      <c r="G72" s="172">
        <v>35</v>
      </c>
      <c r="H72" s="167"/>
      <c r="I72" s="174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5">
        <v>0</v>
      </c>
      <c r="W72" s="175">
        <v>0</v>
      </c>
      <c r="X72" s="175">
        <v>0</v>
      </c>
      <c r="Y72" s="175">
        <v>0</v>
      </c>
      <c r="Z72" s="175">
        <v>35</v>
      </c>
      <c r="AA72" s="175">
        <v>0</v>
      </c>
      <c r="AB72" s="175">
        <v>0</v>
      </c>
      <c r="AC72" s="175">
        <v>0</v>
      </c>
      <c r="AD72" s="175">
        <v>0</v>
      </c>
      <c r="AE72" s="175">
        <v>0</v>
      </c>
      <c r="AF72" s="175">
        <v>0</v>
      </c>
    </row>
    <row r="73" spans="1:32" ht="19.5" customHeight="1">
      <c r="A73" s="170" t="s">
        <v>126</v>
      </c>
      <c r="B73" s="171"/>
      <c r="C73" s="172">
        <v>68</v>
      </c>
      <c r="D73" s="173">
        <v>24</v>
      </c>
      <c r="E73" s="173">
        <v>0</v>
      </c>
      <c r="F73" s="173">
        <v>0</v>
      </c>
      <c r="G73" s="172">
        <v>24</v>
      </c>
      <c r="H73" s="167"/>
      <c r="I73" s="174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5">
        <v>0</v>
      </c>
      <c r="W73" s="175">
        <v>0</v>
      </c>
      <c r="X73" s="175">
        <v>0</v>
      </c>
      <c r="Y73" s="175">
        <v>0</v>
      </c>
      <c r="Z73" s="175">
        <v>24</v>
      </c>
      <c r="AA73" s="175">
        <v>0</v>
      </c>
      <c r="AB73" s="175">
        <v>0</v>
      </c>
      <c r="AC73" s="175">
        <v>0</v>
      </c>
      <c r="AD73" s="175">
        <v>0</v>
      </c>
      <c r="AE73" s="175">
        <v>0</v>
      </c>
      <c r="AF73" s="175">
        <v>0</v>
      </c>
    </row>
    <row r="74" spans="1:32" ht="19.5" customHeight="1">
      <c r="A74" s="131"/>
      <c r="B74" s="131"/>
      <c r="C74" s="183"/>
      <c r="D74" s="183"/>
      <c r="E74" s="183"/>
      <c r="F74" s="183"/>
      <c r="G74" s="183"/>
      <c r="H74" s="183"/>
      <c r="I74" s="183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74">
        <v>0</v>
      </c>
      <c r="AC74" s="175">
        <v>0</v>
      </c>
      <c r="AD74" s="175">
        <v>0</v>
      </c>
      <c r="AE74" s="184"/>
      <c r="AF74" s="184"/>
    </row>
    <row r="75" spans="1:32" ht="19.5" customHeight="1">
      <c r="A75" s="131"/>
      <c r="B75" s="131"/>
      <c r="C75" s="183"/>
      <c r="D75" s="183"/>
      <c r="E75" s="183"/>
      <c r="F75" s="183"/>
      <c r="G75" s="183"/>
      <c r="H75" s="183"/>
      <c r="I75" s="183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74">
        <v>0</v>
      </c>
      <c r="AC75" s="175">
        <v>0</v>
      </c>
      <c r="AD75" s="175">
        <v>0</v>
      </c>
      <c r="AE75" s="184"/>
      <c r="AF75" s="184"/>
    </row>
    <row r="76" spans="1:32" ht="19.5" customHeight="1">
      <c r="A76" s="131"/>
      <c r="B76" s="131"/>
      <c r="C76" s="183"/>
      <c r="D76" s="183"/>
      <c r="E76" s="183"/>
      <c r="F76" s="183"/>
      <c r="G76" s="183"/>
      <c r="H76" s="183"/>
      <c r="I76" s="183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74">
        <v>0</v>
      </c>
      <c r="AC76" s="175">
        <v>0</v>
      </c>
      <c r="AD76" s="175">
        <v>0</v>
      </c>
      <c r="AE76" s="184"/>
      <c r="AF76" s="184"/>
    </row>
    <row r="77" spans="1:32" ht="19.5" customHeight="1">
      <c r="A77" s="131"/>
      <c r="B77" s="131"/>
      <c r="C77" s="183"/>
      <c r="D77" s="183"/>
      <c r="E77" s="183"/>
      <c r="F77" s="183"/>
      <c r="G77" s="183"/>
      <c r="H77" s="183"/>
      <c r="I77" s="183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74">
        <v>0</v>
      </c>
      <c r="AC77" s="175">
        <v>0</v>
      </c>
      <c r="AD77" s="175">
        <v>0</v>
      </c>
      <c r="AE77" s="184"/>
      <c r="AF77" s="184"/>
    </row>
    <row r="78" spans="1:32" ht="19.5" customHeight="1">
      <c r="A78" s="131"/>
      <c r="B78" s="131"/>
      <c r="C78" s="185"/>
      <c r="D78" s="183"/>
      <c r="E78" s="183"/>
      <c r="F78" s="183"/>
      <c r="G78" s="183"/>
      <c r="H78" s="183"/>
      <c r="I78" s="183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74">
        <v>0</v>
      </c>
      <c r="AC78" s="175">
        <v>0</v>
      </c>
      <c r="AD78" s="175">
        <v>0</v>
      </c>
      <c r="AE78" s="184"/>
      <c r="AF78" s="184"/>
    </row>
    <row r="79" spans="1:32" ht="19.5" customHeight="1">
      <c r="A79" s="131"/>
      <c r="B79" s="131"/>
      <c r="C79" s="185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74">
        <v>0</v>
      </c>
      <c r="AC79" s="175">
        <v>0</v>
      </c>
      <c r="AD79" s="175">
        <v>0</v>
      </c>
      <c r="AE79" s="184"/>
      <c r="AF79" s="184"/>
    </row>
    <row r="80" spans="1:32" ht="19.5" customHeight="1">
      <c r="A80" s="131"/>
      <c r="B80" s="131"/>
      <c r="C80" s="185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74">
        <v>0</v>
      </c>
      <c r="AC80" s="175">
        <v>0</v>
      </c>
      <c r="AD80" s="175">
        <v>0</v>
      </c>
      <c r="AE80" s="184"/>
      <c r="AF80" s="184"/>
    </row>
    <row r="81" spans="1:32" ht="19.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74">
        <v>0</v>
      </c>
      <c r="AC81" s="175">
        <v>0</v>
      </c>
      <c r="AD81" s="175">
        <v>0</v>
      </c>
      <c r="AE81" s="184"/>
      <c r="AF81" s="184"/>
    </row>
    <row r="82" spans="1:32" ht="19.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74">
        <v>0</v>
      </c>
      <c r="AC82" s="175">
        <v>0</v>
      </c>
      <c r="AD82" s="175">
        <v>0</v>
      </c>
      <c r="AE82" s="184"/>
      <c r="AF82" s="184"/>
    </row>
    <row r="83" spans="1:32" ht="19.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74">
        <v>0</v>
      </c>
      <c r="AC83" s="175">
        <v>0</v>
      </c>
      <c r="AD83" s="175">
        <v>0</v>
      </c>
      <c r="AE83" s="184"/>
      <c r="AF83" s="184"/>
    </row>
    <row r="84" spans="1:32" ht="19.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74">
        <v>0</v>
      </c>
      <c r="AC84" s="175">
        <v>0</v>
      </c>
      <c r="AD84" s="184"/>
      <c r="AE84" s="184"/>
      <c r="AF84" s="184"/>
    </row>
    <row r="85" spans="1:32" ht="19.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74">
        <v>0</v>
      </c>
      <c r="AC85" s="175">
        <v>0</v>
      </c>
      <c r="AD85" s="184"/>
      <c r="AE85" s="184"/>
      <c r="AF85" s="184"/>
    </row>
    <row r="86" spans="1:32" ht="19.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74">
        <v>0</v>
      </c>
      <c r="AC86" s="175">
        <v>0</v>
      </c>
      <c r="AD86" s="184"/>
      <c r="AE86" s="184"/>
      <c r="AF86" s="184"/>
    </row>
    <row r="87" spans="1:32" ht="19.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74">
        <v>0</v>
      </c>
      <c r="AC87" s="175">
        <v>0</v>
      </c>
      <c r="AD87" s="184"/>
      <c r="AE87" s="184"/>
      <c r="AF87" s="184"/>
    </row>
    <row r="88" spans="1:32" ht="19.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74">
        <v>0</v>
      </c>
      <c r="AC88" s="175">
        <v>0</v>
      </c>
      <c r="AD88" s="184"/>
      <c r="AE88" s="184"/>
      <c r="AF88" s="184"/>
    </row>
    <row r="89" spans="1:32" ht="19.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74">
        <v>0</v>
      </c>
      <c r="AC89" s="175">
        <v>0</v>
      </c>
      <c r="AD89" s="184"/>
      <c r="AE89" s="184"/>
      <c r="AF89" s="184"/>
    </row>
    <row r="90" spans="1:32" ht="19.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74">
        <v>0</v>
      </c>
      <c r="AC90" s="184"/>
      <c r="AD90" s="184"/>
      <c r="AE90" s="184"/>
      <c r="AF90" s="184"/>
    </row>
    <row r="91" spans="1:32" ht="19.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74">
        <v>0</v>
      </c>
      <c r="AC91" s="184"/>
      <c r="AD91" s="184"/>
      <c r="AE91" s="184"/>
      <c r="AF91" s="184"/>
    </row>
    <row r="92" spans="1:32" ht="19.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74">
        <v>0</v>
      </c>
      <c r="AC92" s="184"/>
      <c r="AD92" s="184"/>
      <c r="AE92" s="184"/>
      <c r="AF92" s="184"/>
    </row>
    <row r="93" spans="1:32" ht="19.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74">
        <v>0</v>
      </c>
      <c r="AC93" s="184"/>
      <c r="AD93" s="184"/>
      <c r="AE93" s="184"/>
      <c r="AF93" s="184"/>
    </row>
    <row r="94" spans="1:32" ht="19.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74">
        <v>0</v>
      </c>
      <c r="AC94" s="184"/>
      <c r="AD94" s="184"/>
      <c r="AE94" s="184"/>
      <c r="AF94" s="184"/>
    </row>
    <row r="95" spans="1:32" ht="19.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74">
        <v>0</v>
      </c>
      <c r="AC95" s="184"/>
      <c r="AD95" s="184"/>
      <c r="AE95" s="184"/>
      <c r="AF95" s="184"/>
    </row>
    <row r="96" spans="1:32" ht="19.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86"/>
      <c r="AC96" s="184"/>
      <c r="AD96" s="184"/>
      <c r="AE96" s="184"/>
      <c r="AF96" s="184"/>
    </row>
    <row r="97" spans="1:32" ht="19.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86"/>
      <c r="AC97" s="184"/>
      <c r="AD97" s="184"/>
      <c r="AE97" s="184"/>
      <c r="AF97" s="184"/>
    </row>
    <row r="98" spans="1:32" ht="19.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86"/>
      <c r="AC98" s="184"/>
      <c r="AD98" s="184"/>
      <c r="AE98" s="184"/>
      <c r="AF98" s="184"/>
    </row>
    <row r="99" spans="1:32" ht="19.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86"/>
      <c r="AC99" s="184"/>
      <c r="AD99" s="184"/>
      <c r="AE99" s="184"/>
      <c r="AF99" s="184"/>
    </row>
    <row r="100" spans="1:32" ht="19.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86"/>
      <c r="AC100" s="184"/>
      <c r="AD100" s="184"/>
      <c r="AE100" s="184"/>
      <c r="AF100" s="184"/>
    </row>
    <row r="101" spans="1:32" ht="19.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86"/>
      <c r="AC101" s="184"/>
      <c r="AD101" s="184"/>
      <c r="AE101" s="184"/>
      <c r="AF101" s="184"/>
    </row>
    <row r="102" spans="1:32" ht="19.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86"/>
      <c r="AC102" s="184"/>
      <c r="AD102" s="184"/>
      <c r="AE102" s="184"/>
      <c r="AF102" s="184"/>
    </row>
    <row r="103" spans="1:32" ht="19.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86"/>
      <c r="AC103" s="184"/>
      <c r="AD103" s="184"/>
      <c r="AE103" s="184"/>
      <c r="AF103" s="184"/>
    </row>
    <row r="104" spans="1:32" ht="19.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86"/>
      <c r="AC104" s="184"/>
      <c r="AD104" s="184"/>
      <c r="AE104" s="184"/>
      <c r="AF104" s="184"/>
    </row>
    <row r="105" spans="1:32" ht="19.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86"/>
      <c r="AC105" s="184"/>
      <c r="AD105" s="184"/>
      <c r="AE105" s="184"/>
      <c r="AF105" s="184"/>
    </row>
    <row r="106" spans="1:32" ht="19.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86"/>
      <c r="AC106" s="184"/>
      <c r="AD106" s="184"/>
      <c r="AE106" s="184"/>
      <c r="AF106" s="184"/>
    </row>
    <row r="107" spans="1:32" ht="19.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86"/>
      <c r="AC107" s="184"/>
      <c r="AD107" s="184"/>
      <c r="AE107" s="184"/>
      <c r="AF107" s="184"/>
    </row>
    <row r="108" spans="1:32" ht="19.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86"/>
      <c r="AC108" s="184"/>
      <c r="AD108" s="184"/>
      <c r="AE108" s="184"/>
      <c r="AF108" s="184"/>
    </row>
    <row r="109" spans="1:32" ht="19.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86"/>
      <c r="AC109" s="184"/>
      <c r="AD109" s="184"/>
      <c r="AE109" s="184"/>
      <c r="AF109" s="184"/>
    </row>
    <row r="110" spans="1:32" ht="19.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86"/>
      <c r="AC110" s="184"/>
      <c r="AD110" s="184"/>
      <c r="AE110" s="184"/>
      <c r="AF110" s="184"/>
    </row>
    <row r="111" spans="1:32" ht="19.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86"/>
      <c r="AC111" s="184"/>
      <c r="AD111" s="184"/>
      <c r="AE111" s="184"/>
      <c r="AF111" s="184"/>
    </row>
    <row r="112" spans="1:32" ht="19.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86"/>
      <c r="AC112" s="184"/>
      <c r="AD112" s="184"/>
      <c r="AE112" s="184"/>
      <c r="AF112" s="184"/>
    </row>
    <row r="113" spans="1:32" ht="19.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86"/>
      <c r="AC113" s="184"/>
      <c r="AD113" s="184"/>
      <c r="AE113" s="184"/>
      <c r="AF113" s="184"/>
    </row>
    <row r="114" spans="1:32" ht="19.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86"/>
      <c r="AC114" s="184"/>
      <c r="AD114" s="184"/>
      <c r="AE114" s="184"/>
      <c r="AF114" s="184"/>
    </row>
    <row r="115" spans="1:32" ht="19.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86"/>
      <c r="AC115" s="184"/>
      <c r="AD115" s="184"/>
      <c r="AE115" s="184"/>
      <c r="AF115" s="184"/>
    </row>
    <row r="116" spans="1:32" ht="19.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86"/>
      <c r="AC116" s="184"/>
      <c r="AD116" s="184"/>
      <c r="AE116" s="184"/>
      <c r="AF116" s="184"/>
    </row>
    <row r="117" spans="1:32" ht="19.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86"/>
      <c r="AC117" s="184"/>
      <c r="AD117" s="184"/>
      <c r="AE117" s="184"/>
      <c r="AF117" s="184"/>
    </row>
    <row r="118" spans="1:32" ht="19.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86"/>
      <c r="AC118" s="184"/>
      <c r="AD118" s="184"/>
      <c r="AE118" s="184"/>
      <c r="AF118" s="184"/>
    </row>
    <row r="119" spans="1:32" ht="19.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86"/>
      <c r="AC119" s="184"/>
      <c r="AD119" s="184"/>
      <c r="AE119" s="184"/>
      <c r="AF119" s="184"/>
    </row>
    <row r="120" spans="1:32" ht="19.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86"/>
      <c r="AC120" s="184"/>
      <c r="AD120" s="184"/>
      <c r="AE120" s="184"/>
      <c r="AF120" s="184"/>
    </row>
    <row r="121" spans="1:32" ht="19.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86"/>
      <c r="AC121" s="184"/>
      <c r="AD121" s="184"/>
      <c r="AE121" s="184"/>
      <c r="AF121" s="184"/>
    </row>
    <row r="122" spans="1:32" ht="19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86"/>
      <c r="AC122" s="184"/>
      <c r="AD122" s="184"/>
      <c r="AE122" s="184"/>
      <c r="AF122" s="184"/>
    </row>
    <row r="123" spans="1:32" ht="19.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86"/>
      <c r="AC123" s="184"/>
      <c r="AD123" s="184"/>
      <c r="AE123" s="184"/>
      <c r="AF123" s="184"/>
    </row>
    <row r="124" spans="1:32" ht="19.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86"/>
      <c r="AC124" s="184"/>
      <c r="AD124" s="184"/>
      <c r="AE124" s="184"/>
      <c r="AF124" s="184"/>
    </row>
    <row r="125" spans="1:32" ht="19.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86"/>
      <c r="AC125" s="184"/>
      <c r="AD125" s="184"/>
      <c r="AE125" s="184"/>
      <c r="AF125" s="184"/>
    </row>
    <row r="126" spans="1:32" ht="19.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86"/>
      <c r="AC126" s="184"/>
      <c r="AD126" s="184"/>
      <c r="AE126" s="184"/>
      <c r="AF126" s="184"/>
    </row>
    <row r="127" spans="1:32" ht="19.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86"/>
      <c r="AC127" s="184"/>
      <c r="AD127" s="184"/>
      <c r="AE127" s="184"/>
      <c r="AF127" s="184"/>
    </row>
    <row r="128" spans="1:32" ht="19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86"/>
      <c r="AC128" s="184"/>
      <c r="AD128" s="184"/>
      <c r="AE128" s="184"/>
      <c r="AF128" s="184"/>
    </row>
    <row r="129" spans="1:32" ht="19.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86"/>
      <c r="AC129" s="184"/>
      <c r="AD129" s="184"/>
      <c r="AE129" s="184"/>
      <c r="AF129" s="184"/>
    </row>
    <row r="130" spans="1:32" ht="19.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86"/>
      <c r="AC130" s="184"/>
      <c r="AD130" s="184"/>
      <c r="AE130" s="184"/>
      <c r="AF130" s="184"/>
    </row>
    <row r="131" spans="1:32" ht="19.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86"/>
      <c r="AC131" s="184"/>
      <c r="AD131" s="184"/>
      <c r="AE131" s="184"/>
      <c r="AF131" s="184"/>
    </row>
    <row r="132" spans="1:32" ht="19.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86"/>
      <c r="AC132" s="184"/>
      <c r="AD132" s="184"/>
      <c r="AE132" s="184"/>
      <c r="AF132" s="184"/>
    </row>
    <row r="133" spans="1:32" ht="19.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86"/>
      <c r="AC133" s="184"/>
      <c r="AD133" s="184"/>
      <c r="AE133" s="184"/>
      <c r="AF133" s="184"/>
    </row>
    <row r="134" spans="1:32" ht="19.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86"/>
      <c r="AC134" s="184"/>
      <c r="AD134" s="184"/>
      <c r="AE134" s="184"/>
      <c r="AF134" s="184"/>
    </row>
    <row r="135" spans="1:32" ht="19.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86"/>
      <c r="AC135" s="184"/>
      <c r="AD135" s="184"/>
      <c r="AE135" s="184"/>
      <c r="AF135" s="184"/>
    </row>
    <row r="136" spans="1:32" ht="19.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86"/>
      <c r="AC136" s="184"/>
      <c r="AD136" s="184"/>
      <c r="AE136" s="184"/>
      <c r="AF136" s="184"/>
    </row>
    <row r="137" spans="1:32" ht="19.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86"/>
      <c r="AC137" s="184"/>
      <c r="AD137" s="184"/>
      <c r="AE137" s="184"/>
      <c r="AF137" s="184"/>
    </row>
    <row r="138" spans="1:32" ht="19.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86"/>
      <c r="AC138" s="184"/>
      <c r="AD138" s="184"/>
      <c r="AE138" s="184"/>
      <c r="AF138" s="184"/>
    </row>
    <row r="139" spans="1:32" ht="19.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86"/>
      <c r="AC139" s="184"/>
      <c r="AD139" s="184"/>
      <c r="AE139" s="184"/>
      <c r="AF139" s="184"/>
    </row>
    <row r="140" spans="1:32" ht="19.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86"/>
      <c r="AC140" s="184"/>
      <c r="AD140" s="184"/>
      <c r="AE140" s="184"/>
      <c r="AF140" s="184"/>
    </row>
    <row r="141" spans="1:32" ht="19.5" customHeight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86"/>
      <c r="AC141" s="184"/>
      <c r="AD141" s="184"/>
      <c r="AE141" s="184"/>
      <c r="AF141" s="184"/>
    </row>
    <row r="142" spans="1:32" ht="19.5" customHeight="1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86"/>
      <c r="AC142" s="184"/>
      <c r="AD142" s="184"/>
      <c r="AE142" s="184"/>
      <c r="AF142" s="184"/>
    </row>
    <row r="143" spans="1:32" ht="19.5" customHeight="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86"/>
      <c r="AC143" s="184"/>
      <c r="AD143" s="184"/>
      <c r="AE143" s="184"/>
      <c r="AF143" s="184"/>
    </row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86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87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88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24.4</v>
      </c>
      <c r="C15" s="12"/>
      <c r="D15" s="14">
        <v>1</v>
      </c>
      <c r="E15" s="12"/>
      <c r="F15" s="14">
        <v>1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19.5</v>
      </c>
      <c r="C17" s="17">
        <f>B17/B$15*1000*B$14</f>
        <v>998.9754098360656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998.9754098360656</v>
      </c>
    </row>
    <row r="18" spans="1:8" ht="13.5">
      <c r="A18" s="64" t="s">
        <v>32</v>
      </c>
      <c r="B18" s="18">
        <v>18.97</v>
      </c>
      <c r="C18" s="17">
        <f>B18/B$15*1000*B$14</f>
        <v>971.8237704918033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971.8237704918033</v>
      </c>
    </row>
    <row r="19" spans="1:8" ht="13.5">
      <c r="A19" s="64" t="s">
        <v>33</v>
      </c>
      <c r="B19" s="19">
        <v>17.47</v>
      </c>
      <c r="C19" s="17">
        <f>B19/B$15*1000*B$14</f>
        <v>894.9795081967213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894.9795081967213</v>
      </c>
    </row>
    <row r="20" spans="1:8" ht="13.5">
      <c r="A20" s="64" t="s">
        <v>34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86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87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89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79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24.14</v>
      </c>
      <c r="C15" s="12"/>
      <c r="D15" s="14">
        <v>1</v>
      </c>
      <c r="E15" s="12"/>
      <c r="F15" s="14">
        <v>30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21.26</v>
      </c>
      <c r="C17" s="17">
        <f>B17/B$15*1000*B$14</f>
        <v>1100.8699254349626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1100.8699254349626</v>
      </c>
    </row>
    <row r="18" spans="1:8" ht="13.5">
      <c r="A18" s="64" t="s">
        <v>32</v>
      </c>
      <c r="B18" s="18">
        <v>0</v>
      </c>
      <c r="C18" s="17">
        <f>B18/B$15*1000*B$14</f>
        <v>0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0</v>
      </c>
    </row>
    <row r="19" spans="1:8" ht="13.5">
      <c r="A19" s="64" t="s">
        <v>33</v>
      </c>
      <c r="B19" s="19">
        <v>0</v>
      </c>
      <c r="C19" s="17">
        <f>B19/B$15*1000*B$14</f>
        <v>0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0</v>
      </c>
    </row>
    <row r="20" spans="1:8" ht="13.5">
      <c r="A20" s="64" t="s">
        <v>34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0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92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93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94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20.53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4" t="s">
        <v>38</v>
      </c>
      <c r="B17" s="18">
        <v>0</v>
      </c>
      <c r="C17" s="17">
        <f aca="true" t="shared" si="0" ref="C17:C31">B17/B$15*1000*B$14</f>
        <v>0</v>
      </c>
      <c r="D17" s="18">
        <v>0</v>
      </c>
      <c r="E17" s="17">
        <f aca="true" t="shared" si="1" ref="E17:E31">D17/D$15*1000*D$14</f>
        <v>0</v>
      </c>
      <c r="F17" s="18">
        <v>18.97</v>
      </c>
      <c r="G17" s="17">
        <f aca="true" t="shared" si="2" ref="G17:G31">F17/F$15*1000*F$14</f>
        <v>462.0068192888455</v>
      </c>
      <c r="H17" s="21">
        <f>LARGE((C17,E17,G17),1)</f>
        <v>462.0068192888455</v>
      </c>
    </row>
    <row r="18" spans="1:8" ht="13.5">
      <c r="A18" s="64" t="s">
        <v>112</v>
      </c>
      <c r="B18" s="18">
        <v>0</v>
      </c>
      <c r="C18" s="17">
        <f t="shared" si="0"/>
        <v>0</v>
      </c>
      <c r="D18" s="18">
        <v>0</v>
      </c>
      <c r="E18" s="17">
        <f t="shared" si="1"/>
        <v>0</v>
      </c>
      <c r="F18" s="18">
        <v>19.22</v>
      </c>
      <c r="G18" s="17">
        <f t="shared" si="2"/>
        <v>468.09547004383825</v>
      </c>
      <c r="H18" s="21">
        <f>LARGE((C18,E18,G18),1)</f>
        <v>468.09547004383825</v>
      </c>
    </row>
    <row r="19" spans="1:8" ht="13.5">
      <c r="A19" s="64" t="s">
        <v>39</v>
      </c>
      <c r="B19" s="18">
        <v>0</v>
      </c>
      <c r="C19" s="17">
        <f t="shared" si="0"/>
        <v>0</v>
      </c>
      <c r="D19" s="18">
        <v>0</v>
      </c>
      <c r="E19" s="17">
        <f t="shared" si="1"/>
        <v>0</v>
      </c>
      <c r="F19" s="18">
        <v>17.31</v>
      </c>
      <c r="G19" s="17">
        <f t="shared" si="2"/>
        <v>421.57817827569403</v>
      </c>
      <c r="H19" s="21">
        <f>LARGE((C19,E19,G19),1)</f>
        <v>421.57817827569403</v>
      </c>
    </row>
    <row r="20" spans="1:8" ht="13.5">
      <c r="A20" s="64" t="s">
        <v>40</v>
      </c>
      <c r="B20" s="18">
        <v>0</v>
      </c>
      <c r="C20" s="17">
        <f t="shared" si="0"/>
        <v>0</v>
      </c>
      <c r="D20" s="18">
        <v>0</v>
      </c>
      <c r="E20" s="17">
        <f t="shared" si="1"/>
        <v>0</v>
      </c>
      <c r="F20" s="18">
        <v>20.53</v>
      </c>
      <c r="G20" s="17">
        <f t="shared" si="2"/>
        <v>500</v>
      </c>
      <c r="H20" s="21">
        <f>LARGE((C20,E20,G20),1)</f>
        <v>500</v>
      </c>
    </row>
    <row r="21" spans="1:8" ht="13.5">
      <c r="A21" s="64" t="s">
        <v>41</v>
      </c>
      <c r="B21" s="18">
        <v>0</v>
      </c>
      <c r="C21" s="17">
        <f t="shared" si="0"/>
        <v>0</v>
      </c>
      <c r="D21" s="18">
        <v>0</v>
      </c>
      <c r="E21" s="17">
        <f t="shared" si="1"/>
        <v>0</v>
      </c>
      <c r="F21" s="18">
        <v>12.59</v>
      </c>
      <c r="G21" s="17">
        <f t="shared" si="2"/>
        <v>306.62445202143203</v>
      </c>
      <c r="H21" s="21">
        <f>LARGE((C21,E21,G21),1)</f>
        <v>306.62445202143203</v>
      </c>
    </row>
    <row r="22" spans="1:8" ht="13.5">
      <c r="A22" s="64" t="s">
        <v>42</v>
      </c>
      <c r="B22" s="18">
        <v>0</v>
      </c>
      <c r="C22" s="17">
        <f t="shared" si="0"/>
        <v>0</v>
      </c>
      <c r="D22" s="18">
        <v>0</v>
      </c>
      <c r="E22" s="17">
        <f t="shared" si="1"/>
        <v>0</v>
      </c>
      <c r="F22" s="18">
        <v>13.81</v>
      </c>
      <c r="G22" s="17">
        <f t="shared" si="2"/>
        <v>336.3370677057964</v>
      </c>
      <c r="H22" s="21">
        <f>LARGE((C22,E22,G22),1)</f>
        <v>336.3370677057964</v>
      </c>
    </row>
    <row r="23" spans="1:8" ht="13.5">
      <c r="A23" s="64" t="s">
        <v>44</v>
      </c>
      <c r="B23" s="18">
        <v>0</v>
      </c>
      <c r="C23" s="17">
        <f t="shared" si="0"/>
        <v>0</v>
      </c>
      <c r="D23" s="18">
        <v>0</v>
      </c>
      <c r="E23" s="17">
        <f t="shared" si="1"/>
        <v>0</v>
      </c>
      <c r="F23" s="18">
        <v>19.81</v>
      </c>
      <c r="G23" s="17">
        <f t="shared" si="2"/>
        <v>482.46468582562096</v>
      </c>
      <c r="H23" s="21">
        <f>LARGE((C23,E23,G23),1)</f>
        <v>482.46468582562096</v>
      </c>
    </row>
    <row r="24" spans="1:8" ht="13.5">
      <c r="A24" s="64" t="s">
        <v>45</v>
      </c>
      <c r="B24" s="18">
        <v>0</v>
      </c>
      <c r="C24" s="17">
        <f t="shared" si="0"/>
        <v>0</v>
      </c>
      <c r="D24" s="18">
        <v>0</v>
      </c>
      <c r="E24" s="17">
        <f t="shared" si="1"/>
        <v>0</v>
      </c>
      <c r="F24" s="18">
        <v>13.83</v>
      </c>
      <c r="G24" s="17">
        <f t="shared" si="2"/>
        <v>336.8241597661958</v>
      </c>
      <c r="H24" s="21">
        <f>LARGE((C24,E24,G24),1)</f>
        <v>336.8241597661958</v>
      </c>
    </row>
    <row r="25" spans="1:8" ht="13.5">
      <c r="A25" s="64" t="s">
        <v>46</v>
      </c>
      <c r="B25" s="18">
        <v>0</v>
      </c>
      <c r="C25" s="17">
        <f t="shared" si="0"/>
        <v>0</v>
      </c>
      <c r="D25" s="18">
        <v>0</v>
      </c>
      <c r="E25" s="17">
        <f t="shared" si="1"/>
        <v>0</v>
      </c>
      <c r="F25" s="18">
        <v>13.38</v>
      </c>
      <c r="G25" s="17">
        <f t="shared" si="2"/>
        <v>325.86458840720894</v>
      </c>
      <c r="H25" s="21">
        <f>LARGE((C25,E25,G25),1)</f>
        <v>325.86458840720894</v>
      </c>
    </row>
    <row r="26" spans="1:8" ht="13.5">
      <c r="A26" s="64" t="s">
        <v>49</v>
      </c>
      <c r="B26" s="18">
        <v>0</v>
      </c>
      <c r="C26" s="17">
        <f t="shared" si="0"/>
        <v>0</v>
      </c>
      <c r="D26" s="18">
        <v>0</v>
      </c>
      <c r="E26" s="17">
        <f t="shared" si="1"/>
        <v>0</v>
      </c>
      <c r="F26" s="18">
        <v>13.22</v>
      </c>
      <c r="G26" s="17">
        <f t="shared" si="2"/>
        <v>321.9678519240136</v>
      </c>
      <c r="H26" s="21">
        <f>LARGE((C26,E26,G26),1)</f>
        <v>321.9678519240136</v>
      </c>
    </row>
    <row r="27" spans="1:8" ht="13.5">
      <c r="A27" s="64" t="s">
        <v>50</v>
      </c>
      <c r="B27" s="18">
        <v>0</v>
      </c>
      <c r="C27" s="17">
        <f t="shared" si="0"/>
        <v>0</v>
      </c>
      <c r="D27" s="18">
        <v>0</v>
      </c>
      <c r="E27" s="17">
        <f t="shared" si="1"/>
        <v>0</v>
      </c>
      <c r="F27" s="18">
        <v>8.57</v>
      </c>
      <c r="G27" s="17">
        <f t="shared" si="2"/>
        <v>208.71894788114952</v>
      </c>
      <c r="H27" s="21">
        <f>LARGE((C27,E27,G27),1)</f>
        <v>208.71894788114952</v>
      </c>
    </row>
    <row r="28" spans="1:8" ht="13.5">
      <c r="A28" s="64" t="s">
        <v>74</v>
      </c>
      <c r="B28" s="18">
        <v>0</v>
      </c>
      <c r="C28" s="17">
        <f t="shared" si="0"/>
        <v>0</v>
      </c>
      <c r="D28" s="18">
        <v>0</v>
      </c>
      <c r="E28" s="17">
        <f t="shared" si="1"/>
        <v>0</v>
      </c>
      <c r="F28" s="18">
        <v>9.92</v>
      </c>
      <c r="G28" s="17">
        <f t="shared" si="2"/>
        <v>241.59766195811005</v>
      </c>
      <c r="H28" s="21">
        <f>LARGE((C28,E28,G28),1)</f>
        <v>241.59766195811005</v>
      </c>
    </row>
    <row r="29" spans="1:8" ht="13.5">
      <c r="A29" s="64" t="s">
        <v>51</v>
      </c>
      <c r="B29" s="18">
        <v>0</v>
      </c>
      <c r="C29" s="17">
        <f t="shared" si="0"/>
        <v>0</v>
      </c>
      <c r="D29" s="18">
        <v>0</v>
      </c>
      <c r="E29" s="17">
        <f t="shared" si="1"/>
        <v>0</v>
      </c>
      <c r="F29" s="18">
        <v>16.25</v>
      </c>
      <c r="G29" s="17">
        <f t="shared" si="2"/>
        <v>395.76229907452506</v>
      </c>
      <c r="H29" s="21">
        <f>LARGE((C29,E29,G29),1)</f>
        <v>395.76229907452506</v>
      </c>
    </row>
    <row r="30" spans="1:8" ht="13.5">
      <c r="A30" s="64" t="s">
        <v>54</v>
      </c>
      <c r="B30" s="18">
        <v>0</v>
      </c>
      <c r="C30" s="17">
        <f t="shared" si="0"/>
        <v>0</v>
      </c>
      <c r="D30" s="18">
        <v>0</v>
      </c>
      <c r="E30" s="17">
        <f t="shared" si="1"/>
        <v>0</v>
      </c>
      <c r="F30" s="18">
        <v>8.22</v>
      </c>
      <c r="G30" s="17">
        <f t="shared" si="2"/>
        <v>200.19483682415978</v>
      </c>
      <c r="H30" s="21">
        <f>LARGE((C30,E30,G30),1)</f>
        <v>200.19483682415978</v>
      </c>
    </row>
    <row r="31" spans="1:8" ht="13.5">
      <c r="A31" s="64" t="s">
        <v>62</v>
      </c>
      <c r="B31" s="18">
        <v>0</v>
      </c>
      <c r="C31" s="17">
        <f t="shared" si="0"/>
        <v>0</v>
      </c>
      <c r="D31" s="18">
        <v>0</v>
      </c>
      <c r="E31" s="17">
        <f t="shared" si="1"/>
        <v>0</v>
      </c>
      <c r="F31" s="18">
        <v>5.13</v>
      </c>
      <c r="G31" s="17">
        <f t="shared" si="2"/>
        <v>124.93911349245006</v>
      </c>
      <c r="H31" s="21">
        <f>LARGE((C31,E31,G31),1)</f>
        <v>124.93911349245006</v>
      </c>
    </row>
    <row r="32" spans="1:8" ht="13.5">
      <c r="A32" s="64" t="s">
        <v>67</v>
      </c>
      <c r="B32" s="18">
        <v>0</v>
      </c>
      <c r="C32" s="17">
        <f aca="true" t="shared" si="3" ref="C32:C42">B32/B$15*1000*B$14</f>
        <v>0</v>
      </c>
      <c r="D32" s="18">
        <v>0</v>
      </c>
      <c r="E32" s="17">
        <f aca="true" t="shared" si="4" ref="E32:E42">D32/D$15*1000*D$14</f>
        <v>0</v>
      </c>
      <c r="F32" s="18">
        <v>8.96</v>
      </c>
      <c r="G32" s="17">
        <f aca="true" t="shared" si="5" ref="G32:G42">F32/F$15*1000*F$14</f>
        <v>218.21724305893812</v>
      </c>
      <c r="H32" s="21">
        <f>LARGE((C32,E32,G32),1)</f>
        <v>218.21724305893812</v>
      </c>
    </row>
    <row r="33" spans="1:8" ht="13.5">
      <c r="A33" s="64" t="s">
        <v>68</v>
      </c>
      <c r="B33" s="18">
        <v>0</v>
      </c>
      <c r="C33" s="17">
        <f t="shared" si="3"/>
        <v>0</v>
      </c>
      <c r="D33" s="18">
        <v>0</v>
      </c>
      <c r="E33" s="17">
        <f t="shared" si="4"/>
        <v>0</v>
      </c>
      <c r="F33" s="18">
        <v>4.95</v>
      </c>
      <c r="G33" s="17">
        <f t="shared" si="5"/>
        <v>120.55528494885533</v>
      </c>
      <c r="H33" s="21">
        <f>LARGE((C33,E33,G33),1)</f>
        <v>120.55528494885533</v>
      </c>
    </row>
    <row r="34" spans="1:8" ht="13.5">
      <c r="A34" s="64" t="s">
        <v>82</v>
      </c>
      <c r="B34" s="18">
        <v>0</v>
      </c>
      <c r="C34" s="17">
        <f t="shared" si="3"/>
        <v>0</v>
      </c>
      <c r="D34" s="18">
        <v>0</v>
      </c>
      <c r="E34" s="17">
        <f t="shared" si="4"/>
        <v>0</v>
      </c>
      <c r="F34" s="18">
        <v>7.14</v>
      </c>
      <c r="G34" s="17">
        <f t="shared" si="5"/>
        <v>173.8918655625913</v>
      </c>
      <c r="H34" s="21">
        <f>LARGE((C34,E34,G34),1)</f>
        <v>173.8918655625913</v>
      </c>
    </row>
    <row r="35" spans="1:8" ht="13.5">
      <c r="A35" s="64" t="s">
        <v>95</v>
      </c>
      <c r="B35" s="18">
        <v>0</v>
      </c>
      <c r="C35" s="17">
        <f t="shared" si="3"/>
        <v>0</v>
      </c>
      <c r="D35" s="18">
        <v>0</v>
      </c>
      <c r="E35" s="17">
        <f t="shared" si="4"/>
        <v>0</v>
      </c>
      <c r="F35" s="18">
        <v>6.3</v>
      </c>
      <c r="G35" s="17">
        <f t="shared" si="5"/>
        <v>153.43399902581587</v>
      </c>
      <c r="H35" s="21">
        <f>LARGE((C35,E35,G35),1)</f>
        <v>153.43399902581587</v>
      </c>
    </row>
    <row r="36" spans="1:8" ht="13.5">
      <c r="A36" s="64" t="s">
        <v>96</v>
      </c>
      <c r="B36" s="18">
        <v>0</v>
      </c>
      <c r="C36" s="17">
        <f t="shared" si="3"/>
        <v>0</v>
      </c>
      <c r="D36" s="18">
        <v>0</v>
      </c>
      <c r="E36" s="17">
        <f t="shared" si="4"/>
        <v>0</v>
      </c>
      <c r="F36" s="18">
        <v>9.27</v>
      </c>
      <c r="G36" s="17">
        <f t="shared" si="5"/>
        <v>225.76716999512905</v>
      </c>
      <c r="H36" s="21">
        <f>LARGE((C36,E36,G36),1)</f>
        <v>225.76716999512905</v>
      </c>
    </row>
    <row r="37" spans="1:8" ht="13.5">
      <c r="A37" s="64" t="s">
        <v>97</v>
      </c>
      <c r="B37" s="18">
        <v>0</v>
      </c>
      <c r="C37" s="17">
        <f t="shared" si="3"/>
        <v>0</v>
      </c>
      <c r="D37" s="18">
        <v>0</v>
      </c>
      <c r="E37" s="17">
        <f t="shared" si="4"/>
        <v>0</v>
      </c>
      <c r="F37" s="18">
        <v>4.04</v>
      </c>
      <c r="G37" s="17">
        <f t="shared" si="5"/>
        <v>98.39259620068192</v>
      </c>
      <c r="H37" s="21">
        <f>LARGE((C37,E37,G37),1)</f>
        <v>98.39259620068192</v>
      </c>
    </row>
    <row r="38" spans="1:8" ht="13.5">
      <c r="A38" s="64" t="s">
        <v>98</v>
      </c>
      <c r="B38" s="18">
        <v>0</v>
      </c>
      <c r="C38" s="17">
        <f t="shared" si="3"/>
        <v>0</v>
      </c>
      <c r="D38" s="18">
        <v>0</v>
      </c>
      <c r="E38" s="17">
        <f t="shared" si="4"/>
        <v>0</v>
      </c>
      <c r="F38" s="18">
        <v>5.28</v>
      </c>
      <c r="G38" s="17">
        <f t="shared" si="5"/>
        <v>128.59230394544568</v>
      </c>
      <c r="H38" s="21">
        <f>LARGE((C38,E38,G38),1)</f>
        <v>128.59230394544568</v>
      </c>
    </row>
    <row r="39" spans="1:8" ht="13.5">
      <c r="A39" s="64" t="s">
        <v>99</v>
      </c>
      <c r="B39" s="18">
        <v>0</v>
      </c>
      <c r="C39" s="17">
        <f t="shared" si="3"/>
        <v>0</v>
      </c>
      <c r="D39" s="18">
        <v>0</v>
      </c>
      <c r="E39" s="17">
        <f t="shared" si="4"/>
        <v>0</v>
      </c>
      <c r="F39" s="18">
        <v>3.86</v>
      </c>
      <c r="G39" s="17">
        <f t="shared" si="5"/>
        <v>94.00876765708718</v>
      </c>
      <c r="H39" s="21">
        <f>LARGE((C39,E39,G39),1)</f>
        <v>94.00876765708718</v>
      </c>
    </row>
    <row r="40" spans="1:8" ht="13.5">
      <c r="A40" s="64" t="s">
        <v>100</v>
      </c>
      <c r="B40" s="18">
        <v>0</v>
      </c>
      <c r="C40" s="17">
        <f t="shared" si="3"/>
        <v>0</v>
      </c>
      <c r="D40" s="18">
        <v>0</v>
      </c>
      <c r="E40" s="17">
        <f t="shared" si="4"/>
        <v>0</v>
      </c>
      <c r="F40" s="18">
        <v>5.13</v>
      </c>
      <c r="G40" s="17">
        <f t="shared" si="5"/>
        <v>124.93911349245006</v>
      </c>
      <c r="H40" s="21">
        <f>LARGE((C40,E40,G40),1)</f>
        <v>124.93911349245006</v>
      </c>
    </row>
    <row r="41" spans="1:8" ht="13.5">
      <c r="A41" s="64" t="s">
        <v>101</v>
      </c>
      <c r="B41" s="18">
        <v>0</v>
      </c>
      <c r="C41" s="17">
        <f t="shared" si="3"/>
        <v>0</v>
      </c>
      <c r="D41" s="18">
        <v>0</v>
      </c>
      <c r="E41" s="17">
        <f t="shared" si="4"/>
        <v>0</v>
      </c>
      <c r="F41" s="18">
        <v>4.43</v>
      </c>
      <c r="G41" s="17">
        <f t="shared" si="5"/>
        <v>107.89089137847053</v>
      </c>
      <c r="H41" s="21">
        <f>LARGE((C41,E41,G41),1)</f>
        <v>107.89089137847053</v>
      </c>
    </row>
    <row r="42" spans="1:8" ht="13.5">
      <c r="A42" s="64" t="s">
        <v>102</v>
      </c>
      <c r="B42" s="18">
        <v>0</v>
      </c>
      <c r="C42" s="17">
        <f t="shared" si="3"/>
        <v>0</v>
      </c>
      <c r="D42" s="18">
        <v>0</v>
      </c>
      <c r="E42" s="17">
        <f t="shared" si="4"/>
        <v>0</v>
      </c>
      <c r="F42" s="18">
        <v>3.11</v>
      </c>
      <c r="G42" s="17">
        <f t="shared" si="5"/>
        <v>75.7428153921091</v>
      </c>
      <c r="H42" s="21">
        <f>LARGE((C42,E42,G42),1)</f>
        <v>75.7428153921091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105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106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24.93</v>
      </c>
      <c r="C15" s="12"/>
      <c r="D15" s="14">
        <v>1</v>
      </c>
      <c r="E15" s="12"/>
      <c r="F15" s="14">
        <v>24.93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6.34</v>
      </c>
      <c r="C17" s="17">
        <f>B17/B$15*1000*B$14</f>
        <v>317.8900922583233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317.8900922583233</v>
      </c>
    </row>
    <row r="18" spans="1:8" ht="13.5">
      <c r="A18" s="64" t="s">
        <v>32</v>
      </c>
      <c r="B18" s="18">
        <v>20.02</v>
      </c>
      <c r="C18" s="17">
        <f>B18/B$15*1000*B$14</f>
        <v>1003.8106698756519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1003.8106698756519</v>
      </c>
    </row>
    <row r="19" spans="1:8" ht="13.5">
      <c r="A19" s="64" t="s">
        <v>33</v>
      </c>
      <c r="B19" s="19">
        <v>18.99</v>
      </c>
      <c r="C19" s="17">
        <f>B19/B$15*1000*B$14</f>
        <v>952.1660649819494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952.1660649819494</v>
      </c>
    </row>
    <row r="20" spans="1:8" ht="13.5">
      <c r="A20" s="64" t="s">
        <v>34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0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Q42" sqref="Q42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105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107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79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24.33</v>
      </c>
      <c r="C15" s="12"/>
      <c r="D15" s="14">
        <v>1</v>
      </c>
      <c r="E15" s="12"/>
      <c r="F15" s="14">
        <v>30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21.57</v>
      </c>
      <c r="C17" s="17">
        <f>B17/B$15*1000*B$14</f>
        <v>1108.1997533908755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1108.1997533908755</v>
      </c>
    </row>
    <row r="18" spans="1:8" ht="13.5">
      <c r="A18" s="64" t="s">
        <v>32</v>
      </c>
      <c r="B18" s="18">
        <v>22.71</v>
      </c>
      <c r="C18" s="17">
        <f>B18/B$15*1000*B$14</f>
        <v>1166.7694204685574</v>
      </c>
      <c r="D18" s="18">
        <v>0</v>
      </c>
      <c r="E18" s="17">
        <f>D18/D$15*1000*D$14</f>
        <v>0</v>
      </c>
      <c r="F18" s="18">
        <v>23.78</v>
      </c>
      <c r="G18" s="17">
        <f>F18/F$15*1000*F$14</f>
        <v>1030.4666666666667</v>
      </c>
      <c r="H18" s="21">
        <f>LARGE((C18,E18,G18),1)</f>
        <v>1166.7694204685574</v>
      </c>
    </row>
    <row r="19" spans="1:8" ht="13.5">
      <c r="A19" s="64" t="s">
        <v>33</v>
      </c>
      <c r="B19" s="19">
        <v>19.7</v>
      </c>
      <c r="C19" s="17">
        <f>B19/B$15*1000*B$14</f>
        <v>1012.124948623099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1012.124948623099</v>
      </c>
    </row>
    <row r="20" spans="1:8" ht="13.5">
      <c r="A20" s="64" t="s">
        <v>34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0</v>
      </c>
    </row>
    <row r="21" spans="1:8" ht="13.5">
      <c r="A21" s="64" t="s">
        <v>36</v>
      </c>
      <c r="B21" s="18">
        <v>15.09</v>
      </c>
      <c r="C21" s="17">
        <f>B21/B$15*1000*B$14</f>
        <v>775.2774352651047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775.2774352651047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173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164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174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22.49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4" t="s">
        <v>48</v>
      </c>
      <c r="B17" s="16">
        <v>0</v>
      </c>
      <c r="C17" s="17">
        <f>B17/B$15*1000*B$14</f>
        <v>0</v>
      </c>
      <c r="D17" s="16">
        <v>0</v>
      </c>
      <c r="E17" s="17">
        <f>D17/D$15*1000*D$14</f>
        <v>0</v>
      </c>
      <c r="F17" s="16">
        <v>22.49</v>
      </c>
      <c r="G17" s="17">
        <f>F17/F$15*1000*F$14</f>
        <v>500</v>
      </c>
      <c r="H17" s="20">
        <f>LARGE((C17,E17,G17),1)</f>
        <v>500</v>
      </c>
    </row>
    <row r="18" spans="1:8" ht="13.5">
      <c r="A18" s="64" t="s">
        <v>165</v>
      </c>
      <c r="B18" s="16">
        <v>0</v>
      </c>
      <c r="C18" s="17">
        <f>B18/B$15*1000*B$14</f>
        <v>0</v>
      </c>
      <c r="D18" s="18">
        <v>0</v>
      </c>
      <c r="E18" s="17">
        <f>D18/D$15*1000*D$14</f>
        <v>0</v>
      </c>
      <c r="F18" s="16">
        <v>18.93</v>
      </c>
      <c r="G18" s="17">
        <f>F18/F$15*1000*F$14</f>
        <v>420.85371276122726</v>
      </c>
      <c r="H18" s="21">
        <f>LARGE((C18,E18,G18),1)</f>
        <v>420.85371276122726</v>
      </c>
    </row>
    <row r="19" spans="1:8" ht="13.5">
      <c r="A19" s="64" t="s">
        <v>166</v>
      </c>
      <c r="B19" s="16">
        <v>0</v>
      </c>
      <c r="C19" s="17">
        <f>B19/B$15*1000*B$14</f>
        <v>0</v>
      </c>
      <c r="D19" s="19">
        <v>0</v>
      </c>
      <c r="E19" s="17">
        <f>D19/D$15*1000*D$14</f>
        <v>0</v>
      </c>
      <c r="F19" s="16">
        <v>20.62</v>
      </c>
      <c r="G19" s="17">
        <f>F19/F$15*1000*F$14</f>
        <v>458.42596709648734</v>
      </c>
      <c r="H19" s="21">
        <f>LARGE((C19,E19,G19),1)</f>
        <v>458.42596709648734</v>
      </c>
    </row>
    <row r="20" spans="1:8" ht="13.5">
      <c r="A20" s="64" t="s">
        <v>167</v>
      </c>
      <c r="B20" s="16">
        <v>0</v>
      </c>
      <c r="C20" s="17">
        <f>B20/B$15*1000*B$14</f>
        <v>0</v>
      </c>
      <c r="D20" s="18">
        <v>0</v>
      </c>
      <c r="E20" s="17">
        <f>D20/D$15*1000*D$14</f>
        <v>0</v>
      </c>
      <c r="F20" s="16">
        <v>18.13</v>
      </c>
      <c r="G20" s="17">
        <f>F20/F$15*1000*F$14</f>
        <v>403.0680302356603</v>
      </c>
      <c r="H20" s="21">
        <f>LARGE((C20,E20,G20),1)</f>
        <v>403.0680302356603</v>
      </c>
    </row>
    <row r="21" spans="1:8" ht="13.5">
      <c r="A21" s="64" t="s">
        <v>53</v>
      </c>
      <c r="B21" s="16">
        <v>0</v>
      </c>
      <c r="C21" s="17">
        <f>B21/B$15*1000*B$14</f>
        <v>0</v>
      </c>
      <c r="D21" s="18">
        <v>0</v>
      </c>
      <c r="E21" s="17">
        <f>D21/D$15*1000*D$14</f>
        <v>0</v>
      </c>
      <c r="F21" s="16">
        <v>14.12</v>
      </c>
      <c r="G21" s="17">
        <f>F21/F$15*1000*F$14</f>
        <v>313.9172965762561</v>
      </c>
      <c r="H21" s="21">
        <f>LARGE((C21,E21,G21),1)</f>
        <v>313.9172965762561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109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110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117</v>
      </c>
      <c r="E13" s="32"/>
      <c r="F13" s="31" t="s">
        <v>118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22.08</v>
      </c>
      <c r="C15" s="12"/>
      <c r="D15" s="14">
        <v>1</v>
      </c>
      <c r="E15" s="12"/>
      <c r="F15" s="14">
        <v>25.08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18.57</v>
      </c>
      <c r="C17" s="17">
        <f aca="true" t="shared" si="0" ref="C17:C22">B17/B$15*1000*B$14</f>
        <v>1051.2907608695652</v>
      </c>
      <c r="D17" s="16">
        <v>0</v>
      </c>
      <c r="E17" s="17">
        <f aca="true" t="shared" si="1" ref="E17:E22">D17/D$15*1000*D$14</f>
        <v>0</v>
      </c>
      <c r="F17" s="16">
        <v>0</v>
      </c>
      <c r="G17" s="17">
        <f aca="true" t="shared" si="2" ref="G17:G22">F17/F$15*1000*F$14</f>
        <v>0</v>
      </c>
      <c r="H17" s="20">
        <f>LARGE((C17,E17,G17),1)</f>
        <v>1051.2907608695652</v>
      </c>
    </row>
    <row r="18" spans="1:8" ht="13.5">
      <c r="A18" s="64" t="s">
        <v>32</v>
      </c>
      <c r="B18" s="18">
        <v>19.93</v>
      </c>
      <c r="C18" s="17">
        <f t="shared" si="0"/>
        <v>1128.2835144927537</v>
      </c>
      <c r="D18" s="18">
        <v>0</v>
      </c>
      <c r="E18" s="17">
        <f t="shared" si="1"/>
        <v>0</v>
      </c>
      <c r="F18" s="18">
        <v>0</v>
      </c>
      <c r="G18" s="17">
        <f t="shared" si="2"/>
        <v>0</v>
      </c>
      <c r="H18" s="21">
        <f>LARGE((C18,E18,G18),1)</f>
        <v>1128.2835144927537</v>
      </c>
    </row>
    <row r="19" spans="1:8" ht="13.5">
      <c r="A19" s="64" t="s">
        <v>33</v>
      </c>
      <c r="B19" s="19">
        <v>20.19</v>
      </c>
      <c r="C19" s="17">
        <f t="shared" si="0"/>
        <v>1143.0027173913045</v>
      </c>
      <c r="D19" s="19">
        <v>0</v>
      </c>
      <c r="E19" s="17">
        <f t="shared" si="1"/>
        <v>0</v>
      </c>
      <c r="F19" s="19">
        <v>0</v>
      </c>
      <c r="G19" s="17">
        <f t="shared" si="2"/>
        <v>0</v>
      </c>
      <c r="H19" s="21">
        <f>LARGE((C19,E19,G19),1)</f>
        <v>1143.0027173913045</v>
      </c>
    </row>
    <row r="20" spans="1:8" ht="13.5">
      <c r="A20" s="64" t="s">
        <v>34</v>
      </c>
      <c r="B20" s="18">
        <v>11.41</v>
      </c>
      <c r="C20" s="17">
        <f t="shared" si="0"/>
        <v>645.9465579710145</v>
      </c>
      <c r="D20" s="18">
        <v>0</v>
      </c>
      <c r="E20" s="17">
        <f t="shared" si="1"/>
        <v>0</v>
      </c>
      <c r="F20" s="18">
        <v>0</v>
      </c>
      <c r="G20" s="17">
        <f t="shared" si="2"/>
        <v>0</v>
      </c>
      <c r="H20" s="21">
        <f>LARGE((C20,E20,G20),1)</f>
        <v>645.9465579710145</v>
      </c>
    </row>
    <row r="21" spans="1:8" ht="13.5">
      <c r="A21" s="64" t="s">
        <v>35</v>
      </c>
      <c r="B21" s="18">
        <v>0</v>
      </c>
      <c r="C21" s="17">
        <f t="shared" si="0"/>
        <v>0</v>
      </c>
      <c r="D21" s="18">
        <v>0</v>
      </c>
      <c r="E21" s="17">
        <f t="shared" si="1"/>
        <v>0</v>
      </c>
      <c r="F21" s="18">
        <v>0</v>
      </c>
      <c r="G21" s="17">
        <f t="shared" si="2"/>
        <v>0</v>
      </c>
      <c r="H21" s="21">
        <f>LARGE((C21,E21,G21),1)</f>
        <v>0</v>
      </c>
    </row>
    <row r="22" spans="1:8" ht="13.5">
      <c r="A22" s="64" t="s">
        <v>36</v>
      </c>
      <c r="B22" s="18">
        <v>0</v>
      </c>
      <c r="C22" s="17">
        <f t="shared" si="0"/>
        <v>0</v>
      </c>
      <c r="D22" s="18">
        <v>0</v>
      </c>
      <c r="E22" s="17">
        <f t="shared" si="1"/>
        <v>0</v>
      </c>
      <c r="F22" s="18">
        <v>0</v>
      </c>
      <c r="G22" s="17">
        <f t="shared" si="2"/>
        <v>0</v>
      </c>
      <c r="H22" s="21">
        <f>LARGE((C22,E22,G22),1)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109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111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79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24.84</v>
      </c>
      <c r="C15" s="12"/>
      <c r="D15" s="14">
        <v>1</v>
      </c>
      <c r="E15" s="12"/>
      <c r="F15" s="14">
        <v>30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0</v>
      </c>
      <c r="C17" s="17">
        <f>B17/B$15*1000*B$14</f>
        <v>0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0</v>
      </c>
    </row>
    <row r="18" spans="1:8" ht="13.5">
      <c r="A18" s="64" t="s">
        <v>32</v>
      </c>
      <c r="B18" s="18">
        <v>0</v>
      </c>
      <c r="C18" s="17">
        <f>B18/B$15*1000*B$14</f>
        <v>0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0</v>
      </c>
    </row>
    <row r="19" spans="1:8" ht="13.5">
      <c r="A19" s="64" t="s">
        <v>33</v>
      </c>
      <c r="B19" s="19">
        <v>0</v>
      </c>
      <c r="C19" s="17">
        <f>B19/B$15*1000*B$14</f>
        <v>0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0</v>
      </c>
    </row>
    <row r="20" spans="1:8" ht="13.5">
      <c r="A20" s="64" t="s">
        <v>34</v>
      </c>
      <c r="B20" s="18">
        <v>18.43</v>
      </c>
      <c r="C20" s="17">
        <f>B20/B$15*1000*B$14</f>
        <v>927.4355877616746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927.4355877616746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114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115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117</v>
      </c>
      <c r="E13" s="32"/>
      <c r="F13" s="31" t="s">
        <v>118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1.275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24.7</v>
      </c>
      <c r="C15" s="12"/>
      <c r="D15" s="14">
        <v>25.08</v>
      </c>
      <c r="E15" s="12"/>
      <c r="F15" s="14">
        <v>25.08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0</v>
      </c>
      <c r="C17" s="17">
        <f>B17/B$15*1000*B$14</f>
        <v>0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0</v>
      </c>
    </row>
    <row r="18" spans="1:8" ht="13.5">
      <c r="A18" s="64" t="s">
        <v>32</v>
      </c>
      <c r="B18" s="18">
        <v>23.24</v>
      </c>
      <c r="C18" s="17">
        <f>B18/B$15*1000*B$14</f>
        <v>1176.1133603238866</v>
      </c>
      <c r="D18" s="18">
        <v>23.86</v>
      </c>
      <c r="E18" s="17">
        <f>D18/D$15*1000*D$14</f>
        <v>1212.9784688995217</v>
      </c>
      <c r="F18" s="18">
        <v>0</v>
      </c>
      <c r="G18" s="17">
        <f>F18/F$15*1000*F$14</f>
        <v>0</v>
      </c>
      <c r="H18" s="21">
        <f>LARGE((C18,E18,G18),1)</f>
        <v>1212.9784688995217</v>
      </c>
    </row>
    <row r="19" spans="1:8" ht="13.5">
      <c r="A19" s="64" t="s">
        <v>33</v>
      </c>
      <c r="B19" s="19">
        <v>7.98</v>
      </c>
      <c r="C19" s="17">
        <f>B19/B$15*1000*B$14</f>
        <v>403.84615384615387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403.84615384615387</v>
      </c>
    </row>
    <row r="20" spans="1:8" ht="13.5">
      <c r="A20" s="64" t="s">
        <v>34</v>
      </c>
      <c r="B20" s="18">
        <v>0.82</v>
      </c>
      <c r="C20" s="17">
        <f>B20/B$15*1000*B$14</f>
        <v>41.497975708502025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41.497975708502025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90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114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116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79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1.25</v>
      </c>
      <c r="C14" s="11"/>
      <c r="D14" s="13">
        <v>0</v>
      </c>
      <c r="E14" s="11"/>
      <c r="F14" s="13">
        <v>1.3</v>
      </c>
      <c r="G14" s="11"/>
      <c r="H14" s="34" t="s">
        <v>25</v>
      </c>
    </row>
    <row r="15" spans="1:8" ht="15" customHeight="1">
      <c r="A15" s="7" t="s">
        <v>19</v>
      </c>
      <c r="B15" s="14">
        <v>24.4</v>
      </c>
      <c r="C15" s="12"/>
      <c r="D15" s="14">
        <v>1</v>
      </c>
      <c r="E15" s="12"/>
      <c r="F15" s="14">
        <v>30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20.87</v>
      </c>
      <c r="C17" s="17">
        <f>B17/B$15*1000*B$14</f>
        <v>1069.159836065574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1069.159836065574</v>
      </c>
    </row>
    <row r="18" spans="1:8" ht="13.5">
      <c r="A18" s="64" t="s">
        <v>32</v>
      </c>
      <c r="B18" s="18">
        <v>22.79</v>
      </c>
      <c r="C18" s="17">
        <f>B18/B$15*1000*B$14</f>
        <v>1167.5204918032787</v>
      </c>
      <c r="D18" s="18">
        <v>0</v>
      </c>
      <c r="E18" s="17">
        <f>D18/D$15*1000*D$14</f>
        <v>0</v>
      </c>
      <c r="F18" s="18">
        <v>23.78</v>
      </c>
      <c r="G18" s="17">
        <f>F18/F$15*1000*F$14</f>
        <v>1030.4666666666667</v>
      </c>
      <c r="H18" s="21">
        <f>LARGE((C18,E18,G18),1)</f>
        <v>1167.5204918032787</v>
      </c>
    </row>
    <row r="19" spans="1:8" ht="13.5">
      <c r="A19" s="64" t="s">
        <v>33</v>
      </c>
      <c r="B19" s="19">
        <v>19.49</v>
      </c>
      <c r="C19" s="17">
        <f>B19/B$15*1000*B$14</f>
        <v>998.4631147540983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998.4631147540983</v>
      </c>
    </row>
    <row r="20" spans="1:8" ht="13.5">
      <c r="A20" s="64" t="s">
        <v>34</v>
      </c>
      <c r="B20" s="18">
        <v>5.24</v>
      </c>
      <c r="C20" s="17">
        <f>B20/B$15*1000*B$14</f>
        <v>268.44262295081967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268.44262295081967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3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E10" sqref="E10"/>
    </sheetView>
  </sheetViews>
  <sheetFormatPr defaultColWidth="17.69921875" defaultRowHeight="19.5" customHeight="1"/>
  <cols>
    <col min="1" max="1" width="17.69921875" style="22" customWidth="1"/>
    <col min="2" max="2" width="2.19921875" style="22" customWidth="1"/>
    <col min="3" max="3" width="6.5" style="27" customWidth="1"/>
    <col min="4" max="6" width="5.5" style="22" customWidth="1"/>
    <col min="7" max="7" width="7.5" style="22" customWidth="1"/>
    <col min="8" max="8" width="0.796875" style="22" customWidth="1"/>
    <col min="9" max="27" width="7.5" style="23" customWidth="1"/>
    <col min="28" max="32" width="8.796875" style="23" customWidth="1"/>
    <col min="33" max="16384" width="17.69921875" style="22" customWidth="1"/>
  </cols>
  <sheetData>
    <row r="1" spans="1:11" ht="15" customHeight="1" thickBot="1">
      <c r="A1" s="24"/>
      <c r="B1" s="24"/>
      <c r="C1" s="51" t="s">
        <v>10</v>
      </c>
      <c r="I1" s="66">
        <v>2013</v>
      </c>
      <c r="J1" s="67"/>
      <c r="K1" s="66">
        <v>2014</v>
      </c>
    </row>
    <row r="2" spans="1:32" s="70" customFormat="1" ht="27.75" customHeight="1">
      <c r="A2" s="68"/>
      <c r="B2" s="68"/>
      <c r="C2" s="69"/>
      <c r="H2" s="71"/>
      <c r="I2" s="72" t="s">
        <v>153</v>
      </c>
      <c r="J2" s="73" t="s">
        <v>70</v>
      </c>
      <c r="K2" s="73" t="s">
        <v>84</v>
      </c>
      <c r="L2" s="73" t="s">
        <v>92</v>
      </c>
      <c r="M2" s="73" t="s">
        <v>152</v>
      </c>
      <c r="N2" s="73" t="s">
        <v>152</v>
      </c>
      <c r="O2" s="73" t="s">
        <v>92</v>
      </c>
      <c r="P2" s="73" t="s">
        <v>128</v>
      </c>
      <c r="Q2" s="73" t="s">
        <v>128</v>
      </c>
      <c r="R2" s="73" t="s">
        <v>92</v>
      </c>
      <c r="S2" s="73" t="s">
        <v>128</v>
      </c>
      <c r="T2" s="73" t="s">
        <v>128</v>
      </c>
      <c r="U2" s="73" t="s">
        <v>173</v>
      </c>
      <c r="V2" s="73" t="s">
        <v>128</v>
      </c>
      <c r="W2" s="73" t="s">
        <v>128</v>
      </c>
      <c r="X2" s="73" t="s">
        <v>128</v>
      </c>
      <c r="Y2" s="73" t="s">
        <v>128</v>
      </c>
      <c r="Z2" s="73" t="s">
        <v>92</v>
      </c>
      <c r="AA2" s="73" t="s">
        <v>135</v>
      </c>
      <c r="AB2" s="73" t="s">
        <v>76</v>
      </c>
      <c r="AC2" s="73" t="s">
        <v>76</v>
      </c>
      <c r="AD2" s="73" t="s">
        <v>157</v>
      </c>
      <c r="AE2" s="73" t="s">
        <v>155</v>
      </c>
      <c r="AF2" s="73" t="s">
        <v>155</v>
      </c>
    </row>
    <row r="3" spans="1:32" ht="15" customHeight="1">
      <c r="A3" s="52" t="s">
        <v>13</v>
      </c>
      <c r="B3" s="53"/>
      <c r="C3" s="54" t="s">
        <v>30</v>
      </c>
      <c r="D3" s="55"/>
      <c r="E3" s="56"/>
      <c r="F3" s="56"/>
      <c r="G3" s="57"/>
      <c r="H3" s="41"/>
      <c r="I3" s="47" t="s">
        <v>109</v>
      </c>
      <c r="J3" s="48" t="s">
        <v>109</v>
      </c>
      <c r="K3" s="48" t="s">
        <v>85</v>
      </c>
      <c r="L3" s="48" t="s">
        <v>151</v>
      </c>
      <c r="M3" s="48" t="s">
        <v>137</v>
      </c>
      <c r="N3" s="48" t="s">
        <v>137</v>
      </c>
      <c r="O3" s="48" t="s">
        <v>171</v>
      </c>
      <c r="P3" s="48" t="s">
        <v>91</v>
      </c>
      <c r="Q3" s="48" t="s">
        <v>91</v>
      </c>
      <c r="R3" s="48" t="s">
        <v>93</v>
      </c>
      <c r="S3" s="48" t="s">
        <v>103</v>
      </c>
      <c r="T3" s="48" t="s">
        <v>104</v>
      </c>
      <c r="U3" s="48" t="s">
        <v>164</v>
      </c>
      <c r="V3" s="48" t="s">
        <v>109</v>
      </c>
      <c r="W3" s="48" t="s">
        <v>109</v>
      </c>
      <c r="X3" s="48" t="s">
        <v>114</v>
      </c>
      <c r="Y3" s="48" t="s">
        <v>114</v>
      </c>
      <c r="Z3" s="48" t="s">
        <v>119</v>
      </c>
      <c r="AA3" s="48" t="s">
        <v>129</v>
      </c>
      <c r="AB3" s="48" t="s">
        <v>158</v>
      </c>
      <c r="AC3" s="48" t="s">
        <v>158</v>
      </c>
      <c r="AD3" s="48" t="s">
        <v>159</v>
      </c>
      <c r="AE3" s="48" t="s">
        <v>109</v>
      </c>
      <c r="AF3" s="48" t="s">
        <v>109</v>
      </c>
    </row>
    <row r="4" spans="1:32" ht="15" customHeight="1">
      <c r="A4" s="29"/>
      <c r="B4" s="36"/>
      <c r="C4" s="40" t="s">
        <v>9</v>
      </c>
      <c r="D4" s="37" t="s">
        <v>27</v>
      </c>
      <c r="E4" s="38" t="s">
        <v>27</v>
      </c>
      <c r="F4" s="39" t="s">
        <v>27</v>
      </c>
      <c r="G4" s="40" t="s">
        <v>11</v>
      </c>
      <c r="H4" s="41"/>
      <c r="I4" s="47" t="s">
        <v>150</v>
      </c>
      <c r="J4" s="48" t="s">
        <v>149</v>
      </c>
      <c r="K4" s="48" t="s">
        <v>148</v>
      </c>
      <c r="L4" s="48" t="s">
        <v>147</v>
      </c>
      <c r="M4" s="48" t="s">
        <v>147</v>
      </c>
      <c r="N4" s="48" t="s">
        <v>146</v>
      </c>
      <c r="O4" s="48" t="s">
        <v>146</v>
      </c>
      <c r="P4" s="48" t="s">
        <v>145</v>
      </c>
      <c r="Q4" s="48" t="s">
        <v>144</v>
      </c>
      <c r="R4" s="48" t="s">
        <v>142</v>
      </c>
      <c r="S4" s="48" t="s">
        <v>143</v>
      </c>
      <c r="T4" s="48" t="s">
        <v>142</v>
      </c>
      <c r="U4" s="48" t="s">
        <v>142</v>
      </c>
      <c r="V4" s="48" t="s">
        <v>141</v>
      </c>
      <c r="W4" s="48" t="s">
        <v>140</v>
      </c>
      <c r="X4" s="48" t="s">
        <v>139</v>
      </c>
      <c r="Y4" s="48" t="s">
        <v>138</v>
      </c>
      <c r="Z4" s="48" t="s">
        <v>138</v>
      </c>
      <c r="AA4" s="48" t="s">
        <v>130</v>
      </c>
      <c r="AB4" s="48" t="s">
        <v>154</v>
      </c>
      <c r="AC4" s="48" t="s">
        <v>160</v>
      </c>
      <c r="AD4" s="48" t="s">
        <v>161</v>
      </c>
      <c r="AE4" s="48" t="s">
        <v>162</v>
      </c>
      <c r="AF4" s="48" t="s">
        <v>162</v>
      </c>
    </row>
    <row r="5" spans="1:32" ht="15" customHeight="1" thickBot="1">
      <c r="A5" s="58" t="s">
        <v>14</v>
      </c>
      <c r="B5" s="59"/>
      <c r="C5" s="60" t="s">
        <v>3</v>
      </c>
      <c r="D5" s="46" t="s">
        <v>7</v>
      </c>
      <c r="E5" s="61" t="s">
        <v>6</v>
      </c>
      <c r="F5" s="61" t="s">
        <v>28</v>
      </c>
      <c r="G5" s="60" t="s">
        <v>12</v>
      </c>
      <c r="H5" s="41"/>
      <c r="I5" s="49" t="s">
        <v>72</v>
      </c>
      <c r="J5" s="50" t="s">
        <v>72</v>
      </c>
      <c r="K5" s="50" t="s">
        <v>72</v>
      </c>
      <c r="L5" s="50" t="s">
        <v>72</v>
      </c>
      <c r="M5" s="50" t="s">
        <v>72</v>
      </c>
      <c r="N5" s="50" t="s">
        <v>156</v>
      </c>
      <c r="O5" s="50" t="s">
        <v>72</v>
      </c>
      <c r="P5" s="50" t="s">
        <v>72</v>
      </c>
      <c r="Q5" s="50" t="s">
        <v>156</v>
      </c>
      <c r="R5" s="50" t="s">
        <v>72</v>
      </c>
      <c r="S5" s="50" t="s">
        <v>72</v>
      </c>
      <c r="T5" s="50" t="s">
        <v>156</v>
      </c>
      <c r="U5" s="50" t="s">
        <v>72</v>
      </c>
      <c r="V5" s="50" t="s">
        <v>72</v>
      </c>
      <c r="W5" s="50" t="s">
        <v>156</v>
      </c>
      <c r="X5" s="50" t="s">
        <v>113</v>
      </c>
      <c r="Y5" s="50" t="s">
        <v>156</v>
      </c>
      <c r="Z5" s="50" t="s">
        <v>72</v>
      </c>
      <c r="AA5" s="50" t="s">
        <v>72</v>
      </c>
      <c r="AB5" s="50" t="s">
        <v>72</v>
      </c>
      <c r="AC5" s="50" t="s">
        <v>72</v>
      </c>
      <c r="AD5" s="50" t="s">
        <v>72</v>
      </c>
      <c r="AE5" s="50" t="s">
        <v>72</v>
      </c>
      <c r="AF5" s="50" t="s">
        <v>163</v>
      </c>
    </row>
    <row r="6" spans="1:32" s="26" customFormat="1" ht="15" customHeight="1">
      <c r="A6" s="63" t="s">
        <v>32</v>
      </c>
      <c r="B6" s="30"/>
      <c r="C6" s="42">
        <f aca="true" t="shared" si="0" ref="C6:C37">RANK(G6,$G$6:$G$73,0)</f>
        <v>1</v>
      </c>
      <c r="D6" s="62">
        <f aca="true" t="shared" si="1" ref="D6:D37">LARGE(($I6:$AF6),1)</f>
        <v>1212.9784688995217</v>
      </c>
      <c r="E6" s="62">
        <f aca="true" t="shared" si="2" ref="E6:E37">LARGE(($I6:$AF6),2)</f>
        <v>1167.5204918032787</v>
      </c>
      <c r="F6" s="62">
        <f aca="true" t="shared" si="3" ref="F6:F37">LARGE(($I6:$AF6),3)</f>
        <v>1166.7694204685574</v>
      </c>
      <c r="G6" s="42">
        <f aca="true" t="shared" si="4" ref="G6:G37">SUM(D6+E6+F6)</f>
        <v>3547.2683811713578</v>
      </c>
      <c r="H6" s="25"/>
      <c r="I6" s="43">
        <f>IF(ISNA(VLOOKUP($A6,'Canadian Selection Dec 14'!$A$17:$H$21,8,FALSE))=TRUE,"0",VLOOKUP($A6,'Canadian Selection Dec 14'!$A$17:$H$21,8,FALSE))</f>
        <v>861.0236220472441</v>
      </c>
      <c r="J6" s="43">
        <f>IF(ISNA(VLOOKUP($A6,'Canadian Selection Dec 15'!$A$17:$H$20,8,FALSE))=TRUE,0,VLOOKUP($A6,'Canadian Selection Dec 15'!$A$17:$H$20,8,FALSE))</f>
        <v>887.6092136616362</v>
      </c>
      <c r="K6" s="43">
        <f>IF(ISNA(VLOOKUP($A6,'Holimont Jan 11'!$A$17:$H$21,8,FALSE))=TRUE,0,VLOOKUP($A6,'Holimont Jan 11'!$A$17:$H$21,8,FALSE))</f>
        <v>800</v>
      </c>
      <c r="L6" s="43">
        <f>IF(ISNA(VLOOKUP($A6,'TT Calabogie Jan 25'!$A$17:$H$49,8,FALSE))=TRUE,0,VLOOKUP($A6,'TT Calabogie Jan 25'!$A$17:$H$49,8,FALSE))</f>
        <v>0</v>
      </c>
      <c r="M6" s="43">
        <f>IF(ISNA(VLOOKUP($A6,'Canadian Series SM Jan 25'!$A$17:$H$21,8,FALSE))=TRUE,0,VLOOKUP($A6,'Canadian Series SM Jan 25'!$A$17:$H$21,8,FALSE))</f>
        <v>0</v>
      </c>
      <c r="N6" s="43">
        <f>IF(ISNA(VLOOKUP($A6,'Canadian Series DM Jan 26'!$A$17:$H$21,8,FALSE))=TRUE,0,VLOOKUP($A6,'Canadian Series DM Jan 26'!$A$17:$H$21,8,FALSE))</f>
        <v>0</v>
      </c>
      <c r="O6" s="43">
        <f>IF(ISNA(VLOOKUP($A6,'January Jam Jan 26'!$A$17:$H$23,8,FALSE))=TRUE,0,VLOOKUP($A6,'January Jam Jan 26'!$A$17:$H$23,8,FALSE))</f>
        <v>0</v>
      </c>
      <c r="P6" s="43">
        <f>IF(ISNA(VLOOKUP($A6,'Stratton NorAm Single Feb 1'!$A$17:$H$20,8,FALSE))=TRUE,0,VLOOKUP($A6,'Stratton NorAm Single Feb 1'!$A$17:$H$20,8,FALSE))</f>
        <v>971.8237704918033</v>
      </c>
      <c r="Q6" s="43">
        <f>IF(ISNA(VLOOKUP($A6,'Stratton NorAm Dual Feb 2'!$A$17:$H$21,8,FALSE))=TRUE,0,VLOOKUP($A6,'Stratton NorAm Dual Feb 2'!$A$17:$H$21,8,FALSE))</f>
        <v>0</v>
      </c>
      <c r="R6" s="43">
        <f>IF(ISNA(VLOOKUP($A6,'TT Caledon Feb 9'!$A$17:$H$42,8,FALSE))=TRUE,0,VLOOKUP($A6,'TT Caledon Feb 9'!$A$17:$H$42,8,FALSE))</f>
        <v>0</v>
      </c>
      <c r="S6" s="43">
        <f>IF(ISNA(VLOOKUP($A6,'Val St Come NorAm Single Feb 7'!$A$17:$H$21,8,FALSE))=TRUE,0,VLOOKUP($A6,'Val St Come NorAm Single Feb 7'!$A$17:$H$21,8,FALSE))</f>
        <v>1003.8106698756519</v>
      </c>
      <c r="T6" s="43">
        <f>IF(ISNA(VLOOKUP($A6,'Val St Come NorAm Dual Feb 9'!$A$17:$H$21,8,FALSE))=TRUE,0,VLOOKUP($A6,'Val St Come NorAm Dual Feb 9'!$A$17:$H$21,8,FALSE))</f>
        <v>1166.7694204685574</v>
      </c>
      <c r="U6" s="43">
        <f>IF(ISNA(VLOOKUP($A6,'Spirit Mountain Feb 9'!$A$17:$H$21,8,FALSE))=TRUE,0,VLOOKUP($A6,'Spirit Mountain Feb 9'!$A$17:$H$21,8,FALSE))</f>
        <v>0</v>
      </c>
      <c r="V6" s="43">
        <f>IF(ISNA(VLOOKUP($A6,'Apex NorAm Single Feb 15'!$A$17:$H$22,8,FALSE))=TRUE,0,VLOOKUP($A6,'Apex NorAm Single Feb 15'!$A$17:$H$22,8,FALSE))</f>
        <v>1128.2835144927537</v>
      </c>
      <c r="W6" s="43">
        <f>IF(ISNA(VLOOKUP($A6,'Apex NorAm Dual Feb 16'!$A$17:$H$21,8,FALSE))=TRUE,0,VLOOKUP($A6,'Apex NorAm Dual Feb 16'!$A$17:$H$21,8,FALSE))</f>
        <v>0</v>
      </c>
      <c r="X6" s="43">
        <f>IF(ISNA(VLOOKUP($A6,'Vail NorAm Single Feb 22'!$A$17:$H$21,8,FALSE))=TRUE,0,VLOOKUP($A6,'Vail NorAm Single Feb 22'!$A$17:$H$21,8,FALSE))</f>
        <v>1212.9784688995217</v>
      </c>
      <c r="Y6" s="43">
        <f>IF(ISNA(VLOOKUP($A6,'Vail NoAm Dual Feb 23'!$A$17:$H$20,8,FALSE))=TRUE,0,VLOOKUP($A6,'Vail NoAm Dual Feb 23'!$A$17:$H$20,8,FALSE))</f>
        <v>1167.5204918032787</v>
      </c>
      <c r="Z6" s="43">
        <f>IF(ISNA(VLOOKUP($A6,'TT Camp Fortune'!$A$17:$H$53,8,FALSE))=TRUE,0,VLOOKUP($A6,'TT Camp Fortune'!$A$17:$H$53,8,FALSE))</f>
        <v>0</v>
      </c>
      <c r="AA6" s="43">
        <f>IF(ISNA(VLOOKUP($A6,'Provincials OWG'!$A$17:$H$49,8,FALSE))=TRUE,0,VLOOKUP($A6,'Provincials OWG'!$A$17:$H$49,8,FALSE))</f>
        <v>0</v>
      </c>
      <c r="AB6" s="43">
        <f>IF(ISNA(VLOOKUP($A6,'Cnd Series Camp Fortune day 1'!$A$17:$H$49,8,FALSE))=TRUE,0,VLOOKUP($A6,'Cnd Series Camp Fortune day 1'!$A$17:$H$49,8,FALSE))</f>
        <v>779.964221824687</v>
      </c>
      <c r="AC6" s="43">
        <f>IF(ISNA(VLOOKUP($A6,'Cnd Series Camp Fortune day 2'!$A$17:$H$49,8,FALSE))=TRUE,0,VLOOKUP($A6,'Cnd Series Camp Fortune day 2'!$A$17:$H$49,8,FALSE))</f>
        <v>714.9635036496351</v>
      </c>
      <c r="AD6" s="43">
        <f>IF(ISNA(VLOOKUP($A6,'Jr Natls Single'!$A$17:$H$49,8,FALSE))=TRUE,0,VLOOKUP($A6,'Jr Natls Single'!$A$17:$H$49,8,FALSE))</f>
        <v>750</v>
      </c>
      <c r="AE6" s="43">
        <f>IF(ISNA(VLOOKUP($A6,'Sr Natls Single'!$A$17:$H$49,8,FALSE))=TRUE,0,VLOOKUP($A6,'Sr Natls Single'!$A$17:$H$49,8,FALSE))</f>
        <v>997.9444009397025</v>
      </c>
      <c r="AF6" s="43">
        <f>IF(ISNA(VLOOKUP($A6,'Sr Nationals Dual'!$A$17:$H$49,8,FALSE))=TRUE,0,VLOOKUP($A6,'Sr Nationals Dual'!$A$17:$H$49,8,FALSE))</f>
        <v>587.3128288142452</v>
      </c>
    </row>
    <row r="7" spans="1:32" s="26" customFormat="1" ht="15">
      <c r="A7" s="64" t="s">
        <v>31</v>
      </c>
      <c r="B7" s="30"/>
      <c r="C7" s="42">
        <f t="shared" si="0"/>
        <v>2</v>
      </c>
      <c r="D7" s="62">
        <f t="shared" si="1"/>
        <v>1108.1997533908755</v>
      </c>
      <c r="E7" s="62">
        <f t="shared" si="2"/>
        <v>1100.8699254349626</v>
      </c>
      <c r="F7" s="62">
        <f t="shared" si="3"/>
        <v>1069.159836065574</v>
      </c>
      <c r="G7" s="42">
        <f t="shared" si="4"/>
        <v>3278.2295148914122</v>
      </c>
      <c r="H7" s="25"/>
      <c r="I7" s="43">
        <f>IF(ISNA(VLOOKUP($A7,'Canadian Selection Dec 14'!$A$17:$H$21,8,FALSE))=TRUE,"0",VLOOKUP($A7,'Canadian Selection Dec 14'!$A$17:$H$21,8,FALSE))</f>
        <v>916.3265306122449</v>
      </c>
      <c r="J7" s="43">
        <f>IF(ISNA(VLOOKUP($A7,'Canadian Selection Dec 15'!$A$17:$H$20,8,FALSE))=TRUE,0,VLOOKUP($A7,'Canadian Selection Dec 15'!$A$17:$H$20,8,FALSE))</f>
        <v>904.6862589356632</v>
      </c>
      <c r="K7" s="43">
        <f>IF(ISNA(VLOOKUP($A7,'Holimont Jan 11'!$A$17:$H$21,8,FALSE))=TRUE,0,VLOOKUP($A7,'Holimont Jan 11'!$A$17:$H$21,8,FALSE))</f>
        <v>0</v>
      </c>
      <c r="L7" s="43">
        <f>IF(ISNA(VLOOKUP($A7,'TT Calabogie Jan 25'!$A$17:$H$49,8,FALSE))=TRUE,0,VLOOKUP($A7,'TT Calabogie Jan 25'!$A$17:$H$49,8,FALSE))</f>
        <v>0</v>
      </c>
      <c r="M7" s="43">
        <f>IF(ISNA(VLOOKUP($A7,'Canadian Series SM Jan 25'!$A$17:$H$21,8,FALSE))=TRUE,0,VLOOKUP($A7,'Canadian Series SM Jan 25'!$A$17:$H$21,8,FALSE))</f>
        <v>677.4096385542168</v>
      </c>
      <c r="N7" s="43">
        <f>IF(ISNA(VLOOKUP($A7,'Canadian Series DM Jan 26'!$A$17:$H$21,8,FALSE))=TRUE,0,VLOOKUP($A7,'Canadian Series DM Jan 26'!$A$17:$H$21,8,FALSE))</f>
        <v>784</v>
      </c>
      <c r="O7" s="43">
        <f>IF(ISNA(VLOOKUP($A7,'January Jam Jan 26'!$A$17:$H$23,8,FALSE))=TRUE,0,VLOOKUP($A7,'January Jam Jan 26'!$A$17:$H$23,8,FALSE))</f>
        <v>0</v>
      </c>
      <c r="P7" s="43">
        <f>IF(ISNA(VLOOKUP($A7,'Stratton NorAm Single Feb 1'!$A$17:$H$20,8,FALSE))=TRUE,0,VLOOKUP($A7,'Stratton NorAm Single Feb 1'!$A$17:$H$20,8,FALSE))</f>
        <v>998.9754098360656</v>
      </c>
      <c r="Q7" s="43">
        <f>IF(ISNA(VLOOKUP($A7,'Stratton NorAm Dual Feb 2'!$A$17:$H$21,8,FALSE))=TRUE,0,VLOOKUP($A7,'Stratton NorAm Dual Feb 2'!$A$17:$H$21,8,FALSE))</f>
        <v>1100.8699254349626</v>
      </c>
      <c r="R7" s="43">
        <f>IF(ISNA(VLOOKUP($A7,'TT Caledon Feb 9'!$A$17:$H$42,8,FALSE))=TRUE,0,VLOOKUP($A7,'TT Caledon Feb 9'!$A$17:$H$42,8,FALSE))</f>
        <v>0</v>
      </c>
      <c r="S7" s="43">
        <f>IF(ISNA(VLOOKUP($A7,'Val St Come NorAm Single Feb 7'!$A$17:$H$21,8,FALSE))=TRUE,0,VLOOKUP($A7,'Val St Come NorAm Single Feb 7'!$A$17:$H$21,8,FALSE))</f>
        <v>317.8900922583233</v>
      </c>
      <c r="T7" s="43">
        <f>IF(ISNA(VLOOKUP($A7,'Val St Come NorAm Dual Feb 9'!$A$17:$H$21,8,FALSE))=TRUE,0,VLOOKUP($A7,'Val St Come NorAm Dual Feb 9'!$A$17:$H$21,8,FALSE))</f>
        <v>1108.1997533908755</v>
      </c>
      <c r="U7" s="43">
        <f>IF(ISNA(VLOOKUP($A7,'Spirit Mountain Feb 9'!$A$17:$H$21,8,FALSE))=TRUE,0,VLOOKUP($A7,'Spirit Mountain Feb 9'!$A$17:$H$21,8,FALSE))</f>
        <v>0</v>
      </c>
      <c r="V7" s="43">
        <f>IF(ISNA(VLOOKUP($A7,'Apex NorAm Single Feb 15'!$A$17:$H$22,8,FALSE))=TRUE,0,VLOOKUP($A7,'Apex NorAm Single Feb 15'!$A$17:$H$22,8,FALSE))</f>
        <v>1051.2907608695652</v>
      </c>
      <c r="W7" s="43">
        <f>IF(ISNA(VLOOKUP($A7,'Apex NorAm Dual Feb 16'!$A$17:$H$21,8,FALSE))=TRUE,0,VLOOKUP($A7,'Apex NorAm Dual Feb 16'!$A$17:$H$21,8,FALSE))</f>
        <v>0</v>
      </c>
      <c r="X7" s="43">
        <f>IF(ISNA(VLOOKUP($A7,'Vail NorAm Single Feb 22'!$A$17:$H$21,8,FALSE))=TRUE,0,VLOOKUP($A7,'Vail NorAm Single Feb 22'!$A$17:$H$21,8,FALSE))</f>
        <v>0</v>
      </c>
      <c r="Y7" s="43">
        <f>IF(ISNA(VLOOKUP($A7,'Vail NoAm Dual Feb 23'!$A$17:$H$20,8,FALSE))=TRUE,0,VLOOKUP($A7,'Vail NoAm Dual Feb 23'!$A$17:$H$20,8,FALSE))</f>
        <v>1069.159836065574</v>
      </c>
      <c r="Z7" s="43">
        <f>IF(ISNA(VLOOKUP($A7,'TT Camp Fortune'!$A$17:$H$53,8,FALSE))=TRUE,0,VLOOKUP($A7,'TT Camp Fortune'!$A$17:$H$53,8,FALSE))</f>
        <v>0</v>
      </c>
      <c r="AA7" s="43">
        <f>IF(ISNA(VLOOKUP($A7,'Provincials OWG'!$A$17:$H$49,8,FALSE))=TRUE,0,VLOOKUP($A7,'Provincials OWG'!$A$17:$H$49,8,FALSE))</f>
        <v>0</v>
      </c>
      <c r="AB7" s="43">
        <f>IF(ISNA(VLOOKUP($A7,'Cnd Series Camp Fortune day 1'!$A$17:$H$49,8,FALSE))=TRUE,0,VLOOKUP($A7,'Cnd Series Camp Fortune day 1'!$A$17:$H$49,8,FALSE))</f>
        <v>787.83542039356</v>
      </c>
      <c r="AC7" s="43">
        <f>IF(ISNA(VLOOKUP($A7,'Cnd Series Camp Fortune day 2'!$A$17:$H$49,8,FALSE))=TRUE,0,VLOOKUP($A7,'Cnd Series Camp Fortune day 2'!$A$17:$H$49,8,FALSE))</f>
        <v>800</v>
      </c>
      <c r="AD7" s="43">
        <f>IF(ISNA(VLOOKUP($A7,'Jr Natls Single'!$A$17:$H$49,8,FALSE))=TRUE,0,VLOOKUP($A7,'Jr Natls Single'!$A$17:$H$49,8,FALSE))</f>
        <v>0</v>
      </c>
      <c r="AE7" s="43">
        <f>IF(ISNA(VLOOKUP($A7,'Sr Natls Single'!$A$17:$H$49,8,FALSE))=TRUE,0,VLOOKUP($A7,'Sr Natls Single'!$A$17:$H$49,8,FALSE))</f>
        <v>850.1370399373532</v>
      </c>
      <c r="AF7" s="43">
        <f>IF(ISNA(VLOOKUP($A7,'Sr Nationals Dual'!$A$17:$H$49,8,FALSE))=TRUE,0,VLOOKUP($A7,'Sr Nationals Dual'!$A$17:$H$49,8,FALSE))</f>
        <v>1006.1715904492108</v>
      </c>
    </row>
    <row r="8" spans="1:32" s="26" customFormat="1" ht="15">
      <c r="A8" s="64" t="s">
        <v>33</v>
      </c>
      <c r="B8" s="30"/>
      <c r="C8" s="42">
        <f t="shared" si="0"/>
        <v>3</v>
      </c>
      <c r="D8" s="62">
        <f t="shared" si="1"/>
        <v>1143.0027173913045</v>
      </c>
      <c r="E8" s="62">
        <f t="shared" si="2"/>
        <v>1012.124948623099</v>
      </c>
      <c r="F8" s="62">
        <f t="shared" si="3"/>
        <v>998.4631147540983</v>
      </c>
      <c r="G8" s="42">
        <f t="shared" si="4"/>
        <v>3153.5907807685016</v>
      </c>
      <c r="H8" s="25"/>
      <c r="I8" s="43">
        <f>IF(ISNA(VLOOKUP($A8,'Canadian Selection Dec 14'!$A$17:$H$21,8,FALSE))=TRUE,"0",VLOOKUP($A8,'Canadian Selection Dec 14'!$A$17:$H$21,8,FALSE))</f>
        <v>748.4251968503938</v>
      </c>
      <c r="J8" s="43">
        <f>IF(ISNA(VLOOKUP($A8,'Canadian Selection Dec 15'!$A$17:$H$20,8,FALSE))=TRUE,0,VLOOKUP($A8,'Canadian Selection Dec 15'!$A$17:$H$20,8,FALSE))</f>
        <v>725.9282700421941</v>
      </c>
      <c r="K8" s="43">
        <f>IF(ISNA(VLOOKUP($A8,'Holimont Jan 11'!$A$17:$H$21,8,FALSE))=TRUE,0,VLOOKUP($A8,'Holimont Jan 11'!$A$17:$H$21,8,FALSE))</f>
        <v>748.5878018829309</v>
      </c>
      <c r="L8" s="43">
        <f>IF(ISNA(VLOOKUP($A8,'TT Calabogie Jan 25'!$A$17:$H$49,8,FALSE))=TRUE,0,VLOOKUP($A8,'TT Calabogie Jan 25'!$A$17:$H$49,8,FALSE))</f>
        <v>0</v>
      </c>
      <c r="M8" s="43">
        <f>IF(ISNA(VLOOKUP($A8,'Canadian Series SM Jan 25'!$A$17:$H$21,8,FALSE))=TRUE,0,VLOOKUP($A8,'Canadian Series SM Jan 25'!$A$17:$H$21,8,FALSE))</f>
        <v>631.3253012048194</v>
      </c>
      <c r="N8" s="43">
        <f>IF(ISNA(VLOOKUP($A8,'Canadian Series DM Jan 26'!$A$17:$H$21,8,FALSE))=TRUE,0,VLOOKUP($A8,'Canadian Series DM Jan 26'!$A$17:$H$21,8,FALSE))</f>
        <v>0</v>
      </c>
      <c r="O8" s="43">
        <f>IF(ISNA(VLOOKUP($A8,'January Jam Jan 26'!$A$17:$H$23,8,FALSE))=TRUE,0,VLOOKUP($A8,'January Jam Jan 26'!$A$17:$H$23,8,FALSE))</f>
        <v>0</v>
      </c>
      <c r="P8" s="43">
        <f>IF(ISNA(VLOOKUP($A8,'Stratton NorAm Single Feb 1'!$A$17:$H$20,8,FALSE))=TRUE,0,VLOOKUP($A8,'Stratton NorAm Single Feb 1'!$A$17:$H$20,8,FALSE))</f>
        <v>894.9795081967213</v>
      </c>
      <c r="Q8" s="43">
        <f>IF(ISNA(VLOOKUP($A8,'Stratton NorAm Dual Feb 2'!$A$17:$H$21,8,FALSE))=TRUE,0,VLOOKUP($A8,'Stratton NorAm Dual Feb 2'!$A$17:$H$21,8,FALSE))</f>
        <v>0</v>
      </c>
      <c r="R8" s="43">
        <f>IF(ISNA(VLOOKUP($A8,'TT Caledon Feb 9'!$A$17:$H$42,8,FALSE))=TRUE,0,VLOOKUP($A8,'TT Caledon Feb 9'!$A$17:$H$42,8,FALSE))</f>
        <v>0</v>
      </c>
      <c r="S8" s="43">
        <f>IF(ISNA(VLOOKUP($A8,'Val St Come NorAm Single Feb 7'!$A$17:$H$21,8,FALSE))=TRUE,0,VLOOKUP($A8,'Val St Come NorAm Single Feb 7'!$A$17:$H$21,8,FALSE))</f>
        <v>952.1660649819494</v>
      </c>
      <c r="T8" s="43">
        <f>IF(ISNA(VLOOKUP($A8,'Val St Come NorAm Dual Feb 9'!$A$17:$H$21,8,FALSE))=TRUE,0,VLOOKUP($A8,'Val St Come NorAm Dual Feb 9'!$A$17:$H$21,8,FALSE))</f>
        <v>1012.124948623099</v>
      </c>
      <c r="U8" s="43">
        <f>IF(ISNA(VLOOKUP($A8,'Spirit Mountain Feb 9'!$A$17:$H$21,8,FALSE))=TRUE,0,VLOOKUP($A8,'Spirit Mountain Feb 9'!$A$17:$H$21,8,FALSE))</f>
        <v>0</v>
      </c>
      <c r="V8" s="43">
        <f>IF(ISNA(VLOOKUP($A8,'Apex NorAm Single Feb 15'!$A$17:$H$22,8,FALSE))=TRUE,0,VLOOKUP($A8,'Apex NorAm Single Feb 15'!$A$17:$H$22,8,FALSE))</f>
        <v>1143.0027173913045</v>
      </c>
      <c r="W8" s="43">
        <f>IF(ISNA(VLOOKUP($A8,'Apex NorAm Dual Feb 16'!$A$17:$H$21,8,FALSE))=TRUE,0,VLOOKUP($A8,'Apex NorAm Dual Feb 16'!$A$17:$H$21,8,FALSE))</f>
        <v>0</v>
      </c>
      <c r="X8" s="43">
        <f>IF(ISNA(VLOOKUP($A8,'Vail NorAm Single Feb 22'!$A$17:$H$21,8,FALSE))=TRUE,0,VLOOKUP($A8,'Vail NorAm Single Feb 22'!$A$17:$H$21,8,FALSE))</f>
        <v>403.84615384615387</v>
      </c>
      <c r="Y8" s="43">
        <f>IF(ISNA(VLOOKUP($A8,'Vail NoAm Dual Feb 23'!$A$17:$H$20,8,FALSE))=TRUE,0,VLOOKUP($A8,'Vail NoAm Dual Feb 23'!$A$17:$H$20,8,FALSE))</f>
        <v>998.4631147540983</v>
      </c>
      <c r="Z8" s="43">
        <f>IF(ISNA(VLOOKUP($A8,'TT Camp Fortune'!$A$17:$H$53,8,FALSE))=TRUE,0,VLOOKUP($A8,'TT Camp Fortune'!$A$17:$H$53,8,FALSE))</f>
        <v>0</v>
      </c>
      <c r="AA8" s="43">
        <f>IF(ISNA(VLOOKUP($A8,'Provincials OWG'!$A$17:$H$49,8,FALSE))=TRUE,0,VLOOKUP($A8,'Provincials OWG'!$A$17:$H$49,8,FALSE))</f>
        <v>0</v>
      </c>
      <c r="AB8" s="43">
        <f>IF(ISNA(VLOOKUP($A8,'Cnd Series Camp Fortune day 1'!$A$17:$H$49,8,FALSE))=TRUE,0,VLOOKUP($A8,'Cnd Series Camp Fortune day 1'!$A$17:$H$49,8,FALSE))</f>
        <v>764.2218246869411</v>
      </c>
      <c r="AC8" s="43">
        <f>IF(ISNA(VLOOKUP($A8,'Cnd Series Camp Fortune day 2'!$A$17:$H$49,8,FALSE))=TRUE,0,VLOOKUP($A8,'Cnd Series Camp Fortune day 2'!$A$17:$H$49,8,FALSE))</f>
        <v>735.0364963503649</v>
      </c>
      <c r="AD8" s="43">
        <f>IF(ISNA(VLOOKUP($A8,'Jr Natls Single'!$A$17:$H$49,8,FALSE))=TRUE,0,VLOOKUP($A8,'Jr Natls Single'!$A$17:$H$49,8,FALSE))</f>
        <v>0</v>
      </c>
      <c r="AE8" s="43">
        <f>IF(ISNA(VLOOKUP($A8,'Sr Natls Single'!$A$17:$H$49,8,FALSE))=TRUE,0,VLOOKUP($A8,'Sr Natls Single'!$A$17:$H$49,8,FALSE))</f>
        <v>941.1707126076743</v>
      </c>
      <c r="AF8" s="43">
        <f>IF(ISNA(VLOOKUP($A8,'Sr Nationals Dual'!$A$17:$H$49,8,FALSE))=TRUE,0,VLOOKUP($A8,'Sr Nationals Dual'!$A$17:$H$49,8,FALSE))</f>
        <v>992.0072845002023</v>
      </c>
    </row>
    <row r="9" spans="1:32" s="26" customFormat="1" ht="15">
      <c r="A9" s="64" t="s">
        <v>34</v>
      </c>
      <c r="B9" s="30"/>
      <c r="C9" s="42">
        <f t="shared" si="0"/>
        <v>5</v>
      </c>
      <c r="D9" s="62">
        <f t="shared" si="1"/>
        <v>927.4355877616746</v>
      </c>
      <c r="E9" s="62">
        <f t="shared" si="2"/>
        <v>645.9465579710145</v>
      </c>
      <c r="F9" s="62">
        <f t="shared" si="3"/>
        <v>627.2668393782384</v>
      </c>
      <c r="G9" s="42">
        <f t="shared" si="4"/>
        <v>2200.6489851109272</v>
      </c>
      <c r="H9" s="25"/>
      <c r="I9" s="43">
        <f>IF(ISNA(VLOOKUP($A9,'Canadian Selection Dec 14'!$A$17:$H$21,8,FALSE))=TRUE,"0",VLOOKUP($A9,'Canadian Selection Dec 14'!$A$17:$H$21,8,FALSE))</f>
        <v>214.1732283464567</v>
      </c>
      <c r="J9" s="43">
        <f>IF(ISNA(VLOOKUP($A9,'Canadian Selection Dec 15'!$A$17:$H$20,8,FALSE))=TRUE,0,VLOOKUP($A9,'Canadian Selection Dec 15'!$A$17:$H$20,8,FALSE))</f>
        <v>377.59493670886076</v>
      </c>
      <c r="K9" s="43">
        <f>IF(ISNA(VLOOKUP($A9,'Holimont Jan 11'!$A$17:$H$21,8,FALSE))=TRUE,0,VLOOKUP($A9,'Holimont Jan 11'!$A$17:$H$21,8,FALSE))</f>
        <v>0</v>
      </c>
      <c r="L9" s="43">
        <f>IF(ISNA(VLOOKUP($A9,'TT Calabogie Jan 25'!$A$17:$H$49,8,FALSE))=TRUE,0,VLOOKUP($A9,'TT Calabogie Jan 25'!$A$17:$H$49,8,FALSE))</f>
        <v>0</v>
      </c>
      <c r="M9" s="43">
        <f>IF(ISNA(VLOOKUP($A9,'Canadian Series SM Jan 25'!$A$17:$H$21,8,FALSE))=TRUE,0,VLOOKUP($A9,'Canadian Series SM Jan 25'!$A$17:$H$21,8,FALSE))</f>
        <v>545.1807228915663</v>
      </c>
      <c r="N9" s="43">
        <f>IF(ISNA(VLOOKUP($A9,'Canadian Series DM Jan 26'!$A$17:$H$21,8,FALSE))=TRUE,0,VLOOKUP($A9,'Canadian Series DM Jan 26'!$A$17:$H$21,8,FALSE))</f>
        <v>0</v>
      </c>
      <c r="O9" s="43">
        <f>IF(ISNA(VLOOKUP($A9,'January Jam Jan 26'!$A$17:$H$23,8,FALSE))=TRUE,0,VLOOKUP($A9,'January Jam Jan 26'!$A$17:$H$23,8,FALSE))</f>
        <v>0</v>
      </c>
      <c r="P9" s="43">
        <f>IF(ISNA(VLOOKUP($A9,'Stratton NorAm Single Feb 1'!$A$17:$H$20,8,FALSE))=TRUE,0,VLOOKUP($A9,'Stratton NorAm Single Feb 1'!$A$17:$H$20,8,FALSE))</f>
        <v>0</v>
      </c>
      <c r="Q9" s="43">
        <f>IF(ISNA(VLOOKUP($A9,'Stratton NorAm Dual Feb 2'!$A$17:$H$21,8,FALSE))=TRUE,0,VLOOKUP($A9,'Stratton NorAm Dual Feb 2'!$A$17:$H$21,8,FALSE))</f>
        <v>0</v>
      </c>
      <c r="R9" s="43">
        <f>IF(ISNA(VLOOKUP($A9,'TT Caledon Feb 9'!$A$17:$H$42,8,FALSE))=TRUE,0,VLOOKUP($A9,'TT Caledon Feb 9'!$A$17:$H$42,8,FALSE))</f>
        <v>0</v>
      </c>
      <c r="S9" s="43">
        <f>IF(ISNA(VLOOKUP($A9,'Val St Come NorAm Single Feb 7'!$A$17:$H$21,8,FALSE))=TRUE,0,VLOOKUP($A9,'Val St Come NorAm Single Feb 7'!$A$17:$H$21,8,FALSE))</f>
        <v>0</v>
      </c>
      <c r="T9" s="43">
        <f>IF(ISNA(VLOOKUP($A9,'Val St Come NorAm Dual Feb 9'!$A$17:$H$21,8,FALSE))=TRUE,0,VLOOKUP($A9,'Val St Come NorAm Dual Feb 9'!$A$17:$H$21,8,FALSE))</f>
        <v>0</v>
      </c>
      <c r="U9" s="43">
        <f>IF(ISNA(VLOOKUP($A9,'Spirit Mountain Feb 9'!$A$17:$H$21,8,FALSE))=TRUE,0,VLOOKUP($A9,'Spirit Mountain Feb 9'!$A$17:$H$21,8,FALSE))</f>
        <v>0</v>
      </c>
      <c r="V9" s="43">
        <f>IF(ISNA(VLOOKUP($A9,'Apex NorAm Single Feb 15'!$A$17:$H$22,8,FALSE))=TRUE,0,VLOOKUP($A9,'Apex NorAm Single Feb 15'!$A$17:$H$22,8,FALSE))</f>
        <v>645.9465579710145</v>
      </c>
      <c r="W9" s="43">
        <f>IF(ISNA(VLOOKUP($A9,'Apex NorAm Dual Feb 16'!$A$17:$H$21,8,FALSE))=TRUE,0,VLOOKUP($A9,'Apex NorAm Dual Feb 16'!$A$17:$H$21,8,FALSE))</f>
        <v>927.4355877616746</v>
      </c>
      <c r="X9" s="43">
        <f>IF(ISNA(VLOOKUP($A9,'Vail NorAm Single Feb 22'!$A$17:$H$21,8,FALSE))=TRUE,0,VLOOKUP($A9,'Vail NorAm Single Feb 22'!$A$17:$H$21,8,FALSE))</f>
        <v>41.497975708502025</v>
      </c>
      <c r="Y9" s="43">
        <f>IF(ISNA(VLOOKUP($A9,'Vail NoAm Dual Feb 23'!$A$17:$H$20,8,FALSE))=TRUE,0,VLOOKUP($A9,'Vail NoAm Dual Feb 23'!$A$17:$H$20,8,FALSE))</f>
        <v>268.44262295081967</v>
      </c>
      <c r="Z9" s="43">
        <f>IF(ISNA(VLOOKUP($A9,'TT Camp Fortune'!$A$17:$H$53,8,FALSE))=TRUE,0,VLOOKUP($A9,'TT Camp Fortune'!$A$17:$H$53,8,FALSE))</f>
        <v>0</v>
      </c>
      <c r="AA9" s="43">
        <f>IF(ISNA(VLOOKUP($A9,'Provincials OWG'!$A$17:$H$49,8,FALSE))=TRUE,0,VLOOKUP($A9,'Provincials OWG'!$A$17:$H$49,8,FALSE))</f>
        <v>0</v>
      </c>
      <c r="AB9" s="43">
        <f>IF(ISNA(VLOOKUP($A9,'Cnd Series Camp Fortune day 1'!$A$17:$H$49,8,FALSE))=TRUE,0,VLOOKUP($A9,'Cnd Series Camp Fortune day 1'!$A$17:$H$49,8,FALSE))</f>
        <v>621.18935165307</v>
      </c>
      <c r="AC9" s="43">
        <f>IF(ISNA(VLOOKUP($A9,'Cnd Series Camp Fortune day 2'!$A$17:$H$49,8,FALSE))=TRUE,0,VLOOKUP($A9,'Cnd Series Camp Fortune day 2'!$A$17:$H$49,8,FALSE))</f>
        <v>102.2424511545293</v>
      </c>
      <c r="AD9" s="43">
        <f>IF(ISNA(VLOOKUP($A9,'Jr Natls Single'!$A$17:$H$49,8,FALSE))=TRUE,0,VLOOKUP($A9,'Jr Natls Single'!$A$17:$H$49,8,FALSE))</f>
        <v>627.2668393782384</v>
      </c>
      <c r="AE9" s="43">
        <f>IF(ISNA(VLOOKUP($A9,'Sr Natls Single'!$A$17:$H$49,8,FALSE))=TRUE,0,VLOOKUP($A9,'Sr Natls Single'!$A$17:$H$49,8,FALSE))</f>
        <v>0</v>
      </c>
      <c r="AF9" s="43">
        <f>IF(ISNA(VLOOKUP($A9,'Sr Nationals Dual'!$A$17:$H$49,8,FALSE))=TRUE,0,VLOOKUP($A9,'Sr Nationals Dual'!$A$17:$H$49,8,FALSE))</f>
        <v>0</v>
      </c>
    </row>
    <row r="10" spans="1:32" s="26" customFormat="1" ht="15">
      <c r="A10" s="64" t="s">
        <v>36</v>
      </c>
      <c r="B10" s="30"/>
      <c r="C10" s="42">
        <f t="shared" si="0"/>
        <v>4</v>
      </c>
      <c r="D10" s="62">
        <f t="shared" si="1"/>
        <v>775.2774352651047</v>
      </c>
      <c r="E10" s="62">
        <f t="shared" si="2"/>
        <v>735.610806577917</v>
      </c>
      <c r="F10" s="62">
        <f t="shared" si="3"/>
        <v>691.2812116250511</v>
      </c>
      <c r="G10" s="42">
        <f t="shared" si="4"/>
        <v>2202.169453468073</v>
      </c>
      <c r="H10" s="25"/>
      <c r="I10" s="43">
        <f>IF(ISNA(VLOOKUP($A10,'Canadian Selection Dec 14'!$A$17:$H$21,8,FALSE))=TRUE,"0",VLOOKUP($A10,'Canadian Selection Dec 14'!$A$17:$H$21,8,FALSE))</f>
        <v>463.7795275590551</v>
      </c>
      <c r="J10" s="43">
        <f>IF(ISNA(VLOOKUP($A10,'Canadian Selection Dec 15'!$A$17:$H$20,8,FALSE))=TRUE,0,VLOOKUP($A10,'Canadian Selection Dec 15'!$A$17:$H$20,8,FALSE))</f>
        <v>0</v>
      </c>
      <c r="K10" s="43">
        <f>IF(ISNA(VLOOKUP($A10,'Holimont Jan 11'!$A$17:$H$21,8,FALSE))=TRUE,0,VLOOKUP($A10,'Holimont Jan 11'!$A$17:$H$21,8,FALSE))</f>
        <v>691.2812116250511</v>
      </c>
      <c r="L10" s="43">
        <f>IF(ISNA(VLOOKUP($A10,'TT Calabogie Jan 25'!$A$17:$H$49,8,FALSE))=TRUE,0,VLOOKUP($A10,'TT Calabogie Jan 25'!$A$17:$H$49,8,FALSE))</f>
        <v>0</v>
      </c>
      <c r="M10" s="43">
        <f>IF(ISNA(VLOOKUP($A10,'Canadian Series SM Jan 25'!$A$17:$H$21,8,FALSE))=TRUE,0,VLOOKUP($A10,'Canadian Series SM Jan 25'!$A$17:$H$21,8,FALSE))</f>
        <v>0</v>
      </c>
      <c r="N10" s="43">
        <f>IF(ISNA(VLOOKUP($A10,'Canadian Series DM Jan 26'!$A$17:$H$21,8,FALSE))=TRUE,0,VLOOKUP($A10,'Canadian Series DM Jan 26'!$A$17:$H$21,8,FALSE))</f>
        <v>0</v>
      </c>
      <c r="O10" s="43">
        <f>IF(ISNA(VLOOKUP($A10,'January Jam Jan 26'!$A$17:$H$23,8,FALSE))=TRUE,0,VLOOKUP($A10,'January Jam Jan 26'!$A$17:$H$23,8,FALSE))</f>
        <v>0</v>
      </c>
      <c r="P10" s="43">
        <f>IF(ISNA(VLOOKUP($A10,'Stratton NorAm Single Feb 1'!$A$17:$H$20,8,FALSE))=TRUE,0,VLOOKUP($A10,'Stratton NorAm Single Feb 1'!$A$17:$H$20,8,FALSE))</f>
        <v>0</v>
      </c>
      <c r="Q10" s="43">
        <f>IF(ISNA(VLOOKUP($A10,'Stratton NorAm Dual Feb 2'!$A$17:$H$21,8,FALSE))=TRUE,0,VLOOKUP($A10,'Stratton NorAm Dual Feb 2'!$A$17:$H$21,8,FALSE))</f>
        <v>0</v>
      </c>
      <c r="R10" s="43">
        <f>IF(ISNA(VLOOKUP($A10,'TT Caledon Feb 9'!$A$17:$H$42,8,FALSE))=TRUE,0,VLOOKUP($A10,'TT Caledon Feb 9'!$A$17:$H$42,8,FALSE))</f>
        <v>0</v>
      </c>
      <c r="S10" s="43">
        <f>IF(ISNA(VLOOKUP($A10,'Val St Come NorAm Single Feb 7'!$A$17:$H$21,8,FALSE))=TRUE,0,VLOOKUP($A10,'Val St Come NorAm Single Feb 7'!$A$17:$H$21,8,FALSE))</f>
        <v>0</v>
      </c>
      <c r="T10" s="43">
        <f>IF(ISNA(VLOOKUP($A10,'Val St Come NorAm Dual Feb 9'!$A$17:$H$21,8,FALSE))=TRUE,0,VLOOKUP($A10,'Val St Come NorAm Dual Feb 9'!$A$17:$H$21,8,FALSE))</f>
        <v>775.2774352651047</v>
      </c>
      <c r="U10" s="43">
        <f>IF(ISNA(VLOOKUP($A10,'Spirit Mountain Feb 9'!$A$17:$H$21,8,FALSE))=TRUE,0,VLOOKUP($A10,'Spirit Mountain Feb 9'!$A$17:$H$21,8,FALSE))</f>
        <v>0</v>
      </c>
      <c r="V10" s="43">
        <f>IF(ISNA(VLOOKUP($A10,'Apex NorAm Single Feb 15'!$A$17:$H$22,8,FALSE))=TRUE,0,VLOOKUP($A10,'Apex NorAm Single Feb 15'!$A$17:$H$22,8,FALSE))</f>
        <v>0</v>
      </c>
      <c r="W10" s="43">
        <f>IF(ISNA(VLOOKUP($A10,'Apex NorAm Dual Feb 16'!$A$17:$H$21,8,FALSE))=TRUE,0,VLOOKUP($A10,'Apex NorAm Dual Feb 16'!$A$17:$H$21,8,FALSE))</f>
        <v>0</v>
      </c>
      <c r="X10" s="43">
        <f>IF(ISNA(VLOOKUP($A10,'Vail NorAm Single Feb 22'!$A$17:$H$21,8,FALSE))=TRUE,0,VLOOKUP($A10,'Vail NorAm Single Feb 22'!$A$17:$H$21,8,FALSE))</f>
        <v>0</v>
      </c>
      <c r="Y10" s="43">
        <f>IF(ISNA(VLOOKUP($A10,'Vail NoAm Dual Feb 23'!$A$17:$H$20,8,FALSE))=TRUE,0,VLOOKUP($A10,'Vail NoAm Dual Feb 23'!$A$17:$H$20,8,FALSE))</f>
        <v>0</v>
      </c>
      <c r="Z10" s="43">
        <f>IF(ISNA(VLOOKUP($A10,'TT Camp Fortune'!$A$17:$H$53,8,FALSE))=TRUE,0,VLOOKUP($A10,'TT Camp Fortune'!$A$17:$H$53,8,FALSE))</f>
        <v>0</v>
      </c>
      <c r="AA10" s="43">
        <f>IF(ISNA(VLOOKUP($A10,'Provincials OWG'!$A$17:$H$49,8,FALSE))=TRUE,0,VLOOKUP($A10,'Provincials OWG'!$A$17:$H$49,8,FALSE))</f>
        <v>513.010989010989</v>
      </c>
      <c r="AB10" s="43">
        <f>IF(ISNA(VLOOKUP($A10,'Cnd Series Camp Fortune day 1'!$A$17:$H$49,8,FALSE))=TRUE,0,VLOOKUP($A10,'Cnd Series Camp Fortune day 1'!$A$17:$H$49,8,FALSE))</f>
        <v>0</v>
      </c>
      <c r="AC10" s="43">
        <f>IF(ISNA(VLOOKUP($A10,'Cnd Series Camp Fortune day 2'!$A$17:$H$49,8,FALSE))=TRUE,0,VLOOKUP($A10,'Cnd Series Camp Fortune day 2'!$A$17:$H$49,8,FALSE))</f>
        <v>0</v>
      </c>
      <c r="AD10" s="43">
        <f>IF(ISNA(VLOOKUP($A10,'Jr Natls Single'!$A$17:$H$49,8,FALSE))=TRUE,0,VLOOKUP($A10,'Jr Natls Single'!$A$17:$H$49,8,FALSE))</f>
        <v>566.0621761658031</v>
      </c>
      <c r="AE10" s="43">
        <f>IF(ISNA(VLOOKUP($A10,'Sr Natls Single'!$A$17:$H$49,8,FALSE))=TRUE,0,VLOOKUP($A10,'Sr Natls Single'!$A$17:$H$49,8,FALSE))</f>
        <v>735.610806577917</v>
      </c>
      <c r="AF10" s="43">
        <f>IF(ISNA(VLOOKUP($A10,'Sr Nationals Dual'!$A$17:$H$49,8,FALSE))=TRUE,0,VLOOKUP($A10,'Sr Nationals Dual'!$A$17:$H$49,8,FALSE))</f>
        <v>298.9680291380008</v>
      </c>
    </row>
    <row r="11" spans="1:32" s="26" customFormat="1" ht="15">
      <c r="A11" s="64" t="s">
        <v>40</v>
      </c>
      <c r="B11" s="30"/>
      <c r="C11" s="42">
        <f t="shared" si="0"/>
        <v>6</v>
      </c>
      <c r="D11" s="62">
        <f t="shared" si="1"/>
        <v>612.0343839541548</v>
      </c>
      <c r="E11" s="62">
        <f t="shared" si="2"/>
        <v>567.6813471502592</v>
      </c>
      <c r="F11" s="62">
        <f t="shared" si="3"/>
        <v>550</v>
      </c>
      <c r="G11" s="42">
        <f t="shared" si="4"/>
        <v>1729.7157311044139</v>
      </c>
      <c r="H11" s="25"/>
      <c r="I11" s="43" t="str">
        <f>IF(ISNA(VLOOKUP($A11,'Canadian Selection Dec 14'!$A$17:$H$21,8,FALSE))=TRUE,"0",VLOOKUP($A11,'Canadian Selection Dec 14'!$A$17:$H$21,8,FALSE))</f>
        <v>0</v>
      </c>
      <c r="J11" s="43">
        <f>IF(ISNA(VLOOKUP($A11,'Canadian Selection Dec 15'!$A$17:$H$20,8,FALSE))=TRUE,0,VLOOKUP($A11,'Canadian Selection Dec 15'!$A$17:$H$20,8,FALSE))</f>
        <v>0</v>
      </c>
      <c r="K11" s="43">
        <f>IF(ISNA(VLOOKUP($A11,'Holimont Jan 11'!$A$17:$H$21,8,FALSE))=TRUE,0,VLOOKUP($A11,'Holimont Jan 11'!$A$17:$H$21,8,FALSE))</f>
        <v>612.0343839541548</v>
      </c>
      <c r="L11" s="43">
        <f>IF(ISNA(VLOOKUP($A11,'TT Calabogie Jan 25'!$A$17:$H$49,8,FALSE))=TRUE,0,VLOOKUP($A11,'TT Calabogie Jan 25'!$A$17:$H$49,8,FALSE))</f>
        <v>487.229862475442</v>
      </c>
      <c r="M11" s="43">
        <f>IF(ISNA(VLOOKUP($A11,'Canadian Series SM Jan 25'!$A$17:$H$21,8,FALSE))=TRUE,0,VLOOKUP($A11,'Canadian Series SM Jan 25'!$A$17:$H$21,8,FALSE))</f>
        <v>0</v>
      </c>
      <c r="N11" s="43">
        <f>IF(ISNA(VLOOKUP($A11,'Canadian Series DM Jan 26'!$A$17:$H$21,8,FALSE))=TRUE,0,VLOOKUP($A11,'Canadian Series DM Jan 26'!$A$17:$H$21,8,FALSE))</f>
        <v>0</v>
      </c>
      <c r="O11" s="43">
        <f>IF(ISNA(VLOOKUP($A11,'January Jam Jan 26'!$A$17:$H$23,8,FALSE))=TRUE,0,VLOOKUP($A11,'January Jam Jan 26'!$A$17:$H$23,8,FALSE))</f>
        <v>0</v>
      </c>
      <c r="P11" s="43">
        <f>IF(ISNA(VLOOKUP($A11,'Stratton NorAm Single Feb 1'!$A$17:$H$20,8,FALSE))=TRUE,0,VLOOKUP($A11,'Stratton NorAm Single Feb 1'!$A$17:$H$20,8,FALSE))</f>
        <v>0</v>
      </c>
      <c r="Q11" s="43">
        <f>IF(ISNA(VLOOKUP($A11,'Stratton NorAm Dual Feb 2'!$A$17:$H$21,8,FALSE))=TRUE,0,VLOOKUP($A11,'Stratton NorAm Dual Feb 2'!$A$17:$H$21,8,FALSE))</f>
        <v>0</v>
      </c>
      <c r="R11" s="43">
        <f>IF(ISNA(VLOOKUP($A11,'TT Caledon Feb 9'!$A$17:$H$42,8,FALSE))=TRUE,0,VLOOKUP($A11,'TT Caledon Feb 9'!$A$17:$H$42,8,FALSE))</f>
        <v>500</v>
      </c>
      <c r="S11" s="43">
        <f>IF(ISNA(VLOOKUP($A11,'Val St Come NorAm Single Feb 7'!$A$17:$H$21,8,FALSE))=TRUE,0,VLOOKUP($A11,'Val St Come NorAm Single Feb 7'!$A$17:$H$21,8,FALSE))</f>
        <v>0</v>
      </c>
      <c r="T11" s="43">
        <f>IF(ISNA(VLOOKUP($A11,'Val St Come NorAm Dual Feb 9'!$A$17:$H$21,8,FALSE))=TRUE,0,VLOOKUP($A11,'Val St Come NorAm Dual Feb 9'!$A$17:$H$21,8,FALSE))</f>
        <v>0</v>
      </c>
      <c r="U11" s="43">
        <f>IF(ISNA(VLOOKUP($A11,'Spirit Mountain Feb 9'!$A$17:$H$21,8,FALSE))=TRUE,0,VLOOKUP($A11,'Spirit Mountain Feb 9'!$A$17:$H$21,8,FALSE))</f>
        <v>0</v>
      </c>
      <c r="V11" s="43">
        <f>IF(ISNA(VLOOKUP($A11,'Apex NorAm Single Feb 15'!$A$17:$H$22,8,FALSE))=TRUE,0,VLOOKUP($A11,'Apex NorAm Single Feb 15'!$A$17:$H$22,8,FALSE))</f>
        <v>0</v>
      </c>
      <c r="W11" s="43">
        <f>IF(ISNA(VLOOKUP($A11,'Apex NorAm Dual Feb 16'!$A$17:$H$21,8,FALSE))=TRUE,0,VLOOKUP($A11,'Apex NorAm Dual Feb 16'!$A$17:$H$21,8,FALSE))</f>
        <v>0</v>
      </c>
      <c r="X11" s="43">
        <f>IF(ISNA(VLOOKUP($A11,'Vail NorAm Single Feb 22'!$A$17:$H$21,8,FALSE))=TRUE,0,VLOOKUP($A11,'Vail NorAm Single Feb 22'!$A$17:$H$21,8,FALSE))</f>
        <v>0</v>
      </c>
      <c r="Y11" s="43">
        <f>IF(ISNA(VLOOKUP($A11,'Vail NoAm Dual Feb 23'!$A$17:$H$20,8,FALSE))=TRUE,0,VLOOKUP($A11,'Vail NoAm Dual Feb 23'!$A$17:$H$20,8,FALSE))</f>
        <v>0</v>
      </c>
      <c r="Z11" s="43">
        <f>IF(ISNA(VLOOKUP($A11,'TT Camp Fortune'!$A$17:$H$53,8,FALSE))=TRUE,0,VLOOKUP($A11,'TT Camp Fortune'!$A$17:$H$53,8,FALSE))</f>
        <v>500</v>
      </c>
      <c r="AA11" s="43">
        <f>IF(ISNA(VLOOKUP($A11,'Provincials OWG'!$A$17:$H$49,8,FALSE))=TRUE,0,VLOOKUP($A11,'Provincials OWG'!$A$17:$H$49,8,FALSE))</f>
        <v>550</v>
      </c>
      <c r="AB11" s="43">
        <f>IF(ISNA(VLOOKUP($A11,'Cnd Series Camp Fortune day 1'!$A$17:$H$49,8,FALSE))=TRUE,0,VLOOKUP($A11,'Cnd Series Camp Fortune day 1'!$A$17:$H$49,8,FALSE))</f>
        <v>473.05710605410053</v>
      </c>
      <c r="AC11" s="43">
        <f>IF(ISNA(VLOOKUP($A11,'Cnd Series Camp Fortune day 2'!$A$17:$H$49,8,FALSE))=TRUE,0,VLOOKUP($A11,'Cnd Series Camp Fortune day 2'!$A$17:$H$49,8,FALSE))</f>
        <v>506.2166962699822</v>
      </c>
      <c r="AD11" s="43">
        <f>IF(ISNA(VLOOKUP($A11,'Jr Natls Single'!$A$17:$H$49,8,FALSE))=TRUE,0,VLOOKUP($A11,'Jr Natls Single'!$A$17:$H$49,8,FALSE))</f>
        <v>567.6813471502592</v>
      </c>
      <c r="AE11" s="43">
        <f>IF(ISNA(VLOOKUP($A11,'Sr Natls Single'!$A$17:$H$49,8,FALSE))=TRUE,0,VLOOKUP($A11,'Sr Natls Single'!$A$17:$H$49,8,FALSE))</f>
        <v>0</v>
      </c>
      <c r="AF11" s="43">
        <f>IF(ISNA(VLOOKUP($A11,'Sr Nationals Dual'!$A$17:$H$49,8,FALSE))=TRUE,0,VLOOKUP($A11,'Sr Nationals Dual'!$A$17:$H$49,8,FALSE))</f>
        <v>0</v>
      </c>
    </row>
    <row r="12" spans="1:32" s="26" customFormat="1" ht="15">
      <c r="A12" s="64" t="s">
        <v>37</v>
      </c>
      <c r="B12" s="30"/>
      <c r="C12" s="42">
        <f t="shared" si="0"/>
        <v>7</v>
      </c>
      <c r="D12" s="62">
        <f t="shared" si="1"/>
        <v>587.8018829308228</v>
      </c>
      <c r="E12" s="62">
        <f t="shared" si="2"/>
        <v>500</v>
      </c>
      <c r="F12" s="62">
        <f t="shared" si="3"/>
        <v>487.9201680672269</v>
      </c>
      <c r="G12" s="42">
        <f t="shared" si="4"/>
        <v>1575.7220509980498</v>
      </c>
      <c r="H12" s="25"/>
      <c r="I12" s="43" t="str">
        <f>IF(ISNA(VLOOKUP($A12,'Canadian Selection Dec 14'!$A$17:$H$21,8,FALSE))=TRUE,"0",VLOOKUP($A12,'Canadian Selection Dec 14'!$A$17:$H$21,8,FALSE))</f>
        <v>0</v>
      </c>
      <c r="J12" s="43">
        <f>IF(ISNA(VLOOKUP($A12,'Canadian Selection Dec 15'!$A$17:$H$20,8,FALSE))=TRUE,0,VLOOKUP($A12,'Canadian Selection Dec 15'!$A$17:$H$20,8,FALSE))</f>
        <v>0</v>
      </c>
      <c r="K12" s="43">
        <f>IF(ISNA(VLOOKUP($A12,'Holimont Jan 11'!$A$17:$H$21,8,FALSE))=TRUE,0,VLOOKUP($A12,'Holimont Jan 11'!$A$17:$H$21,8,FALSE))</f>
        <v>587.8018829308228</v>
      </c>
      <c r="L12" s="43">
        <f>IF(ISNA(VLOOKUP($A12,'TT Calabogie Jan 25'!$A$17:$H$49,8,FALSE))=TRUE,0,VLOOKUP($A12,'TT Calabogie Jan 25'!$A$17:$H$49,8,FALSE))</f>
        <v>500</v>
      </c>
      <c r="M12" s="43">
        <f>IF(ISNA(VLOOKUP($A12,'Canadian Series SM Jan 25'!$A$17:$H$21,8,FALSE))=TRUE,0,VLOOKUP($A12,'Canadian Series SM Jan 25'!$A$17:$H$21,8,FALSE))</f>
        <v>0</v>
      </c>
      <c r="N12" s="43">
        <f>IF(ISNA(VLOOKUP($A12,'Canadian Series DM Jan 26'!$A$17:$H$21,8,FALSE))=TRUE,0,VLOOKUP($A12,'Canadian Series DM Jan 26'!$A$17:$H$21,8,FALSE))</f>
        <v>0</v>
      </c>
      <c r="O12" s="43">
        <f>IF(ISNA(VLOOKUP($A12,'January Jam Jan 26'!$A$17:$H$23,8,FALSE))=TRUE,0,VLOOKUP($A12,'January Jam Jan 26'!$A$17:$H$23,8,FALSE))</f>
        <v>0</v>
      </c>
      <c r="P12" s="43">
        <f>IF(ISNA(VLOOKUP($A12,'Stratton NorAm Single Feb 1'!$A$17:$H$20,8,FALSE))=TRUE,0,VLOOKUP($A12,'Stratton NorAm Single Feb 1'!$A$17:$H$20,8,FALSE))</f>
        <v>0</v>
      </c>
      <c r="Q12" s="43">
        <f>IF(ISNA(VLOOKUP($A12,'Stratton NorAm Dual Feb 2'!$A$17:$H$21,8,FALSE))=TRUE,0,VLOOKUP($A12,'Stratton NorAm Dual Feb 2'!$A$17:$H$21,8,FALSE))</f>
        <v>0</v>
      </c>
      <c r="R12" s="43">
        <f>IF(ISNA(VLOOKUP($A12,'TT Caledon Feb 9'!$A$17:$H$42,8,FALSE))=TRUE,0,VLOOKUP($A12,'TT Caledon Feb 9'!$A$17:$H$42,8,FALSE))</f>
        <v>0</v>
      </c>
      <c r="S12" s="43">
        <f>IF(ISNA(VLOOKUP($A12,'Val St Come NorAm Single Feb 7'!$A$17:$H$21,8,FALSE))=TRUE,0,VLOOKUP($A12,'Val St Come NorAm Single Feb 7'!$A$17:$H$21,8,FALSE))</f>
        <v>0</v>
      </c>
      <c r="T12" s="43">
        <f>IF(ISNA(VLOOKUP($A12,'Val St Come NorAm Dual Feb 9'!$A$17:$H$21,8,FALSE))=TRUE,0,VLOOKUP($A12,'Val St Come NorAm Dual Feb 9'!$A$17:$H$21,8,FALSE))</f>
        <v>0</v>
      </c>
      <c r="U12" s="43">
        <f>IF(ISNA(VLOOKUP($A12,'Spirit Mountain Feb 9'!$A$17:$H$21,8,FALSE))=TRUE,0,VLOOKUP($A12,'Spirit Mountain Feb 9'!$A$17:$H$21,8,FALSE))</f>
        <v>0</v>
      </c>
      <c r="V12" s="43">
        <f>IF(ISNA(VLOOKUP($A12,'Apex NorAm Single Feb 15'!$A$17:$H$22,8,FALSE))=TRUE,0,VLOOKUP($A12,'Apex NorAm Single Feb 15'!$A$17:$H$22,8,FALSE))</f>
        <v>0</v>
      </c>
      <c r="W12" s="43">
        <f>IF(ISNA(VLOOKUP($A12,'Apex NorAm Dual Feb 16'!$A$17:$H$21,8,FALSE))=TRUE,0,VLOOKUP($A12,'Apex NorAm Dual Feb 16'!$A$17:$H$21,8,FALSE))</f>
        <v>0</v>
      </c>
      <c r="X12" s="43">
        <f>IF(ISNA(VLOOKUP($A12,'Vail NorAm Single Feb 22'!$A$17:$H$21,8,FALSE))=TRUE,0,VLOOKUP($A12,'Vail NorAm Single Feb 22'!$A$17:$H$21,8,FALSE))</f>
        <v>0</v>
      </c>
      <c r="Y12" s="43">
        <f>IF(ISNA(VLOOKUP($A12,'Vail NoAm Dual Feb 23'!$A$17:$H$20,8,FALSE))=TRUE,0,VLOOKUP($A12,'Vail NoAm Dual Feb 23'!$A$17:$H$20,8,FALSE))</f>
        <v>0</v>
      </c>
      <c r="Z12" s="43">
        <f>IF(ISNA(VLOOKUP($A12,'TT Camp Fortune'!$A$17:$H$53,8,FALSE))=TRUE,0,VLOOKUP($A12,'TT Camp Fortune'!$A$17:$H$53,8,FALSE))</f>
        <v>487.9201680672269</v>
      </c>
      <c r="AA12" s="43">
        <f>IF(ISNA(VLOOKUP($A12,'Provincials OWG'!$A$17:$H$49,8,FALSE))=TRUE,0,VLOOKUP($A12,'Provincials OWG'!$A$17:$H$49,8,FALSE))</f>
        <v>484.2417582417583</v>
      </c>
      <c r="AB12" s="43">
        <f>IF(ISNA(VLOOKUP($A12,'Cnd Series Camp Fortune day 1'!$A$17:$H$49,8,FALSE))=TRUE,0,VLOOKUP($A12,'Cnd Series Camp Fortune day 1'!$A$17:$H$49,8,FALSE))</f>
        <v>466.2945470158867</v>
      </c>
      <c r="AC12" s="43">
        <f>IF(ISNA(VLOOKUP($A12,'Cnd Series Camp Fortune day 2'!$A$17:$H$49,8,FALSE))=TRUE,0,VLOOKUP($A12,'Cnd Series Camp Fortune day 2'!$A$17:$H$49,8,FALSE))</f>
        <v>115.23090586145649</v>
      </c>
      <c r="AD12" s="43">
        <f>IF(ISNA(VLOOKUP($A12,'Jr Natls Single'!$A$17:$H$49,8,FALSE))=TRUE,0,VLOOKUP($A12,'Jr Natls Single'!$A$17:$H$49,8,FALSE))</f>
        <v>273.3160621761658</v>
      </c>
      <c r="AE12" s="43">
        <f>IF(ISNA(VLOOKUP($A12,'Sr Natls Single'!$A$17:$H$49,8,FALSE))=TRUE,0,VLOOKUP($A12,'Sr Natls Single'!$A$17:$H$49,8,FALSE))</f>
        <v>0</v>
      </c>
      <c r="AF12" s="43">
        <f>IF(ISNA(VLOOKUP($A12,'Sr Nationals Dual'!$A$17:$H$49,8,FALSE))=TRUE,0,VLOOKUP($A12,'Sr Nationals Dual'!$A$17:$H$49,8,FALSE))</f>
        <v>0</v>
      </c>
    </row>
    <row r="13" spans="1:32" s="26" customFormat="1" ht="15">
      <c r="A13" s="64" t="s">
        <v>44</v>
      </c>
      <c r="B13" s="30"/>
      <c r="C13" s="42">
        <f t="shared" si="0"/>
        <v>8</v>
      </c>
      <c r="D13" s="62">
        <f t="shared" si="1"/>
        <v>522.9922279792745</v>
      </c>
      <c r="E13" s="62">
        <f t="shared" si="2"/>
        <v>491.3340336134454</v>
      </c>
      <c r="F13" s="62">
        <f t="shared" si="3"/>
        <v>482.46468582562096</v>
      </c>
      <c r="G13" s="42">
        <f t="shared" si="4"/>
        <v>1496.790947418341</v>
      </c>
      <c r="H13" s="25"/>
      <c r="I13" s="43" t="str">
        <f>IF(ISNA(VLOOKUP($A13,'Canadian Selection Dec 14'!$A$17:$H$21,8,FALSE))=TRUE,"0",VLOOKUP($A13,'Canadian Selection Dec 14'!$A$17:$H$21,8,FALSE))</f>
        <v>0</v>
      </c>
      <c r="J13" s="43">
        <f>IF(ISNA(VLOOKUP($A13,'Canadian Selection Dec 15'!$A$17:$H$20,8,FALSE))=TRUE,0,VLOOKUP($A13,'Canadian Selection Dec 15'!$A$17:$H$20,8,FALSE))</f>
        <v>0</v>
      </c>
      <c r="K13" s="43">
        <f>IF(ISNA(VLOOKUP($A13,'Holimont Jan 11'!$A$17:$H$21,8,FALSE))=TRUE,0,VLOOKUP($A13,'Holimont Jan 11'!$A$17:$H$21,8,FALSE))</f>
        <v>0</v>
      </c>
      <c r="L13" s="43">
        <f>IF(ISNA(VLOOKUP($A13,'TT Calabogie Jan 25'!$A$17:$H$49,8,FALSE))=TRUE,0,VLOOKUP($A13,'TT Calabogie Jan 25'!$A$17:$H$49,8,FALSE))</f>
        <v>416.01178781925347</v>
      </c>
      <c r="M13" s="43">
        <f>IF(ISNA(VLOOKUP($A13,'Canadian Series SM Jan 25'!$A$17:$H$21,8,FALSE))=TRUE,0,VLOOKUP($A13,'Canadian Series SM Jan 25'!$A$17:$H$21,8,FALSE))</f>
        <v>0</v>
      </c>
      <c r="N13" s="43">
        <f>IF(ISNA(VLOOKUP($A13,'Canadian Series DM Jan 26'!$A$17:$H$21,8,FALSE))=TRUE,0,VLOOKUP($A13,'Canadian Series DM Jan 26'!$A$17:$H$21,8,FALSE))</f>
        <v>0</v>
      </c>
      <c r="O13" s="43">
        <f>IF(ISNA(VLOOKUP($A13,'January Jam Jan 26'!$A$17:$H$23,8,FALSE))=TRUE,0,VLOOKUP($A13,'January Jam Jan 26'!$A$17:$H$23,8,FALSE))</f>
        <v>0</v>
      </c>
      <c r="P13" s="43">
        <f>IF(ISNA(VLOOKUP($A13,'Stratton NorAm Single Feb 1'!$A$17:$H$20,8,FALSE))=TRUE,0,VLOOKUP($A13,'Stratton NorAm Single Feb 1'!$A$17:$H$20,8,FALSE))</f>
        <v>0</v>
      </c>
      <c r="Q13" s="43">
        <f>IF(ISNA(VLOOKUP($A13,'Stratton NorAm Dual Feb 2'!$A$17:$H$21,8,FALSE))=TRUE,0,VLOOKUP($A13,'Stratton NorAm Dual Feb 2'!$A$17:$H$21,8,FALSE))</f>
        <v>0</v>
      </c>
      <c r="R13" s="43">
        <f>IF(ISNA(VLOOKUP($A13,'TT Caledon Feb 9'!$A$17:$H$42,8,FALSE))=TRUE,0,VLOOKUP($A13,'TT Caledon Feb 9'!$A$17:$H$42,8,FALSE))</f>
        <v>482.46468582562096</v>
      </c>
      <c r="S13" s="43">
        <f>IF(ISNA(VLOOKUP($A13,'Val St Come NorAm Single Feb 7'!$A$17:$H$21,8,FALSE))=TRUE,0,VLOOKUP($A13,'Val St Come NorAm Single Feb 7'!$A$17:$H$21,8,FALSE))</f>
        <v>0</v>
      </c>
      <c r="T13" s="43">
        <f>IF(ISNA(VLOOKUP($A13,'Val St Come NorAm Dual Feb 9'!$A$17:$H$21,8,FALSE))=TRUE,0,VLOOKUP($A13,'Val St Come NorAm Dual Feb 9'!$A$17:$H$21,8,FALSE))</f>
        <v>0</v>
      </c>
      <c r="U13" s="43">
        <f>IF(ISNA(VLOOKUP($A13,'Spirit Mountain Feb 9'!$A$17:$H$21,8,FALSE))=TRUE,0,VLOOKUP($A13,'Spirit Mountain Feb 9'!$A$17:$H$21,8,FALSE))</f>
        <v>0</v>
      </c>
      <c r="V13" s="43">
        <f>IF(ISNA(VLOOKUP($A13,'Apex NorAm Single Feb 15'!$A$17:$H$22,8,FALSE))=TRUE,0,VLOOKUP($A13,'Apex NorAm Single Feb 15'!$A$17:$H$22,8,FALSE))</f>
        <v>0</v>
      </c>
      <c r="W13" s="43">
        <f>IF(ISNA(VLOOKUP($A13,'Apex NorAm Dual Feb 16'!$A$17:$H$21,8,FALSE))=TRUE,0,VLOOKUP($A13,'Apex NorAm Dual Feb 16'!$A$17:$H$21,8,FALSE))</f>
        <v>0</v>
      </c>
      <c r="X13" s="43">
        <f>IF(ISNA(VLOOKUP($A13,'Vail NorAm Single Feb 22'!$A$17:$H$21,8,FALSE))=TRUE,0,VLOOKUP($A13,'Vail NorAm Single Feb 22'!$A$17:$H$21,8,FALSE))</f>
        <v>0</v>
      </c>
      <c r="Y13" s="43">
        <f>IF(ISNA(VLOOKUP($A13,'Vail NoAm Dual Feb 23'!$A$17:$H$20,8,FALSE))=TRUE,0,VLOOKUP($A13,'Vail NoAm Dual Feb 23'!$A$17:$H$20,8,FALSE))</f>
        <v>0</v>
      </c>
      <c r="Z13" s="43">
        <f>IF(ISNA(VLOOKUP($A13,'TT Camp Fortune'!$A$17:$H$53,8,FALSE))=TRUE,0,VLOOKUP($A13,'TT Camp Fortune'!$A$17:$H$53,8,FALSE))</f>
        <v>491.3340336134454</v>
      </c>
      <c r="AA13" s="43">
        <f>IF(ISNA(VLOOKUP($A13,'Provincials OWG'!$A$17:$H$49,8,FALSE))=TRUE,0,VLOOKUP($A13,'Provincials OWG'!$A$17:$H$49,8,FALSE))</f>
        <v>447.010989010989</v>
      </c>
      <c r="AB13" s="43">
        <f>IF(ISNA(VLOOKUP($A13,'Cnd Series Camp Fortune day 1'!$A$17:$H$49,8,FALSE))=TRUE,0,VLOOKUP($A13,'Cnd Series Camp Fortune day 1'!$A$17:$H$49,8,FALSE))</f>
        <v>353.2632030914556</v>
      </c>
      <c r="AC13" s="43">
        <f>IF(ISNA(VLOOKUP($A13,'Cnd Series Camp Fortune day 2'!$A$17:$H$49,8,FALSE))=TRUE,0,VLOOKUP($A13,'Cnd Series Camp Fortune day 2'!$A$17:$H$49,8,FALSE))</f>
        <v>0</v>
      </c>
      <c r="AD13" s="43">
        <f>IF(ISNA(VLOOKUP($A13,'Jr Natls Single'!$A$17:$H$49,8,FALSE))=TRUE,0,VLOOKUP($A13,'Jr Natls Single'!$A$17:$H$49,8,FALSE))</f>
        <v>522.9922279792745</v>
      </c>
      <c r="AE13" s="43">
        <f>IF(ISNA(VLOOKUP($A13,'Sr Natls Single'!$A$17:$H$49,8,FALSE))=TRUE,0,VLOOKUP($A13,'Sr Natls Single'!$A$17:$H$49,8,FALSE))</f>
        <v>0</v>
      </c>
      <c r="AF13" s="43">
        <f>IF(ISNA(VLOOKUP($A13,'Sr Nationals Dual'!$A$17:$H$49,8,FALSE))=TRUE,0,VLOOKUP($A13,'Sr Nationals Dual'!$A$17:$H$49,8,FALSE))</f>
        <v>0</v>
      </c>
    </row>
    <row r="14" spans="1:32" s="26" customFormat="1" ht="15">
      <c r="A14" s="126" t="s">
        <v>175</v>
      </c>
      <c r="B14" s="30"/>
      <c r="C14" s="42">
        <f t="shared" si="0"/>
        <v>9</v>
      </c>
      <c r="D14" s="62">
        <f t="shared" si="1"/>
        <v>722.2627737226277</v>
      </c>
      <c r="E14" s="62">
        <f t="shared" si="2"/>
        <v>694.0966010733453</v>
      </c>
      <c r="F14" s="62">
        <f t="shared" si="3"/>
        <v>0</v>
      </c>
      <c r="G14" s="42">
        <f t="shared" si="4"/>
        <v>1416.359374795973</v>
      </c>
      <c r="H14" s="25"/>
      <c r="I14" s="43" t="str">
        <f>IF(ISNA(VLOOKUP($A14,'Canadian Selection Dec 14'!$A$17:$H$21,8,FALSE))=TRUE,"0",VLOOKUP($A14,'Canadian Selection Dec 14'!$A$17:$H$21,8,FALSE))</f>
        <v>0</v>
      </c>
      <c r="J14" s="43">
        <f>IF(ISNA(VLOOKUP($A14,'Canadian Selection Dec 15'!$A$17:$H$20,8,FALSE))=TRUE,0,VLOOKUP($A14,'Canadian Selection Dec 15'!$A$17:$H$20,8,FALSE))</f>
        <v>0</v>
      </c>
      <c r="K14" s="43">
        <f>IF(ISNA(VLOOKUP($A14,'Holimont Jan 11'!$A$17:$H$21,8,FALSE))=TRUE,0,VLOOKUP($A14,'Holimont Jan 11'!$A$17:$H$21,8,FALSE))</f>
        <v>0</v>
      </c>
      <c r="L14" s="43">
        <f>IF(ISNA(VLOOKUP($A14,'TT Calabogie Jan 25'!$A$17:$H$49,8,FALSE))=TRUE,0,VLOOKUP($A14,'TT Calabogie Jan 25'!$A$17:$H$49,8,FALSE))</f>
        <v>0</v>
      </c>
      <c r="M14" s="43">
        <f>IF(ISNA(VLOOKUP($A14,'Canadian Series SM Jan 25'!$A$17:$H$21,8,FALSE))=TRUE,0,VLOOKUP($A14,'Canadian Series SM Jan 25'!$A$17:$H$21,8,FALSE))</f>
        <v>0</v>
      </c>
      <c r="N14" s="43">
        <f>IF(ISNA(VLOOKUP($A14,'Canadian Series DM Jan 26'!$A$17:$H$21,8,FALSE))=TRUE,0,VLOOKUP($A14,'Canadian Series DM Jan 26'!$A$17:$H$21,8,FALSE))</f>
        <v>0</v>
      </c>
      <c r="O14" s="43">
        <f>IF(ISNA(VLOOKUP($A14,'January Jam Jan 26'!$A$17:$H$23,8,FALSE))=TRUE,0,VLOOKUP($A14,'January Jam Jan 26'!$A$17:$H$23,8,FALSE))</f>
        <v>0</v>
      </c>
      <c r="P14" s="43">
        <f>IF(ISNA(VLOOKUP($A14,'Stratton NorAm Single Feb 1'!$A$17:$H$20,8,FALSE))=TRUE,0,VLOOKUP($A14,'Stratton NorAm Single Feb 1'!$A$17:$H$20,8,FALSE))</f>
        <v>0</v>
      </c>
      <c r="Q14" s="43">
        <f>IF(ISNA(VLOOKUP($A14,'Stratton NorAm Dual Feb 2'!$A$17:$H$21,8,FALSE))=TRUE,0,VLOOKUP($A14,'Stratton NorAm Dual Feb 2'!$A$17:$H$21,8,FALSE))</f>
        <v>0</v>
      </c>
      <c r="R14" s="43">
        <f>IF(ISNA(VLOOKUP($A14,'TT Caledon Feb 9'!$A$17:$H$42,8,FALSE))=TRUE,0,VLOOKUP($A14,'TT Caledon Feb 9'!$A$17:$H$42,8,FALSE))</f>
        <v>0</v>
      </c>
      <c r="S14" s="43">
        <f>IF(ISNA(VLOOKUP($A14,'Val St Come NorAm Single Feb 7'!$A$17:$H$21,8,FALSE))=TRUE,0,VLOOKUP($A14,'Val St Come NorAm Single Feb 7'!$A$17:$H$21,8,FALSE))</f>
        <v>0</v>
      </c>
      <c r="T14" s="43">
        <f>IF(ISNA(VLOOKUP($A14,'Val St Come NorAm Dual Feb 9'!$A$17:$H$21,8,FALSE))=TRUE,0,VLOOKUP($A14,'Val St Come NorAm Dual Feb 9'!$A$17:$H$21,8,FALSE))</f>
        <v>0</v>
      </c>
      <c r="U14" s="43">
        <f>IF(ISNA(VLOOKUP($A14,'Spirit Mountain Feb 9'!$A$17:$H$21,8,FALSE))=TRUE,0,VLOOKUP($A14,'Spirit Mountain Feb 9'!$A$17:$H$21,8,FALSE))</f>
        <v>0</v>
      </c>
      <c r="V14" s="43">
        <f>IF(ISNA(VLOOKUP($A14,'Apex NorAm Single Feb 15'!$A$17:$H$22,8,FALSE))=TRUE,0,VLOOKUP($A14,'Apex NorAm Single Feb 15'!$A$17:$H$22,8,FALSE))</f>
        <v>0</v>
      </c>
      <c r="W14" s="43">
        <f>IF(ISNA(VLOOKUP($A14,'Apex NorAm Dual Feb 16'!$A$17:$H$21,8,FALSE))=TRUE,0,VLOOKUP($A14,'Apex NorAm Dual Feb 16'!$A$17:$H$21,8,FALSE))</f>
        <v>0</v>
      </c>
      <c r="X14" s="43">
        <f>IF(ISNA(VLOOKUP($A14,'Vail NorAm Single Feb 22'!$A$17:$H$21,8,FALSE))=TRUE,0,VLOOKUP($A14,'Vail NorAm Single Feb 22'!$A$17:$H$21,8,FALSE))</f>
        <v>0</v>
      </c>
      <c r="Y14" s="43">
        <f>IF(ISNA(VLOOKUP($A14,'Vail NoAm Dual Feb 23'!$A$17:$H$20,8,FALSE))=TRUE,0,VLOOKUP($A14,'Vail NoAm Dual Feb 23'!$A$17:$H$20,8,FALSE))</f>
        <v>0</v>
      </c>
      <c r="Z14" s="43">
        <f>IF(ISNA(VLOOKUP($A14,'TT Camp Fortune'!$A$17:$H$53,8,FALSE))=TRUE,0,VLOOKUP($A14,'TT Camp Fortune'!$A$17:$H$53,8,FALSE))</f>
        <v>0</v>
      </c>
      <c r="AA14" s="43">
        <f>IF(ISNA(VLOOKUP($A14,'Provincials OWG'!$A$17:$H$49,8,FALSE))=TRUE,0,VLOOKUP($A14,'Provincials OWG'!$A$17:$H$49,8,FALSE))</f>
        <v>0</v>
      </c>
      <c r="AB14" s="43">
        <f>IF(ISNA(VLOOKUP($A14,'Cnd Series Camp Fortune day 1'!$A$17:$H$49,8,FALSE))=TRUE,0,VLOOKUP($A14,'Cnd Series Camp Fortune day 1'!$A$17:$H$49,8,FALSE))</f>
        <v>694.0966010733453</v>
      </c>
      <c r="AC14" s="43">
        <f>IF(ISNA(VLOOKUP($A14,'Cnd Series Camp Fortune day 2'!$A$17:$H$49,8,FALSE))=TRUE,0,VLOOKUP($A14,'Cnd Series Camp Fortune day 2'!$A$17:$H$49,8,FALSE))</f>
        <v>722.2627737226277</v>
      </c>
      <c r="AD14" s="43">
        <f>IF(ISNA(VLOOKUP($A14,'Jr Natls Single'!$A$17:$H$49,8,FALSE))=TRUE,0,VLOOKUP($A14,'Jr Natls Single'!$A$17:$H$49,8,FALSE))</f>
        <v>0</v>
      </c>
      <c r="AE14" s="43">
        <f>IF(ISNA(VLOOKUP($A14,'Sr Natls Single'!$A$17:$H$49,8,FALSE))=TRUE,0,VLOOKUP($A14,'Sr Natls Single'!$A$17:$H$49,8,FALSE))</f>
        <v>0</v>
      </c>
      <c r="AF14" s="43">
        <f>IF(ISNA(VLOOKUP($A14,'Sr Nationals Dual'!$A$17:$H$49,8,FALSE))=TRUE,0,VLOOKUP($A14,'Sr Nationals Dual'!$A$17:$H$49,8,FALSE))</f>
        <v>0</v>
      </c>
    </row>
    <row r="15" spans="1:32" s="119" customFormat="1" ht="15">
      <c r="A15" s="122" t="s">
        <v>38</v>
      </c>
      <c r="B15" s="123"/>
      <c r="C15" s="124">
        <f t="shared" si="0"/>
        <v>10</v>
      </c>
      <c r="D15" s="128">
        <f t="shared" si="1"/>
        <v>483.79174852652255</v>
      </c>
      <c r="E15" s="128">
        <f t="shared" si="2"/>
        <v>462.0068192888455</v>
      </c>
      <c r="F15" s="128">
        <f t="shared" si="3"/>
        <v>442</v>
      </c>
      <c r="G15" s="124">
        <f t="shared" si="4"/>
        <v>1387.7985678153682</v>
      </c>
      <c r="H15" s="117"/>
      <c r="I15" s="118" t="str">
        <f>IF(ISNA(VLOOKUP($A15,'Canadian Selection Dec 14'!$A$17:$H$21,8,FALSE))=TRUE,"0",VLOOKUP($A15,'Canadian Selection Dec 14'!$A$17:$H$21,8,FALSE))</f>
        <v>0</v>
      </c>
      <c r="J15" s="118">
        <f>IF(ISNA(VLOOKUP($A15,'Canadian Selection Dec 15'!$A$17:$H$20,8,FALSE))=TRUE,0,VLOOKUP($A15,'Canadian Selection Dec 15'!$A$17:$H$20,8,FALSE))</f>
        <v>0</v>
      </c>
      <c r="K15" s="118">
        <f>IF(ISNA(VLOOKUP($A15,'Holimont Jan 11'!$A$17:$H$21,8,FALSE))=TRUE,0,VLOOKUP($A15,'Holimont Jan 11'!$A$17:$H$21,8,FALSE))</f>
        <v>0</v>
      </c>
      <c r="L15" s="118">
        <f>IF(ISNA(VLOOKUP($A15,'TT Calabogie Jan 25'!$A$17:$H$49,8,FALSE))=TRUE,0,VLOOKUP($A15,'TT Calabogie Jan 25'!$A$17:$H$49,8,FALSE))</f>
        <v>483.79174852652255</v>
      </c>
      <c r="M15" s="118">
        <f>IF(ISNA(VLOOKUP($A15,'Canadian Series SM Jan 25'!$A$17:$H$21,8,FALSE))=TRUE,0,VLOOKUP($A15,'Canadian Series SM Jan 25'!$A$17:$H$21,8,FALSE))</f>
        <v>0</v>
      </c>
      <c r="N15" s="118">
        <f>IF(ISNA(VLOOKUP($A15,'Canadian Series DM Jan 26'!$A$17:$H$21,8,FALSE))=TRUE,0,VLOOKUP($A15,'Canadian Series DM Jan 26'!$A$17:$H$21,8,FALSE))</f>
        <v>0</v>
      </c>
      <c r="O15" s="118">
        <f>IF(ISNA(VLOOKUP($A15,'January Jam Jan 26'!$A$17:$H$23,8,FALSE))=TRUE,0,VLOOKUP($A15,'January Jam Jan 26'!$A$17:$H$23,8,FALSE))</f>
        <v>0</v>
      </c>
      <c r="P15" s="118">
        <f>IF(ISNA(VLOOKUP($A15,'Stratton NorAm Single Feb 1'!$A$17:$H$20,8,FALSE))=TRUE,0,VLOOKUP($A15,'Stratton NorAm Single Feb 1'!$A$17:$H$20,8,FALSE))</f>
        <v>0</v>
      </c>
      <c r="Q15" s="118">
        <f>IF(ISNA(VLOOKUP($A15,'Stratton NorAm Dual Feb 2'!$A$17:$H$21,8,FALSE))=TRUE,0,VLOOKUP($A15,'Stratton NorAm Dual Feb 2'!$A$17:$H$21,8,FALSE))</f>
        <v>0</v>
      </c>
      <c r="R15" s="118">
        <f>IF(ISNA(VLOOKUP($A15,'TT Caledon Feb 9'!$A$17:$H$42,8,FALSE))=TRUE,0,VLOOKUP($A15,'TT Caledon Feb 9'!$A$17:$H$42,8,FALSE))</f>
        <v>462.0068192888455</v>
      </c>
      <c r="S15" s="118">
        <f>IF(ISNA(VLOOKUP($A15,'Val St Come NorAm Single Feb 7'!$A$17:$H$21,8,FALSE))=TRUE,0,VLOOKUP($A15,'Val St Come NorAm Single Feb 7'!$A$17:$H$21,8,FALSE))</f>
        <v>0</v>
      </c>
      <c r="T15" s="118">
        <f>IF(ISNA(VLOOKUP($A15,'Val St Come NorAm Dual Feb 9'!$A$17:$H$21,8,FALSE))=TRUE,0,VLOOKUP($A15,'Val St Come NorAm Dual Feb 9'!$A$17:$H$21,8,FALSE))</f>
        <v>0</v>
      </c>
      <c r="U15" s="118">
        <f>IF(ISNA(VLOOKUP($A15,'Spirit Mountain Feb 9'!$A$17:$H$21,8,FALSE))=TRUE,0,VLOOKUP($A15,'Spirit Mountain Feb 9'!$A$17:$H$21,8,FALSE))</f>
        <v>0</v>
      </c>
      <c r="V15" s="118">
        <f>IF(ISNA(VLOOKUP($A15,'Apex NorAm Single Feb 15'!$A$17:$H$22,8,FALSE))=TRUE,0,VLOOKUP($A15,'Apex NorAm Single Feb 15'!$A$17:$H$22,8,FALSE))</f>
        <v>0</v>
      </c>
      <c r="W15" s="118">
        <f>IF(ISNA(VLOOKUP($A15,'Apex NorAm Dual Feb 16'!$A$17:$H$21,8,FALSE))=TRUE,0,VLOOKUP($A15,'Apex NorAm Dual Feb 16'!$A$17:$H$21,8,FALSE))</f>
        <v>0</v>
      </c>
      <c r="X15" s="118">
        <f>IF(ISNA(VLOOKUP($A15,'Vail NorAm Single Feb 22'!$A$17:$H$21,8,FALSE))=TRUE,0,VLOOKUP($A15,'Vail NorAm Single Feb 22'!$A$17:$H$21,8,FALSE))</f>
        <v>0</v>
      </c>
      <c r="Y15" s="118">
        <f>IF(ISNA(VLOOKUP($A15,'Vail NoAm Dual Feb 23'!$A$17:$H$20,8,FALSE))=TRUE,0,VLOOKUP($A15,'Vail NoAm Dual Feb 23'!$A$17:$H$20,8,FALSE))</f>
        <v>0</v>
      </c>
      <c r="Z15" s="121">
        <v>442</v>
      </c>
      <c r="AA15" s="114">
        <v>406</v>
      </c>
      <c r="AB15" s="118">
        <f>IF(ISNA(VLOOKUP($A15,'Cnd Series Camp Fortune day 1'!$A$17:$H$49,8,FALSE))=TRUE,0,VLOOKUP($A15,'Cnd Series Camp Fortune day 1'!$A$17:$H$49,8,FALSE))</f>
        <v>0</v>
      </c>
      <c r="AC15" s="118">
        <f>IF(ISNA(VLOOKUP($A15,'Cnd Series Camp Fortune day 2'!$A$17:$H$49,8,FALSE))=TRUE,0,VLOOKUP($A15,'Cnd Series Camp Fortune day 2'!$A$17:$H$49,8,FALSE))</f>
        <v>0</v>
      </c>
      <c r="AD15" s="118">
        <f>IF(ISNA(VLOOKUP($A15,'Jr Natls Single'!$A$17:$H$49,8,FALSE))=TRUE,0,VLOOKUP($A15,'Jr Natls Single'!$A$17:$H$49,8,FALSE))</f>
        <v>0</v>
      </c>
      <c r="AE15" s="118">
        <f>IF(ISNA(VLOOKUP($A15,'Sr Natls Single'!$A$17:$H$49,8,FALSE))=TRUE,0,VLOOKUP($A15,'Sr Natls Single'!$A$17:$H$49,8,FALSE))</f>
        <v>0</v>
      </c>
      <c r="AF15" s="118">
        <f>IF(ISNA(VLOOKUP($A15,'Sr Nationals Dual'!$A$17:$H$49,8,FALSE))=TRUE,0,VLOOKUP($A15,'Sr Nationals Dual'!$A$17:$H$49,8,FALSE))</f>
        <v>0</v>
      </c>
    </row>
    <row r="16" spans="1:32" s="26" customFormat="1" ht="15">
      <c r="A16" s="64" t="s">
        <v>39</v>
      </c>
      <c r="B16" s="30"/>
      <c r="C16" s="42">
        <f t="shared" si="0"/>
        <v>11</v>
      </c>
      <c r="D16" s="62">
        <f t="shared" si="1"/>
        <v>489.9611398963731</v>
      </c>
      <c r="E16" s="62">
        <f t="shared" si="2"/>
        <v>452.6031434184676</v>
      </c>
      <c r="F16" s="62">
        <f t="shared" si="3"/>
        <v>439.8634453781513</v>
      </c>
      <c r="G16" s="42">
        <f t="shared" si="4"/>
        <v>1382.4277286929919</v>
      </c>
      <c r="H16" s="25"/>
      <c r="I16" s="43" t="str">
        <f>IF(ISNA(VLOOKUP($A16,'Canadian Selection Dec 14'!$A$17:$H$21,8,FALSE))=TRUE,"0",VLOOKUP($A16,'Canadian Selection Dec 14'!$A$17:$H$21,8,FALSE))</f>
        <v>0</v>
      </c>
      <c r="J16" s="43">
        <f>IF(ISNA(VLOOKUP($A16,'Canadian Selection Dec 15'!$A$17:$H$20,8,FALSE))=TRUE,0,VLOOKUP($A16,'Canadian Selection Dec 15'!$A$17:$H$20,8,FALSE))</f>
        <v>0</v>
      </c>
      <c r="K16" s="43">
        <f>IF(ISNA(VLOOKUP($A16,'Holimont Jan 11'!$A$17:$H$21,8,FALSE))=TRUE,0,VLOOKUP($A16,'Holimont Jan 11'!$A$17:$H$21,8,FALSE))</f>
        <v>0</v>
      </c>
      <c r="L16" s="43">
        <f>IF(ISNA(VLOOKUP($A16,'TT Calabogie Jan 25'!$A$17:$H$49,8,FALSE))=TRUE,0,VLOOKUP($A16,'TT Calabogie Jan 25'!$A$17:$H$49,8,FALSE))</f>
        <v>452.6031434184676</v>
      </c>
      <c r="M16" s="43">
        <f>IF(ISNA(VLOOKUP($A16,'Canadian Series SM Jan 25'!$A$17:$H$21,8,FALSE))=TRUE,0,VLOOKUP($A16,'Canadian Series SM Jan 25'!$A$17:$H$21,8,FALSE))</f>
        <v>0</v>
      </c>
      <c r="N16" s="43">
        <f>IF(ISNA(VLOOKUP($A16,'Canadian Series DM Jan 26'!$A$17:$H$21,8,FALSE))=TRUE,0,VLOOKUP($A16,'Canadian Series DM Jan 26'!$A$17:$H$21,8,FALSE))</f>
        <v>0</v>
      </c>
      <c r="O16" s="43">
        <f>IF(ISNA(VLOOKUP($A16,'January Jam Jan 26'!$A$17:$H$23,8,FALSE))=TRUE,0,VLOOKUP($A16,'January Jam Jan 26'!$A$17:$H$23,8,FALSE))</f>
        <v>0</v>
      </c>
      <c r="P16" s="43">
        <f>IF(ISNA(VLOOKUP($A16,'Stratton NorAm Single Feb 1'!$A$17:$H$20,8,FALSE))=TRUE,0,VLOOKUP($A16,'Stratton NorAm Single Feb 1'!$A$17:$H$20,8,FALSE))</f>
        <v>0</v>
      </c>
      <c r="Q16" s="43">
        <f>IF(ISNA(VLOOKUP($A16,'Stratton NorAm Dual Feb 2'!$A$17:$H$21,8,FALSE))=TRUE,0,VLOOKUP($A16,'Stratton NorAm Dual Feb 2'!$A$17:$H$21,8,FALSE))</f>
        <v>0</v>
      </c>
      <c r="R16" s="43">
        <f>IF(ISNA(VLOOKUP($A16,'TT Caledon Feb 9'!$A$17:$H$42,8,FALSE))=TRUE,0,VLOOKUP($A16,'TT Caledon Feb 9'!$A$17:$H$42,8,FALSE))</f>
        <v>421.57817827569403</v>
      </c>
      <c r="S16" s="43">
        <f>IF(ISNA(VLOOKUP($A16,'Val St Come NorAm Single Feb 7'!$A$17:$H$21,8,FALSE))=TRUE,0,VLOOKUP($A16,'Val St Come NorAm Single Feb 7'!$A$17:$H$21,8,FALSE))</f>
        <v>0</v>
      </c>
      <c r="T16" s="43">
        <f>IF(ISNA(VLOOKUP($A16,'Val St Come NorAm Dual Feb 9'!$A$17:$H$21,8,FALSE))=TRUE,0,VLOOKUP($A16,'Val St Come NorAm Dual Feb 9'!$A$17:$H$21,8,FALSE))</f>
        <v>0</v>
      </c>
      <c r="U16" s="43">
        <f>IF(ISNA(VLOOKUP($A16,'Spirit Mountain Feb 9'!$A$17:$H$21,8,FALSE))=TRUE,0,VLOOKUP($A16,'Spirit Mountain Feb 9'!$A$17:$H$21,8,FALSE))</f>
        <v>0</v>
      </c>
      <c r="V16" s="43">
        <f>IF(ISNA(VLOOKUP($A16,'Apex NorAm Single Feb 15'!$A$17:$H$22,8,FALSE))=TRUE,0,VLOOKUP($A16,'Apex NorAm Single Feb 15'!$A$17:$H$22,8,FALSE))</f>
        <v>0</v>
      </c>
      <c r="W16" s="43">
        <f>IF(ISNA(VLOOKUP($A16,'Apex NorAm Dual Feb 16'!$A$17:$H$21,8,FALSE))=TRUE,0,VLOOKUP($A16,'Apex NorAm Dual Feb 16'!$A$17:$H$21,8,FALSE))</f>
        <v>0</v>
      </c>
      <c r="X16" s="43">
        <f>IF(ISNA(VLOOKUP($A16,'Vail NorAm Single Feb 22'!$A$17:$H$21,8,FALSE))=TRUE,0,VLOOKUP($A16,'Vail NorAm Single Feb 22'!$A$17:$H$21,8,FALSE))</f>
        <v>0</v>
      </c>
      <c r="Y16" s="43">
        <f>IF(ISNA(VLOOKUP($A16,'Vail NoAm Dual Feb 23'!$A$17:$H$20,8,FALSE))=TRUE,0,VLOOKUP($A16,'Vail NoAm Dual Feb 23'!$A$17:$H$20,8,FALSE))</f>
        <v>0</v>
      </c>
      <c r="Z16" s="43">
        <f>IF(ISNA(VLOOKUP($A16,'TT Camp Fortune'!$A$17:$H$53,8,FALSE))=TRUE,0,VLOOKUP($A16,'TT Camp Fortune'!$A$17:$H$53,8,FALSE))</f>
        <v>439.8634453781513</v>
      </c>
      <c r="AA16" s="43">
        <f>IF(ISNA(VLOOKUP($A16,'Provincials OWG'!$A$17:$H$49,8,FALSE))=TRUE,0,VLOOKUP($A16,'Provincials OWG'!$A$17:$H$49,8,FALSE))</f>
        <v>412.9230769230769</v>
      </c>
      <c r="AB16" s="43">
        <f>IF(ISNA(VLOOKUP($A16,'Cnd Series Camp Fortune day 1'!$A$17:$H$49,8,FALSE))=TRUE,0,VLOOKUP($A16,'Cnd Series Camp Fortune day 1'!$A$17:$H$49,8,FALSE))</f>
        <v>372.5848003434951</v>
      </c>
      <c r="AC16" s="43">
        <f>IF(ISNA(VLOOKUP($A16,'Cnd Series Camp Fortune day 2'!$A$17:$H$49,8,FALSE))=TRUE,0,VLOOKUP($A16,'Cnd Series Camp Fortune day 2'!$A$17:$H$49,8,FALSE))</f>
        <v>398.97868561278864</v>
      </c>
      <c r="AD16" s="43">
        <f>IF(ISNA(VLOOKUP($A16,'Jr Natls Single'!$A$17:$H$49,8,FALSE))=TRUE,0,VLOOKUP($A16,'Jr Natls Single'!$A$17:$H$49,8,FALSE))</f>
        <v>489.9611398963731</v>
      </c>
      <c r="AE16" s="43">
        <f>IF(ISNA(VLOOKUP($A16,'Sr Natls Single'!$A$17:$H$49,8,FALSE))=TRUE,0,VLOOKUP($A16,'Sr Natls Single'!$A$17:$H$49,8,FALSE))</f>
        <v>0</v>
      </c>
      <c r="AF16" s="43">
        <f>IF(ISNA(VLOOKUP($A16,'Sr Nationals Dual'!$A$17:$H$49,8,FALSE))=TRUE,0,VLOOKUP($A16,'Sr Nationals Dual'!$A$17:$H$49,8,FALSE))</f>
        <v>0</v>
      </c>
    </row>
    <row r="17" spans="1:32" s="26" customFormat="1" ht="15">
      <c r="A17" s="64" t="s">
        <v>48</v>
      </c>
      <c r="B17" s="30"/>
      <c r="C17" s="42">
        <f t="shared" si="0"/>
        <v>12</v>
      </c>
      <c r="D17" s="62">
        <f t="shared" si="1"/>
        <v>500</v>
      </c>
      <c r="E17" s="62">
        <f t="shared" si="2"/>
        <v>500</v>
      </c>
      <c r="F17" s="62">
        <f t="shared" si="3"/>
        <v>331.69230769230774</v>
      </c>
      <c r="G17" s="42">
        <f t="shared" si="4"/>
        <v>1331.6923076923076</v>
      </c>
      <c r="H17" s="25"/>
      <c r="I17" s="43" t="str">
        <f>IF(ISNA(VLOOKUP($A17,'Canadian Selection Dec 14'!$A$17:$H$21,8,FALSE))=TRUE,"0",VLOOKUP($A17,'Canadian Selection Dec 14'!$A$17:$H$21,8,FALSE))</f>
        <v>0</v>
      </c>
      <c r="J17" s="43">
        <f>IF(ISNA(VLOOKUP($A17,'Canadian Selection Dec 15'!$A$17:$H$20,8,FALSE))=TRUE,0,VLOOKUP($A17,'Canadian Selection Dec 15'!$A$17:$H$20,8,FALSE))</f>
        <v>0</v>
      </c>
      <c r="K17" s="43">
        <f>IF(ISNA(VLOOKUP($A17,'Holimont Jan 11'!$A$17:$H$21,8,FALSE))=TRUE,0,VLOOKUP($A17,'Holimont Jan 11'!$A$17:$H$21,8,FALSE))</f>
        <v>0</v>
      </c>
      <c r="L17" s="43">
        <f>IF(ISNA(VLOOKUP($A17,'TT Calabogie Jan 25'!$A$17:$H$49,8,FALSE))=TRUE,0,VLOOKUP($A17,'TT Calabogie Jan 25'!$A$17:$H$49,8,FALSE))</f>
        <v>0</v>
      </c>
      <c r="M17" s="43">
        <f>IF(ISNA(VLOOKUP($A17,'Canadian Series SM Jan 25'!$A$17:$H$21,8,FALSE))=TRUE,0,VLOOKUP($A17,'Canadian Series SM Jan 25'!$A$17:$H$21,8,FALSE))</f>
        <v>0</v>
      </c>
      <c r="N17" s="43">
        <f>IF(ISNA(VLOOKUP($A17,'Canadian Series DM Jan 26'!$A$17:$H$21,8,FALSE))=TRUE,0,VLOOKUP($A17,'Canadian Series DM Jan 26'!$A$17:$H$21,8,FALSE))</f>
        <v>0</v>
      </c>
      <c r="O17" s="43">
        <f>IF(ISNA(VLOOKUP($A17,'January Jam Jan 26'!$A$17:$H$23,8,FALSE))=TRUE,0,VLOOKUP($A17,'January Jam Jan 26'!$A$17:$H$23,8,FALSE))</f>
        <v>500</v>
      </c>
      <c r="P17" s="43">
        <f>IF(ISNA(VLOOKUP($A17,'Stratton NorAm Single Feb 1'!$A$17:$H$20,8,FALSE))=TRUE,0,VLOOKUP($A17,'Stratton NorAm Single Feb 1'!$A$17:$H$20,8,FALSE))</f>
        <v>0</v>
      </c>
      <c r="Q17" s="43">
        <f>IF(ISNA(VLOOKUP($A17,'Stratton NorAm Dual Feb 2'!$A$17:$H$21,8,FALSE))=TRUE,0,VLOOKUP($A17,'Stratton NorAm Dual Feb 2'!$A$17:$H$21,8,FALSE))</f>
        <v>0</v>
      </c>
      <c r="R17" s="43">
        <f>IF(ISNA(VLOOKUP($A17,'TT Caledon Feb 9'!$A$17:$H$42,8,FALSE))=TRUE,0,VLOOKUP($A17,'TT Caledon Feb 9'!$A$17:$H$42,8,FALSE))</f>
        <v>0</v>
      </c>
      <c r="S17" s="43">
        <f>IF(ISNA(VLOOKUP($A17,'Val St Come NorAm Single Feb 7'!$A$17:$H$21,8,FALSE))=TRUE,0,VLOOKUP($A17,'Val St Come NorAm Single Feb 7'!$A$17:$H$21,8,FALSE))</f>
        <v>0</v>
      </c>
      <c r="T17" s="43">
        <f>IF(ISNA(VLOOKUP($A17,'Val St Come NorAm Dual Feb 9'!$A$17:$H$21,8,FALSE))=TRUE,0,VLOOKUP($A17,'Val St Come NorAm Dual Feb 9'!$A$17:$H$21,8,FALSE))</f>
        <v>0</v>
      </c>
      <c r="U17" s="43">
        <f>IF(ISNA(VLOOKUP($A17,'Spirit Mountain Feb 9'!$A$17:$H$21,8,FALSE))=TRUE,0,VLOOKUP($A17,'Spirit Mountain Feb 9'!$A$17:$H$21,8,FALSE))</f>
        <v>500</v>
      </c>
      <c r="V17" s="43">
        <f>IF(ISNA(VLOOKUP($A17,'Apex NorAm Single Feb 15'!$A$17:$H$22,8,FALSE))=TRUE,0,VLOOKUP($A17,'Apex NorAm Single Feb 15'!$A$17:$H$22,8,FALSE))</f>
        <v>0</v>
      </c>
      <c r="W17" s="43">
        <f>IF(ISNA(VLOOKUP($A17,'Apex NorAm Dual Feb 16'!$A$17:$H$21,8,FALSE))=TRUE,0,VLOOKUP($A17,'Apex NorAm Dual Feb 16'!$A$17:$H$21,8,FALSE))</f>
        <v>0</v>
      </c>
      <c r="X17" s="43">
        <f>IF(ISNA(VLOOKUP($A17,'Vail NorAm Single Feb 22'!$A$17:$H$21,8,FALSE))=TRUE,0,VLOOKUP($A17,'Vail NorAm Single Feb 22'!$A$17:$H$21,8,FALSE))</f>
        <v>0</v>
      </c>
      <c r="Y17" s="43">
        <f>IF(ISNA(VLOOKUP($A17,'Vail NoAm Dual Feb 23'!$A$17:$H$20,8,FALSE))=TRUE,0,VLOOKUP($A17,'Vail NoAm Dual Feb 23'!$A$17:$H$20,8,FALSE))</f>
        <v>0</v>
      </c>
      <c r="Z17" s="43">
        <f>IF(ISNA(VLOOKUP($A17,'TT Camp Fortune'!$A$17:$H$53,8,FALSE))=TRUE,0,VLOOKUP($A17,'TT Camp Fortune'!$A$17:$H$53,8,FALSE))</f>
        <v>0</v>
      </c>
      <c r="AA17" s="43">
        <f>IF(ISNA(VLOOKUP($A17,'Provincials OWG'!$A$17:$H$49,8,FALSE))=TRUE,0,VLOOKUP($A17,'Provincials OWG'!$A$17:$H$49,8,FALSE))</f>
        <v>331.69230769230774</v>
      </c>
      <c r="AB17" s="43">
        <f>IF(ISNA(VLOOKUP($A17,'Cnd Series Camp Fortune day 1'!$A$17:$H$49,8,FALSE))=TRUE,0,VLOOKUP($A17,'Cnd Series Camp Fortune day 1'!$A$17:$H$49,8,FALSE))</f>
        <v>0</v>
      </c>
      <c r="AC17" s="43">
        <f>IF(ISNA(VLOOKUP($A17,'Cnd Series Camp Fortune day 2'!$A$17:$H$49,8,FALSE))=TRUE,0,VLOOKUP($A17,'Cnd Series Camp Fortune day 2'!$A$17:$H$49,8,FALSE))</f>
        <v>0</v>
      </c>
      <c r="AD17" s="43">
        <f>IF(ISNA(VLOOKUP($A17,'Jr Natls Single'!$A$17:$H$49,8,FALSE))=TRUE,0,VLOOKUP($A17,'Jr Natls Single'!$A$17:$H$49,8,FALSE))</f>
        <v>0</v>
      </c>
      <c r="AE17" s="43">
        <f>IF(ISNA(VLOOKUP($A17,'Sr Natls Single'!$A$17:$H$49,8,FALSE))=TRUE,0,VLOOKUP($A17,'Sr Natls Single'!$A$17:$H$49,8,FALSE))</f>
        <v>0</v>
      </c>
      <c r="AF17" s="43">
        <f>IF(ISNA(VLOOKUP($A17,'Sr Nationals Dual'!$A$17:$H$49,8,FALSE))=TRUE,0,VLOOKUP($A17,'Sr Nationals Dual'!$A$17:$H$49,8,FALSE))</f>
        <v>0</v>
      </c>
    </row>
    <row r="18" spans="1:32" s="26" customFormat="1" ht="15">
      <c r="A18" s="64" t="s">
        <v>112</v>
      </c>
      <c r="B18" s="30"/>
      <c r="C18" s="42">
        <f t="shared" si="0"/>
        <v>13</v>
      </c>
      <c r="D18" s="62">
        <f t="shared" si="1"/>
        <v>468.09547004383825</v>
      </c>
      <c r="E18" s="62">
        <f t="shared" si="2"/>
        <v>432.4656188605108</v>
      </c>
      <c r="F18" s="62">
        <f t="shared" si="3"/>
        <v>428.046218487395</v>
      </c>
      <c r="G18" s="42">
        <f t="shared" si="4"/>
        <v>1328.6073073917441</v>
      </c>
      <c r="H18" s="25"/>
      <c r="I18" s="43" t="str">
        <f>IF(ISNA(VLOOKUP($A18,'Canadian Selection Dec 14'!$A$17:$H$21,8,FALSE))=TRUE,"0",VLOOKUP($A18,'Canadian Selection Dec 14'!$A$17:$H$21,8,FALSE))</f>
        <v>0</v>
      </c>
      <c r="J18" s="43">
        <f>IF(ISNA(VLOOKUP($A18,'Canadian Selection Dec 15'!$A$17:$H$20,8,FALSE))=TRUE,0,VLOOKUP($A18,'Canadian Selection Dec 15'!$A$17:$H$20,8,FALSE))</f>
        <v>0</v>
      </c>
      <c r="K18" s="43">
        <f>IF(ISNA(VLOOKUP($A18,'Holimont Jan 11'!$A$17:$H$21,8,FALSE))=TRUE,0,VLOOKUP($A18,'Holimont Jan 11'!$A$17:$H$21,8,FALSE))</f>
        <v>0</v>
      </c>
      <c r="L18" s="43">
        <f>IF(ISNA(VLOOKUP($A18,'TT Calabogie Jan 25'!$A$17:$H$49,8,FALSE))=TRUE,0,VLOOKUP($A18,'TT Calabogie Jan 25'!$A$17:$H$49,8,FALSE))</f>
        <v>432.4656188605108</v>
      </c>
      <c r="M18" s="43">
        <f>IF(ISNA(VLOOKUP($A18,'Canadian Series SM Jan 25'!$A$17:$H$21,8,FALSE))=TRUE,0,VLOOKUP($A18,'Canadian Series SM Jan 25'!$A$17:$H$21,8,FALSE))</f>
        <v>0</v>
      </c>
      <c r="N18" s="43">
        <f>IF(ISNA(VLOOKUP($A18,'Canadian Series DM Jan 26'!$A$17:$H$21,8,FALSE))=TRUE,0,VLOOKUP($A18,'Canadian Series DM Jan 26'!$A$17:$H$21,8,FALSE))</f>
        <v>0</v>
      </c>
      <c r="O18" s="43">
        <f>IF(ISNA(VLOOKUP($A18,'January Jam Jan 26'!$A$17:$H$23,8,FALSE))=TRUE,0,VLOOKUP($A18,'January Jam Jan 26'!$A$17:$H$23,8,FALSE))</f>
        <v>0</v>
      </c>
      <c r="P18" s="43">
        <f>IF(ISNA(VLOOKUP($A18,'Stratton NorAm Single Feb 1'!$A$17:$H$20,8,FALSE))=TRUE,0,VLOOKUP($A18,'Stratton NorAm Single Feb 1'!$A$17:$H$20,8,FALSE))</f>
        <v>0</v>
      </c>
      <c r="Q18" s="43">
        <f>IF(ISNA(VLOOKUP($A18,'Stratton NorAm Dual Feb 2'!$A$17:$H$21,8,FALSE))=TRUE,0,VLOOKUP($A18,'Stratton NorAm Dual Feb 2'!$A$17:$H$21,8,FALSE))</f>
        <v>0</v>
      </c>
      <c r="R18" s="43">
        <f>IF(ISNA(VLOOKUP($A18,'TT Caledon Feb 9'!$A$17:$H$42,8,FALSE))=TRUE,0,VLOOKUP($A18,'TT Caledon Feb 9'!$A$17:$H$42,8,FALSE))</f>
        <v>468.09547004383825</v>
      </c>
      <c r="S18" s="43">
        <f>IF(ISNA(VLOOKUP($A18,'Val St Come NorAm Single Feb 7'!$A$17:$H$21,8,FALSE))=TRUE,0,VLOOKUP($A18,'Val St Come NorAm Single Feb 7'!$A$17:$H$21,8,FALSE))</f>
        <v>0</v>
      </c>
      <c r="T18" s="43">
        <f>IF(ISNA(VLOOKUP($A18,'Val St Come NorAm Dual Feb 9'!$A$17:$H$21,8,FALSE))=TRUE,0,VLOOKUP($A18,'Val St Come NorAm Dual Feb 9'!$A$17:$H$21,8,FALSE))</f>
        <v>0</v>
      </c>
      <c r="U18" s="43">
        <f>IF(ISNA(VLOOKUP($A18,'Spirit Mountain Feb 9'!$A$17:$H$21,8,FALSE))=TRUE,0,VLOOKUP($A18,'Spirit Mountain Feb 9'!$A$17:$H$21,8,FALSE))</f>
        <v>0</v>
      </c>
      <c r="V18" s="43">
        <f>IF(ISNA(VLOOKUP($A18,'Apex NorAm Single Feb 15'!$A$17:$H$22,8,FALSE))=TRUE,0,VLOOKUP($A18,'Apex NorAm Single Feb 15'!$A$17:$H$22,8,FALSE))</f>
        <v>0</v>
      </c>
      <c r="W18" s="43">
        <f>IF(ISNA(VLOOKUP($A18,'Apex NorAm Dual Feb 16'!$A$17:$H$21,8,FALSE))=TRUE,0,VLOOKUP($A18,'Apex NorAm Dual Feb 16'!$A$17:$H$21,8,FALSE))</f>
        <v>0</v>
      </c>
      <c r="X18" s="43">
        <f>IF(ISNA(VLOOKUP($A18,'Vail NorAm Single Feb 22'!$A$17:$H$21,8,FALSE))=TRUE,0,VLOOKUP($A18,'Vail NorAm Single Feb 22'!$A$17:$H$21,8,FALSE))</f>
        <v>0</v>
      </c>
      <c r="Y18" s="43">
        <f>IF(ISNA(VLOOKUP($A18,'Vail NoAm Dual Feb 23'!$A$17:$H$20,8,FALSE))=TRUE,0,VLOOKUP($A18,'Vail NoAm Dual Feb 23'!$A$17:$H$20,8,FALSE))</f>
        <v>0</v>
      </c>
      <c r="Z18" s="43">
        <f>IF(ISNA(VLOOKUP($A18,'TT Camp Fortune'!$A$17:$H$53,8,FALSE))=TRUE,0,VLOOKUP($A18,'TT Camp Fortune'!$A$17:$H$53,8,FALSE))</f>
        <v>428.046218487395</v>
      </c>
      <c r="AA18" s="43">
        <f>IF(ISNA(VLOOKUP($A18,'Provincials OWG'!$A$17:$H$49,8,FALSE))=TRUE,0,VLOOKUP($A18,'Provincials OWG'!$A$17:$H$49,8,FALSE))</f>
        <v>378.83516483516485</v>
      </c>
      <c r="AB18" s="43">
        <f>IF(ISNA(VLOOKUP($A18,'Cnd Series Camp Fortune day 1'!$A$17:$H$49,8,FALSE))=TRUE,0,VLOOKUP($A18,'Cnd Series Camp Fortune day 1'!$A$17:$H$49,8,FALSE))</f>
        <v>381.92357234864755</v>
      </c>
      <c r="AC18" s="43">
        <f>IF(ISNA(VLOOKUP($A18,'Cnd Series Camp Fortune day 2'!$A$17:$H$49,8,FALSE))=TRUE,0,VLOOKUP($A18,'Cnd Series Camp Fortune day 2'!$A$17:$H$49,8,FALSE))</f>
        <v>99.91119005328598</v>
      </c>
      <c r="AD18" s="43">
        <f>IF(ISNA(VLOOKUP($A18,'Jr Natls Single'!$A$17:$H$49,8,FALSE))=TRUE,0,VLOOKUP($A18,'Jr Natls Single'!$A$17:$H$49,8,FALSE))</f>
        <v>157.05958549222794</v>
      </c>
      <c r="AE18" s="43">
        <f>IF(ISNA(VLOOKUP($A18,'Sr Natls Single'!$A$17:$H$49,8,FALSE))=TRUE,0,VLOOKUP($A18,'Sr Natls Single'!$A$17:$H$49,8,FALSE))</f>
        <v>0</v>
      </c>
      <c r="AF18" s="43">
        <f>IF(ISNA(VLOOKUP($A18,'Sr Nationals Dual'!$A$17:$H$49,8,FALSE))=TRUE,0,VLOOKUP($A18,'Sr Nationals Dual'!$A$17:$H$49,8,FALSE))</f>
        <v>0</v>
      </c>
    </row>
    <row r="19" spans="1:32" s="26" customFormat="1" ht="15">
      <c r="A19" s="64" t="s">
        <v>46</v>
      </c>
      <c r="B19" s="30"/>
      <c r="C19" s="42">
        <f t="shared" si="0"/>
        <v>14</v>
      </c>
      <c r="D19" s="62">
        <f t="shared" si="1"/>
        <v>452.72020725388603</v>
      </c>
      <c r="E19" s="62">
        <f t="shared" si="2"/>
        <v>419.3802521008403</v>
      </c>
      <c r="F19" s="62">
        <f t="shared" si="3"/>
        <v>399.3123772102162</v>
      </c>
      <c r="G19" s="42">
        <f t="shared" si="4"/>
        <v>1271.4128365649426</v>
      </c>
      <c r="H19" s="25"/>
      <c r="I19" s="43" t="str">
        <f>IF(ISNA(VLOOKUP($A19,'Canadian Selection Dec 14'!$A$17:$H$21,8,FALSE))=TRUE,"0",VLOOKUP($A19,'Canadian Selection Dec 14'!$A$17:$H$21,8,FALSE))</f>
        <v>0</v>
      </c>
      <c r="J19" s="43">
        <f>IF(ISNA(VLOOKUP($A19,'Canadian Selection Dec 15'!$A$17:$H$20,8,FALSE))=TRUE,0,VLOOKUP($A19,'Canadian Selection Dec 15'!$A$17:$H$20,8,FALSE))</f>
        <v>0</v>
      </c>
      <c r="K19" s="43">
        <f>IF(ISNA(VLOOKUP($A19,'Holimont Jan 11'!$A$17:$H$21,8,FALSE))=TRUE,0,VLOOKUP($A19,'Holimont Jan 11'!$A$17:$H$21,8,FALSE))</f>
        <v>0</v>
      </c>
      <c r="L19" s="43">
        <f>IF(ISNA(VLOOKUP($A19,'TT Calabogie Jan 25'!$A$17:$H$49,8,FALSE))=TRUE,0,VLOOKUP($A19,'TT Calabogie Jan 25'!$A$17:$H$49,8,FALSE))</f>
        <v>399.3123772102162</v>
      </c>
      <c r="M19" s="43">
        <f>IF(ISNA(VLOOKUP($A19,'Canadian Series SM Jan 25'!$A$17:$H$21,8,FALSE))=TRUE,0,VLOOKUP($A19,'Canadian Series SM Jan 25'!$A$17:$H$21,8,FALSE))</f>
        <v>0</v>
      </c>
      <c r="N19" s="43">
        <f>IF(ISNA(VLOOKUP($A19,'Canadian Series DM Jan 26'!$A$17:$H$21,8,FALSE))=TRUE,0,VLOOKUP($A19,'Canadian Series DM Jan 26'!$A$17:$H$21,8,FALSE))</f>
        <v>0</v>
      </c>
      <c r="O19" s="43">
        <f>IF(ISNA(VLOOKUP($A19,'January Jam Jan 26'!$A$17:$H$23,8,FALSE))=TRUE,0,VLOOKUP($A19,'January Jam Jan 26'!$A$17:$H$23,8,FALSE))</f>
        <v>0</v>
      </c>
      <c r="P19" s="43">
        <f>IF(ISNA(VLOOKUP($A19,'Stratton NorAm Single Feb 1'!$A$17:$H$20,8,FALSE))=TRUE,0,VLOOKUP($A19,'Stratton NorAm Single Feb 1'!$A$17:$H$20,8,FALSE))</f>
        <v>0</v>
      </c>
      <c r="Q19" s="43">
        <f>IF(ISNA(VLOOKUP($A19,'Stratton NorAm Dual Feb 2'!$A$17:$H$21,8,FALSE))=TRUE,0,VLOOKUP($A19,'Stratton NorAm Dual Feb 2'!$A$17:$H$21,8,FALSE))</f>
        <v>0</v>
      </c>
      <c r="R19" s="43">
        <f>IF(ISNA(VLOOKUP($A19,'TT Caledon Feb 9'!$A$17:$H$42,8,FALSE))=TRUE,0,VLOOKUP($A19,'TT Caledon Feb 9'!$A$17:$H$42,8,FALSE))</f>
        <v>325.86458840720894</v>
      </c>
      <c r="S19" s="43">
        <f>IF(ISNA(VLOOKUP($A19,'Val St Come NorAm Single Feb 7'!$A$17:$H$21,8,FALSE))=TRUE,0,VLOOKUP($A19,'Val St Come NorAm Single Feb 7'!$A$17:$H$21,8,FALSE))</f>
        <v>0</v>
      </c>
      <c r="T19" s="43">
        <f>IF(ISNA(VLOOKUP($A19,'Val St Come NorAm Dual Feb 9'!$A$17:$H$21,8,FALSE))=TRUE,0,VLOOKUP($A19,'Val St Come NorAm Dual Feb 9'!$A$17:$H$21,8,FALSE))</f>
        <v>0</v>
      </c>
      <c r="U19" s="43">
        <f>IF(ISNA(VLOOKUP($A19,'Spirit Mountain Feb 9'!$A$17:$H$21,8,FALSE))=TRUE,0,VLOOKUP($A19,'Spirit Mountain Feb 9'!$A$17:$H$21,8,FALSE))</f>
        <v>0</v>
      </c>
      <c r="V19" s="43">
        <f>IF(ISNA(VLOOKUP($A19,'Apex NorAm Single Feb 15'!$A$17:$H$22,8,FALSE))=TRUE,0,VLOOKUP($A19,'Apex NorAm Single Feb 15'!$A$17:$H$22,8,FALSE))</f>
        <v>0</v>
      </c>
      <c r="W19" s="43">
        <f>IF(ISNA(VLOOKUP($A19,'Apex NorAm Dual Feb 16'!$A$17:$H$21,8,FALSE))=TRUE,0,VLOOKUP($A19,'Apex NorAm Dual Feb 16'!$A$17:$H$21,8,FALSE))</f>
        <v>0</v>
      </c>
      <c r="X19" s="43">
        <f>IF(ISNA(VLOOKUP($A19,'Vail NorAm Single Feb 22'!$A$17:$H$21,8,FALSE))=TRUE,0,VLOOKUP($A19,'Vail NorAm Single Feb 22'!$A$17:$H$21,8,FALSE))</f>
        <v>0</v>
      </c>
      <c r="Y19" s="43">
        <f>IF(ISNA(VLOOKUP($A19,'Vail NoAm Dual Feb 23'!$A$17:$H$20,8,FALSE))=TRUE,0,VLOOKUP($A19,'Vail NoAm Dual Feb 23'!$A$17:$H$20,8,FALSE))</f>
        <v>0</v>
      </c>
      <c r="Z19" s="43">
        <f>IF(ISNA(VLOOKUP($A19,'TT Camp Fortune'!$A$17:$H$53,8,FALSE))=TRUE,0,VLOOKUP($A19,'TT Camp Fortune'!$A$17:$H$53,8,FALSE))</f>
        <v>419.3802521008403</v>
      </c>
      <c r="AA19" s="43">
        <f>IF(ISNA(VLOOKUP($A19,'Provincials OWG'!$A$17:$H$49,8,FALSE))=TRUE,0,VLOOKUP($A19,'Provincials OWG'!$A$17:$H$49,8,FALSE))</f>
        <v>379.8021978021979</v>
      </c>
      <c r="AB19" s="43">
        <f>IF(ISNA(VLOOKUP($A19,'Cnd Series Camp Fortune day 1'!$A$17:$H$49,8,FALSE))=TRUE,0,VLOOKUP($A19,'Cnd Series Camp Fortune day 1'!$A$17:$H$49,8,FALSE))</f>
        <v>0</v>
      </c>
      <c r="AC19" s="43">
        <f>IF(ISNA(VLOOKUP($A19,'Cnd Series Camp Fortune day 2'!$A$17:$H$49,8,FALSE))=TRUE,0,VLOOKUP($A19,'Cnd Series Camp Fortune day 2'!$A$17:$H$49,8,FALSE))</f>
        <v>0</v>
      </c>
      <c r="AD19" s="43">
        <f>IF(ISNA(VLOOKUP($A19,'Jr Natls Single'!$A$17:$H$49,8,FALSE))=TRUE,0,VLOOKUP($A19,'Jr Natls Single'!$A$17:$H$49,8,FALSE))</f>
        <v>452.72020725388603</v>
      </c>
      <c r="AE19" s="43">
        <f>IF(ISNA(VLOOKUP($A19,'Sr Natls Single'!$A$17:$H$49,8,FALSE))=TRUE,0,VLOOKUP($A19,'Sr Natls Single'!$A$17:$H$49,8,FALSE))</f>
        <v>0</v>
      </c>
      <c r="AF19" s="43">
        <f>IF(ISNA(VLOOKUP($A19,'Sr Nationals Dual'!$A$17:$H$49,8,FALSE))=TRUE,0,VLOOKUP($A19,'Sr Nationals Dual'!$A$17:$H$49,8,FALSE))</f>
        <v>0</v>
      </c>
    </row>
    <row r="20" spans="1:32" s="26" customFormat="1" ht="15">
      <c r="A20" s="64" t="s">
        <v>51</v>
      </c>
      <c r="B20" s="30"/>
      <c r="C20" s="42">
        <f t="shared" si="0"/>
        <v>15</v>
      </c>
      <c r="D20" s="62">
        <f t="shared" si="1"/>
        <v>428.83403361344534</v>
      </c>
      <c r="E20" s="62">
        <f t="shared" si="2"/>
        <v>407.36263736263743</v>
      </c>
      <c r="F20" s="62">
        <f t="shared" si="3"/>
        <v>395.76229907452506</v>
      </c>
      <c r="G20" s="42">
        <f t="shared" si="4"/>
        <v>1231.9589700506078</v>
      </c>
      <c r="H20" s="25"/>
      <c r="I20" s="43" t="str">
        <f>IF(ISNA(VLOOKUP($A20,'Canadian Selection Dec 14'!$A$17:$H$21,8,FALSE))=TRUE,"0",VLOOKUP($A20,'Canadian Selection Dec 14'!$A$17:$H$21,8,FALSE))</f>
        <v>0</v>
      </c>
      <c r="J20" s="43">
        <f>IF(ISNA(VLOOKUP($A20,'Canadian Selection Dec 15'!$A$17:$H$20,8,FALSE))=TRUE,0,VLOOKUP($A20,'Canadian Selection Dec 15'!$A$17:$H$20,8,FALSE))</f>
        <v>0</v>
      </c>
      <c r="K20" s="43">
        <f>IF(ISNA(VLOOKUP($A20,'Holimont Jan 11'!$A$17:$H$21,8,FALSE))=TRUE,0,VLOOKUP($A20,'Holimont Jan 11'!$A$17:$H$21,8,FALSE))</f>
        <v>0</v>
      </c>
      <c r="L20" s="43">
        <f>IF(ISNA(VLOOKUP($A20,'TT Calabogie Jan 25'!$A$17:$H$49,8,FALSE))=TRUE,0,VLOOKUP($A20,'TT Calabogie Jan 25'!$A$17:$H$49,8,FALSE))</f>
        <v>216.3555992141454</v>
      </c>
      <c r="M20" s="43">
        <f>IF(ISNA(VLOOKUP($A20,'Canadian Series SM Jan 25'!$A$17:$H$21,8,FALSE))=TRUE,0,VLOOKUP($A20,'Canadian Series SM Jan 25'!$A$17:$H$21,8,FALSE))</f>
        <v>0</v>
      </c>
      <c r="N20" s="43">
        <f>IF(ISNA(VLOOKUP($A20,'Canadian Series DM Jan 26'!$A$17:$H$21,8,FALSE))=TRUE,0,VLOOKUP($A20,'Canadian Series DM Jan 26'!$A$17:$H$21,8,FALSE))</f>
        <v>0</v>
      </c>
      <c r="O20" s="43">
        <f>IF(ISNA(VLOOKUP($A20,'January Jam Jan 26'!$A$17:$H$23,8,FALSE))=TRUE,0,VLOOKUP($A20,'January Jam Jan 26'!$A$17:$H$23,8,FALSE))</f>
        <v>0</v>
      </c>
      <c r="P20" s="43">
        <f>IF(ISNA(VLOOKUP($A20,'Stratton NorAm Single Feb 1'!$A$17:$H$20,8,FALSE))=TRUE,0,VLOOKUP($A20,'Stratton NorAm Single Feb 1'!$A$17:$H$20,8,FALSE))</f>
        <v>0</v>
      </c>
      <c r="Q20" s="43">
        <f>IF(ISNA(VLOOKUP($A20,'Stratton NorAm Dual Feb 2'!$A$17:$H$21,8,FALSE))=TRUE,0,VLOOKUP($A20,'Stratton NorAm Dual Feb 2'!$A$17:$H$21,8,FALSE))</f>
        <v>0</v>
      </c>
      <c r="R20" s="43">
        <f>IF(ISNA(VLOOKUP($A20,'TT Caledon Feb 9'!$A$17:$H$42,8,FALSE))=TRUE,0,VLOOKUP($A20,'TT Caledon Feb 9'!$A$17:$H$42,8,FALSE))</f>
        <v>395.76229907452506</v>
      </c>
      <c r="S20" s="43">
        <f>IF(ISNA(VLOOKUP($A20,'Val St Come NorAm Single Feb 7'!$A$17:$H$21,8,FALSE))=TRUE,0,VLOOKUP($A20,'Val St Come NorAm Single Feb 7'!$A$17:$H$21,8,FALSE))</f>
        <v>0</v>
      </c>
      <c r="T20" s="43">
        <f>IF(ISNA(VLOOKUP($A20,'Val St Come NorAm Dual Feb 9'!$A$17:$H$21,8,FALSE))=TRUE,0,VLOOKUP($A20,'Val St Come NorAm Dual Feb 9'!$A$17:$H$21,8,FALSE))</f>
        <v>0</v>
      </c>
      <c r="U20" s="43">
        <f>IF(ISNA(VLOOKUP($A20,'Spirit Mountain Feb 9'!$A$17:$H$21,8,FALSE))=TRUE,0,VLOOKUP($A20,'Spirit Mountain Feb 9'!$A$17:$H$21,8,FALSE))</f>
        <v>0</v>
      </c>
      <c r="V20" s="43">
        <f>IF(ISNA(VLOOKUP($A20,'Apex NorAm Single Feb 15'!$A$17:$H$22,8,FALSE))=TRUE,0,VLOOKUP($A20,'Apex NorAm Single Feb 15'!$A$17:$H$22,8,FALSE))</f>
        <v>0</v>
      </c>
      <c r="W20" s="43">
        <f>IF(ISNA(VLOOKUP($A20,'Apex NorAm Dual Feb 16'!$A$17:$H$21,8,FALSE))=TRUE,0,VLOOKUP($A20,'Apex NorAm Dual Feb 16'!$A$17:$H$21,8,FALSE))</f>
        <v>0</v>
      </c>
      <c r="X20" s="43">
        <f>IF(ISNA(VLOOKUP($A20,'Vail NorAm Single Feb 22'!$A$17:$H$21,8,FALSE))=TRUE,0,VLOOKUP($A20,'Vail NorAm Single Feb 22'!$A$17:$H$21,8,FALSE))</f>
        <v>0</v>
      </c>
      <c r="Y20" s="43">
        <f>IF(ISNA(VLOOKUP($A20,'Vail NoAm Dual Feb 23'!$A$17:$H$20,8,FALSE))=TRUE,0,VLOOKUP($A20,'Vail NoAm Dual Feb 23'!$A$17:$H$20,8,FALSE))</f>
        <v>0</v>
      </c>
      <c r="Z20" s="43">
        <f>IF(ISNA(VLOOKUP($A20,'TT Camp Fortune'!$A$17:$H$53,8,FALSE))=TRUE,0,VLOOKUP($A20,'TT Camp Fortune'!$A$17:$H$53,8,FALSE))</f>
        <v>428.83403361344534</v>
      </c>
      <c r="AA20" s="43">
        <f>IF(ISNA(VLOOKUP($A20,'Provincials OWG'!$A$17:$H$49,8,FALSE))=TRUE,0,VLOOKUP($A20,'Provincials OWG'!$A$17:$H$49,8,FALSE))</f>
        <v>407.36263736263743</v>
      </c>
      <c r="AB20" s="43">
        <f>IF(ISNA(VLOOKUP($A20,'Cnd Series Camp Fortune day 1'!$A$17:$H$49,8,FALSE))=TRUE,0,VLOOKUP($A20,'Cnd Series Camp Fortune day 1'!$A$17:$H$49,8,FALSE))</f>
        <v>0</v>
      </c>
      <c r="AC20" s="43">
        <f>IF(ISNA(VLOOKUP($A20,'Cnd Series Camp Fortune day 2'!$A$17:$H$49,8,FALSE))=TRUE,0,VLOOKUP($A20,'Cnd Series Camp Fortune day 2'!$A$17:$H$49,8,FALSE))</f>
        <v>0</v>
      </c>
      <c r="AD20" s="43">
        <f>IF(ISNA(VLOOKUP($A20,'Jr Natls Single'!$A$17:$H$49,8,FALSE))=TRUE,0,VLOOKUP($A20,'Jr Natls Single'!$A$17:$H$49,8,FALSE))</f>
        <v>216.96891191709847</v>
      </c>
      <c r="AE20" s="43">
        <f>IF(ISNA(VLOOKUP($A20,'Sr Natls Single'!$A$17:$H$49,8,FALSE))=TRUE,0,VLOOKUP($A20,'Sr Natls Single'!$A$17:$H$49,8,FALSE))</f>
        <v>0</v>
      </c>
      <c r="AF20" s="43">
        <f>IF(ISNA(VLOOKUP($A20,'Sr Nationals Dual'!$A$17:$H$49,8,FALSE))=TRUE,0,VLOOKUP($A20,'Sr Nationals Dual'!$A$17:$H$49,8,FALSE))</f>
        <v>0</v>
      </c>
    </row>
    <row r="21" spans="1:32" s="26" customFormat="1" ht="15">
      <c r="A21" s="64" t="s">
        <v>42</v>
      </c>
      <c r="B21" s="30"/>
      <c r="C21" s="42">
        <f t="shared" si="0"/>
        <v>16</v>
      </c>
      <c r="D21" s="62">
        <f t="shared" si="1"/>
        <v>425.6827731092437</v>
      </c>
      <c r="E21" s="62">
        <f t="shared" si="2"/>
        <v>346.26719056974457</v>
      </c>
      <c r="F21" s="62">
        <f t="shared" si="3"/>
        <v>336.3370677057964</v>
      </c>
      <c r="G21" s="42">
        <f t="shared" si="4"/>
        <v>1108.2870313847848</v>
      </c>
      <c r="H21" s="25"/>
      <c r="I21" s="43" t="str">
        <f>IF(ISNA(VLOOKUP($A21,'Canadian Selection Dec 14'!$A$17:$H$21,8,FALSE))=TRUE,"0",VLOOKUP($A21,'Canadian Selection Dec 14'!$A$17:$H$21,8,FALSE))</f>
        <v>0</v>
      </c>
      <c r="J21" s="43">
        <f>IF(ISNA(VLOOKUP($A21,'Canadian Selection Dec 15'!$A$17:$H$20,8,FALSE))=TRUE,0,VLOOKUP($A21,'Canadian Selection Dec 15'!$A$17:$H$20,8,FALSE))</f>
        <v>0</v>
      </c>
      <c r="K21" s="43">
        <f>IF(ISNA(VLOOKUP($A21,'Holimont Jan 11'!$A$17:$H$21,8,FALSE))=TRUE,0,VLOOKUP($A21,'Holimont Jan 11'!$A$17:$H$21,8,FALSE))</f>
        <v>0</v>
      </c>
      <c r="L21" s="43">
        <f>IF(ISNA(VLOOKUP($A21,'TT Calabogie Jan 25'!$A$17:$H$49,8,FALSE))=TRUE,0,VLOOKUP($A21,'TT Calabogie Jan 25'!$A$17:$H$49,8,FALSE))</f>
        <v>346.26719056974457</v>
      </c>
      <c r="M21" s="43">
        <f>IF(ISNA(VLOOKUP($A21,'Canadian Series SM Jan 25'!$A$17:$H$21,8,FALSE))=TRUE,0,VLOOKUP($A21,'Canadian Series SM Jan 25'!$A$17:$H$21,8,FALSE))</f>
        <v>0</v>
      </c>
      <c r="N21" s="43">
        <f>IF(ISNA(VLOOKUP($A21,'Canadian Series DM Jan 26'!$A$17:$H$21,8,FALSE))=TRUE,0,VLOOKUP($A21,'Canadian Series DM Jan 26'!$A$17:$H$21,8,FALSE))</f>
        <v>0</v>
      </c>
      <c r="O21" s="43">
        <f>IF(ISNA(VLOOKUP($A21,'January Jam Jan 26'!$A$17:$H$23,8,FALSE))=TRUE,0,VLOOKUP($A21,'January Jam Jan 26'!$A$17:$H$23,8,FALSE))</f>
        <v>0</v>
      </c>
      <c r="P21" s="43">
        <f>IF(ISNA(VLOOKUP($A21,'Stratton NorAm Single Feb 1'!$A$17:$H$20,8,FALSE))=TRUE,0,VLOOKUP($A21,'Stratton NorAm Single Feb 1'!$A$17:$H$20,8,FALSE))</f>
        <v>0</v>
      </c>
      <c r="Q21" s="43">
        <f>IF(ISNA(VLOOKUP($A21,'Stratton NorAm Dual Feb 2'!$A$17:$H$21,8,FALSE))=TRUE,0,VLOOKUP($A21,'Stratton NorAm Dual Feb 2'!$A$17:$H$21,8,FALSE))</f>
        <v>0</v>
      </c>
      <c r="R21" s="43">
        <f>IF(ISNA(VLOOKUP($A21,'TT Caledon Feb 9'!$A$17:$H$42,8,FALSE))=TRUE,0,VLOOKUP($A21,'TT Caledon Feb 9'!$A$17:$H$42,8,FALSE))</f>
        <v>336.3370677057964</v>
      </c>
      <c r="S21" s="43">
        <f>IF(ISNA(VLOOKUP($A21,'Val St Come NorAm Single Feb 7'!$A$17:$H$21,8,FALSE))=TRUE,0,VLOOKUP($A21,'Val St Come NorAm Single Feb 7'!$A$17:$H$21,8,FALSE))</f>
        <v>0</v>
      </c>
      <c r="T21" s="43">
        <f>IF(ISNA(VLOOKUP($A21,'Val St Come NorAm Dual Feb 9'!$A$17:$H$21,8,FALSE))=TRUE,0,VLOOKUP($A21,'Val St Come NorAm Dual Feb 9'!$A$17:$H$21,8,FALSE))</f>
        <v>0</v>
      </c>
      <c r="U21" s="43">
        <f>IF(ISNA(VLOOKUP($A21,'Spirit Mountain Feb 9'!$A$17:$H$21,8,FALSE))=TRUE,0,VLOOKUP($A21,'Spirit Mountain Feb 9'!$A$17:$H$21,8,FALSE))</f>
        <v>0</v>
      </c>
      <c r="V21" s="43">
        <f>IF(ISNA(VLOOKUP($A21,'Apex NorAm Single Feb 15'!$A$17:$H$22,8,FALSE))=TRUE,0,VLOOKUP($A21,'Apex NorAm Single Feb 15'!$A$17:$H$22,8,FALSE))</f>
        <v>0</v>
      </c>
      <c r="W21" s="43">
        <f>IF(ISNA(VLOOKUP($A21,'Apex NorAm Dual Feb 16'!$A$17:$H$21,8,FALSE))=TRUE,0,VLOOKUP($A21,'Apex NorAm Dual Feb 16'!$A$17:$H$21,8,FALSE))</f>
        <v>0</v>
      </c>
      <c r="X21" s="43">
        <f>IF(ISNA(VLOOKUP($A21,'Vail NorAm Single Feb 22'!$A$17:$H$21,8,FALSE))=TRUE,0,VLOOKUP($A21,'Vail NorAm Single Feb 22'!$A$17:$H$21,8,FALSE))</f>
        <v>0</v>
      </c>
      <c r="Y21" s="43">
        <f>IF(ISNA(VLOOKUP($A21,'Vail NoAm Dual Feb 23'!$A$17:$H$20,8,FALSE))=TRUE,0,VLOOKUP($A21,'Vail NoAm Dual Feb 23'!$A$17:$H$20,8,FALSE))</f>
        <v>0</v>
      </c>
      <c r="Z21" s="43">
        <f>IF(ISNA(VLOOKUP($A21,'TT Camp Fortune'!$A$17:$H$53,8,FALSE))=TRUE,0,VLOOKUP($A21,'TT Camp Fortune'!$A$17:$H$53,8,FALSE))</f>
        <v>425.6827731092437</v>
      </c>
      <c r="AA21" s="43">
        <f>IF(ISNA(VLOOKUP($A21,'Provincials OWG'!$A$17:$H$49,8,FALSE))=TRUE,0,VLOOKUP($A21,'Provincials OWG'!$A$17:$H$49,8,FALSE))</f>
        <v>0</v>
      </c>
      <c r="AB21" s="43">
        <f>IF(ISNA(VLOOKUP($A21,'Cnd Series Camp Fortune day 1'!$A$17:$H$49,8,FALSE))=TRUE,0,VLOOKUP($A21,'Cnd Series Camp Fortune day 1'!$A$17:$H$49,8,FALSE))</f>
        <v>0</v>
      </c>
      <c r="AC21" s="43">
        <f>IF(ISNA(VLOOKUP($A21,'Cnd Series Camp Fortune day 2'!$A$17:$H$49,8,FALSE))=TRUE,0,VLOOKUP($A21,'Cnd Series Camp Fortune day 2'!$A$17:$H$49,8,FALSE))</f>
        <v>0</v>
      </c>
      <c r="AD21" s="43">
        <f>IF(ISNA(VLOOKUP($A21,'Jr Natls Single'!$A$17:$H$49,8,FALSE))=TRUE,0,VLOOKUP($A21,'Jr Natls Single'!$A$17:$H$49,8,FALSE))</f>
        <v>0</v>
      </c>
      <c r="AE21" s="43">
        <f>IF(ISNA(VLOOKUP($A21,'Sr Natls Single'!$A$17:$H$49,8,FALSE))=TRUE,0,VLOOKUP($A21,'Sr Natls Single'!$A$17:$H$49,8,FALSE))</f>
        <v>0</v>
      </c>
      <c r="AF21" s="43">
        <f>IF(ISNA(VLOOKUP($A21,'Sr Nationals Dual'!$A$17:$H$49,8,FALSE))=TRUE,0,VLOOKUP($A21,'Sr Nationals Dual'!$A$17:$H$49,8,FALSE))</f>
        <v>0</v>
      </c>
    </row>
    <row r="22" spans="1:32" s="26" customFormat="1" ht="15">
      <c r="A22" s="64" t="s">
        <v>41</v>
      </c>
      <c r="B22" s="30"/>
      <c r="C22" s="42">
        <f t="shared" si="0"/>
        <v>17</v>
      </c>
      <c r="D22" s="62">
        <f t="shared" si="1"/>
        <v>338.1630648330059</v>
      </c>
      <c r="E22" s="62">
        <f t="shared" si="2"/>
        <v>316.43907563025215</v>
      </c>
      <c r="F22" s="62">
        <f t="shared" si="3"/>
        <v>309.69230769230774</v>
      </c>
      <c r="G22" s="42">
        <f t="shared" si="4"/>
        <v>964.2944481555658</v>
      </c>
      <c r="H22" s="25"/>
      <c r="I22" s="43" t="str">
        <f>IF(ISNA(VLOOKUP($A22,'Canadian Selection Dec 14'!$A$17:$H$21,8,FALSE))=TRUE,"0",VLOOKUP($A22,'Canadian Selection Dec 14'!$A$17:$H$21,8,FALSE))</f>
        <v>0</v>
      </c>
      <c r="J22" s="43">
        <f>IF(ISNA(VLOOKUP($A22,'Canadian Selection Dec 15'!$A$17:$H$20,8,FALSE))=TRUE,0,VLOOKUP($A22,'Canadian Selection Dec 15'!$A$17:$H$20,8,FALSE))</f>
        <v>0</v>
      </c>
      <c r="K22" s="43">
        <f>IF(ISNA(VLOOKUP($A22,'Holimont Jan 11'!$A$17:$H$21,8,FALSE))=TRUE,0,VLOOKUP($A22,'Holimont Jan 11'!$A$17:$H$21,8,FALSE))</f>
        <v>0</v>
      </c>
      <c r="L22" s="43">
        <f>IF(ISNA(VLOOKUP($A22,'TT Calabogie Jan 25'!$A$17:$H$49,8,FALSE))=TRUE,0,VLOOKUP($A22,'TT Calabogie Jan 25'!$A$17:$H$49,8,FALSE))</f>
        <v>338.1630648330059</v>
      </c>
      <c r="M22" s="43">
        <f>IF(ISNA(VLOOKUP($A22,'Canadian Series SM Jan 25'!$A$17:$H$21,8,FALSE))=TRUE,0,VLOOKUP($A22,'Canadian Series SM Jan 25'!$A$17:$H$21,8,FALSE))</f>
        <v>0</v>
      </c>
      <c r="N22" s="43">
        <f>IF(ISNA(VLOOKUP($A22,'Canadian Series DM Jan 26'!$A$17:$H$21,8,FALSE))=TRUE,0,VLOOKUP($A22,'Canadian Series DM Jan 26'!$A$17:$H$21,8,FALSE))</f>
        <v>0</v>
      </c>
      <c r="O22" s="43">
        <f>IF(ISNA(VLOOKUP($A22,'January Jam Jan 26'!$A$17:$H$23,8,FALSE))=TRUE,0,VLOOKUP($A22,'January Jam Jan 26'!$A$17:$H$23,8,FALSE))</f>
        <v>0</v>
      </c>
      <c r="P22" s="43">
        <f>IF(ISNA(VLOOKUP($A22,'Stratton NorAm Single Feb 1'!$A$17:$H$20,8,FALSE))=TRUE,0,VLOOKUP($A22,'Stratton NorAm Single Feb 1'!$A$17:$H$20,8,FALSE))</f>
        <v>0</v>
      </c>
      <c r="Q22" s="43">
        <f>IF(ISNA(VLOOKUP($A22,'Stratton NorAm Dual Feb 2'!$A$17:$H$21,8,FALSE))=TRUE,0,VLOOKUP($A22,'Stratton NorAm Dual Feb 2'!$A$17:$H$21,8,FALSE))</f>
        <v>0</v>
      </c>
      <c r="R22" s="43">
        <f>IF(ISNA(VLOOKUP($A22,'TT Caledon Feb 9'!$A$17:$H$42,8,FALSE))=TRUE,0,VLOOKUP($A22,'TT Caledon Feb 9'!$A$17:$H$42,8,FALSE))</f>
        <v>306.62445202143203</v>
      </c>
      <c r="S22" s="43">
        <f>IF(ISNA(VLOOKUP($A22,'Val St Come NorAm Single Feb 7'!$A$17:$H$21,8,FALSE))=TRUE,0,VLOOKUP($A22,'Val St Come NorAm Single Feb 7'!$A$17:$H$21,8,FALSE))</f>
        <v>0</v>
      </c>
      <c r="T22" s="43">
        <f>IF(ISNA(VLOOKUP($A22,'Val St Come NorAm Dual Feb 9'!$A$17:$H$21,8,FALSE))=TRUE,0,VLOOKUP($A22,'Val St Come NorAm Dual Feb 9'!$A$17:$H$21,8,FALSE))</f>
        <v>0</v>
      </c>
      <c r="U22" s="43">
        <f>IF(ISNA(VLOOKUP($A22,'Spirit Mountain Feb 9'!$A$17:$H$21,8,FALSE))=TRUE,0,VLOOKUP($A22,'Spirit Mountain Feb 9'!$A$17:$H$21,8,FALSE))</f>
        <v>0</v>
      </c>
      <c r="V22" s="43">
        <f>IF(ISNA(VLOOKUP($A22,'Apex NorAm Single Feb 15'!$A$17:$H$22,8,FALSE))=TRUE,0,VLOOKUP($A22,'Apex NorAm Single Feb 15'!$A$17:$H$22,8,FALSE))</f>
        <v>0</v>
      </c>
      <c r="W22" s="43">
        <f>IF(ISNA(VLOOKUP($A22,'Apex NorAm Dual Feb 16'!$A$17:$H$21,8,FALSE))=TRUE,0,VLOOKUP($A22,'Apex NorAm Dual Feb 16'!$A$17:$H$21,8,FALSE))</f>
        <v>0</v>
      </c>
      <c r="X22" s="43">
        <f>IF(ISNA(VLOOKUP($A22,'Vail NorAm Single Feb 22'!$A$17:$H$21,8,FALSE))=TRUE,0,VLOOKUP($A22,'Vail NorAm Single Feb 22'!$A$17:$H$21,8,FALSE))</f>
        <v>0</v>
      </c>
      <c r="Y22" s="43">
        <f>IF(ISNA(VLOOKUP($A22,'Vail NoAm Dual Feb 23'!$A$17:$H$20,8,FALSE))=TRUE,0,VLOOKUP($A22,'Vail NoAm Dual Feb 23'!$A$17:$H$20,8,FALSE))</f>
        <v>0</v>
      </c>
      <c r="Z22" s="43">
        <f>IF(ISNA(VLOOKUP($A22,'TT Camp Fortune'!$A$17:$H$53,8,FALSE))=TRUE,0,VLOOKUP($A22,'TT Camp Fortune'!$A$17:$H$53,8,FALSE))</f>
        <v>316.43907563025215</v>
      </c>
      <c r="AA22" s="43">
        <f>IF(ISNA(VLOOKUP($A22,'Provincials OWG'!$A$17:$H$49,8,FALSE))=TRUE,0,VLOOKUP($A22,'Provincials OWG'!$A$17:$H$49,8,FALSE))</f>
        <v>309.69230769230774</v>
      </c>
      <c r="AB22" s="43">
        <f>IF(ISNA(VLOOKUP($A22,'Cnd Series Camp Fortune day 1'!$A$17:$H$49,8,FALSE))=TRUE,0,VLOOKUP($A22,'Cnd Series Camp Fortune day 1'!$A$17:$H$49,8,FALSE))</f>
        <v>0</v>
      </c>
      <c r="AC22" s="43">
        <f>IF(ISNA(VLOOKUP($A22,'Cnd Series Camp Fortune day 2'!$A$17:$H$49,8,FALSE))=TRUE,0,VLOOKUP($A22,'Cnd Series Camp Fortune day 2'!$A$17:$H$49,8,FALSE))</f>
        <v>0</v>
      </c>
      <c r="AD22" s="43">
        <f>IF(ISNA(VLOOKUP($A22,'Jr Natls Single'!$A$17:$H$49,8,FALSE))=TRUE,0,VLOOKUP($A22,'Jr Natls Single'!$A$17:$H$49,8,FALSE))</f>
        <v>0</v>
      </c>
      <c r="AE22" s="43">
        <f>IF(ISNA(VLOOKUP($A22,'Sr Natls Single'!$A$17:$H$49,8,FALSE))=TRUE,0,VLOOKUP($A22,'Sr Natls Single'!$A$17:$H$49,8,FALSE))</f>
        <v>0</v>
      </c>
      <c r="AF22" s="43">
        <f>IF(ISNA(VLOOKUP($A22,'Sr Nationals Dual'!$A$17:$H$49,8,FALSE))=TRUE,0,VLOOKUP($A22,'Sr Nationals Dual'!$A$17:$H$49,8,FALSE))</f>
        <v>0</v>
      </c>
    </row>
    <row r="23" spans="1:32" s="26" customFormat="1" ht="15">
      <c r="A23" s="64" t="s">
        <v>49</v>
      </c>
      <c r="B23" s="30"/>
      <c r="C23" s="42">
        <f t="shared" si="0"/>
        <v>18</v>
      </c>
      <c r="D23" s="62">
        <f t="shared" si="1"/>
        <v>325.10504201680675</v>
      </c>
      <c r="E23" s="62">
        <f t="shared" si="2"/>
        <v>321.9678519240136</v>
      </c>
      <c r="F23" s="62">
        <f t="shared" si="3"/>
        <v>257.61296660117875</v>
      </c>
      <c r="G23" s="42">
        <f t="shared" si="4"/>
        <v>904.6858605419991</v>
      </c>
      <c r="H23" s="25"/>
      <c r="I23" s="43" t="str">
        <f>IF(ISNA(VLOOKUP($A23,'Canadian Selection Dec 14'!$A$17:$H$21,8,FALSE))=TRUE,"0",VLOOKUP($A23,'Canadian Selection Dec 14'!$A$17:$H$21,8,FALSE))</f>
        <v>0</v>
      </c>
      <c r="J23" s="43">
        <f>IF(ISNA(VLOOKUP($A23,'Canadian Selection Dec 15'!$A$17:$H$20,8,FALSE))=TRUE,0,VLOOKUP($A23,'Canadian Selection Dec 15'!$A$17:$H$20,8,FALSE))</f>
        <v>0</v>
      </c>
      <c r="K23" s="43">
        <f>IF(ISNA(VLOOKUP($A23,'Holimont Jan 11'!$A$17:$H$21,8,FALSE))=TRUE,0,VLOOKUP($A23,'Holimont Jan 11'!$A$17:$H$21,8,FALSE))</f>
        <v>0</v>
      </c>
      <c r="L23" s="43">
        <f>IF(ISNA(VLOOKUP($A23,'TT Calabogie Jan 25'!$A$17:$H$49,8,FALSE))=TRUE,0,VLOOKUP($A23,'TT Calabogie Jan 25'!$A$17:$H$49,8,FALSE))</f>
        <v>257.61296660117875</v>
      </c>
      <c r="M23" s="43">
        <f>IF(ISNA(VLOOKUP($A23,'Canadian Series SM Jan 25'!$A$17:$H$21,8,FALSE))=TRUE,0,VLOOKUP($A23,'Canadian Series SM Jan 25'!$A$17:$H$21,8,FALSE))</f>
        <v>0</v>
      </c>
      <c r="N23" s="43">
        <f>IF(ISNA(VLOOKUP($A23,'Canadian Series DM Jan 26'!$A$17:$H$21,8,FALSE))=TRUE,0,VLOOKUP($A23,'Canadian Series DM Jan 26'!$A$17:$H$21,8,FALSE))</f>
        <v>0</v>
      </c>
      <c r="O23" s="43">
        <f>IF(ISNA(VLOOKUP($A23,'January Jam Jan 26'!$A$17:$H$23,8,FALSE))=TRUE,0,VLOOKUP($A23,'January Jam Jan 26'!$A$17:$H$23,8,FALSE))</f>
        <v>0</v>
      </c>
      <c r="P23" s="43">
        <f>IF(ISNA(VLOOKUP($A23,'Stratton NorAm Single Feb 1'!$A$17:$H$20,8,FALSE))=TRUE,0,VLOOKUP($A23,'Stratton NorAm Single Feb 1'!$A$17:$H$20,8,FALSE))</f>
        <v>0</v>
      </c>
      <c r="Q23" s="43">
        <f>IF(ISNA(VLOOKUP($A23,'Stratton NorAm Dual Feb 2'!$A$17:$H$21,8,FALSE))=TRUE,0,VLOOKUP($A23,'Stratton NorAm Dual Feb 2'!$A$17:$H$21,8,FALSE))</f>
        <v>0</v>
      </c>
      <c r="R23" s="43">
        <f>IF(ISNA(VLOOKUP($A23,'TT Caledon Feb 9'!$A$17:$H$42,8,FALSE))=TRUE,0,VLOOKUP($A23,'TT Caledon Feb 9'!$A$17:$H$42,8,FALSE))</f>
        <v>321.9678519240136</v>
      </c>
      <c r="S23" s="43">
        <f>IF(ISNA(VLOOKUP($A23,'Val St Come NorAm Single Feb 7'!$A$17:$H$21,8,FALSE))=TRUE,0,VLOOKUP($A23,'Val St Come NorAm Single Feb 7'!$A$17:$H$21,8,FALSE))</f>
        <v>0</v>
      </c>
      <c r="T23" s="43">
        <f>IF(ISNA(VLOOKUP($A23,'Val St Come NorAm Dual Feb 9'!$A$17:$H$21,8,FALSE))=TRUE,0,VLOOKUP($A23,'Val St Come NorAm Dual Feb 9'!$A$17:$H$21,8,FALSE))</f>
        <v>0</v>
      </c>
      <c r="U23" s="43">
        <f>IF(ISNA(VLOOKUP($A23,'Spirit Mountain Feb 9'!$A$17:$H$21,8,FALSE))=TRUE,0,VLOOKUP($A23,'Spirit Mountain Feb 9'!$A$17:$H$21,8,FALSE))</f>
        <v>0</v>
      </c>
      <c r="V23" s="43">
        <f>IF(ISNA(VLOOKUP($A23,'Apex NorAm Single Feb 15'!$A$17:$H$22,8,FALSE))=TRUE,0,VLOOKUP($A23,'Apex NorAm Single Feb 15'!$A$17:$H$22,8,FALSE))</f>
        <v>0</v>
      </c>
      <c r="W23" s="43">
        <f>IF(ISNA(VLOOKUP($A23,'Apex NorAm Dual Feb 16'!$A$17:$H$21,8,FALSE))=TRUE,0,VLOOKUP($A23,'Apex NorAm Dual Feb 16'!$A$17:$H$21,8,FALSE))</f>
        <v>0</v>
      </c>
      <c r="X23" s="43">
        <f>IF(ISNA(VLOOKUP($A23,'Vail NorAm Single Feb 22'!$A$17:$H$21,8,FALSE))=TRUE,0,VLOOKUP($A23,'Vail NorAm Single Feb 22'!$A$17:$H$21,8,FALSE))</f>
        <v>0</v>
      </c>
      <c r="Y23" s="43">
        <f>IF(ISNA(VLOOKUP($A23,'Vail NoAm Dual Feb 23'!$A$17:$H$20,8,FALSE))=TRUE,0,VLOOKUP($A23,'Vail NoAm Dual Feb 23'!$A$17:$H$20,8,FALSE))</f>
        <v>0</v>
      </c>
      <c r="Z23" s="43">
        <f>IF(ISNA(VLOOKUP($A23,'TT Camp Fortune'!$A$17:$H$53,8,FALSE))=TRUE,0,VLOOKUP($A23,'TT Camp Fortune'!$A$17:$H$53,8,FALSE))</f>
        <v>325.10504201680675</v>
      </c>
      <c r="AA23" s="43">
        <f>IF(ISNA(VLOOKUP($A23,'Provincials OWG'!$A$17:$H$49,8,FALSE))=TRUE,0,VLOOKUP($A23,'Provincials OWG'!$A$17:$H$49,8,FALSE))</f>
        <v>179.3846153846154</v>
      </c>
      <c r="AB23" s="43">
        <f>IF(ISNA(VLOOKUP($A23,'Cnd Series Camp Fortune day 1'!$A$17:$H$49,8,FALSE))=TRUE,0,VLOOKUP($A23,'Cnd Series Camp Fortune day 1'!$A$17:$H$49,8,FALSE))</f>
        <v>183.5551738943753</v>
      </c>
      <c r="AC23" s="43">
        <f>IF(ISNA(VLOOKUP($A23,'Cnd Series Camp Fortune day 2'!$A$17:$H$49,8,FALSE))=TRUE,0,VLOOKUP($A23,'Cnd Series Camp Fortune day 2'!$A$17:$H$49,8,FALSE))</f>
        <v>185.16873889875666</v>
      </c>
      <c r="AD23" s="43">
        <f>IF(ISNA(VLOOKUP($A23,'Jr Natls Single'!$A$17:$H$49,8,FALSE))=TRUE,0,VLOOKUP($A23,'Jr Natls Single'!$A$17:$H$49,8,FALSE))</f>
        <v>0</v>
      </c>
      <c r="AE23" s="43">
        <f>IF(ISNA(VLOOKUP($A23,'Sr Natls Single'!$A$17:$H$49,8,FALSE))=TRUE,0,VLOOKUP($A23,'Sr Natls Single'!$A$17:$H$49,8,FALSE))</f>
        <v>0</v>
      </c>
      <c r="AF23" s="43">
        <f>IF(ISNA(VLOOKUP($A23,'Sr Nationals Dual'!$A$17:$H$49,8,FALSE))=TRUE,0,VLOOKUP($A23,'Sr Nationals Dual'!$A$17:$H$49,8,FALSE))</f>
        <v>0</v>
      </c>
    </row>
    <row r="24" spans="1:32" s="26" customFormat="1" ht="15">
      <c r="A24" s="64" t="s">
        <v>54</v>
      </c>
      <c r="B24" s="30"/>
      <c r="C24" s="42">
        <f t="shared" si="0"/>
        <v>19</v>
      </c>
      <c r="D24" s="62">
        <f t="shared" si="1"/>
        <v>322.69155206286837</v>
      </c>
      <c r="E24" s="62">
        <f t="shared" si="2"/>
        <v>276.0879120879121</v>
      </c>
      <c r="F24" s="62">
        <f t="shared" si="3"/>
        <v>273.89705882352945</v>
      </c>
      <c r="G24" s="42">
        <f t="shared" si="4"/>
        <v>872.67652297431</v>
      </c>
      <c r="H24" s="25"/>
      <c r="I24" s="43" t="str">
        <f>IF(ISNA(VLOOKUP($A24,'Canadian Selection Dec 14'!$A$17:$H$21,8,FALSE))=TRUE,"0",VLOOKUP($A24,'Canadian Selection Dec 14'!$A$17:$H$21,8,FALSE))</f>
        <v>0</v>
      </c>
      <c r="J24" s="43">
        <f>IF(ISNA(VLOOKUP($A24,'Canadian Selection Dec 15'!$A$17:$H$20,8,FALSE))=TRUE,0,VLOOKUP($A24,'Canadian Selection Dec 15'!$A$17:$H$20,8,FALSE))</f>
        <v>0</v>
      </c>
      <c r="K24" s="43">
        <f>IF(ISNA(VLOOKUP($A24,'Holimont Jan 11'!$A$17:$H$21,8,FALSE))=TRUE,0,VLOOKUP($A24,'Holimont Jan 11'!$A$17:$H$21,8,FALSE))</f>
        <v>0</v>
      </c>
      <c r="L24" s="43">
        <f>IF(ISNA(VLOOKUP($A24,'TT Calabogie Jan 25'!$A$17:$H$49,8,FALSE))=TRUE,0,VLOOKUP($A24,'TT Calabogie Jan 25'!$A$17:$H$49,8,FALSE))</f>
        <v>322.69155206286837</v>
      </c>
      <c r="M24" s="43">
        <f>IF(ISNA(VLOOKUP($A24,'Canadian Series SM Jan 25'!$A$17:$H$21,8,FALSE))=TRUE,0,VLOOKUP($A24,'Canadian Series SM Jan 25'!$A$17:$H$21,8,FALSE))</f>
        <v>0</v>
      </c>
      <c r="N24" s="43">
        <f>IF(ISNA(VLOOKUP($A24,'Canadian Series DM Jan 26'!$A$17:$H$21,8,FALSE))=TRUE,0,VLOOKUP($A24,'Canadian Series DM Jan 26'!$A$17:$H$21,8,FALSE))</f>
        <v>0</v>
      </c>
      <c r="O24" s="43">
        <f>IF(ISNA(VLOOKUP($A24,'January Jam Jan 26'!$A$17:$H$23,8,FALSE))=TRUE,0,VLOOKUP($A24,'January Jam Jan 26'!$A$17:$H$23,8,FALSE))</f>
        <v>0</v>
      </c>
      <c r="P24" s="43">
        <f>IF(ISNA(VLOOKUP($A24,'Stratton NorAm Single Feb 1'!$A$17:$H$20,8,FALSE))=TRUE,0,VLOOKUP($A24,'Stratton NorAm Single Feb 1'!$A$17:$H$20,8,FALSE))</f>
        <v>0</v>
      </c>
      <c r="Q24" s="43">
        <f>IF(ISNA(VLOOKUP($A24,'Stratton NorAm Dual Feb 2'!$A$17:$H$21,8,FALSE))=TRUE,0,VLOOKUP($A24,'Stratton NorAm Dual Feb 2'!$A$17:$H$21,8,FALSE))</f>
        <v>0</v>
      </c>
      <c r="R24" s="43">
        <f>IF(ISNA(VLOOKUP($A24,'TT Caledon Feb 9'!$A$17:$H$42,8,FALSE))=TRUE,0,VLOOKUP($A24,'TT Caledon Feb 9'!$A$17:$H$42,8,FALSE))</f>
        <v>200.19483682415978</v>
      </c>
      <c r="S24" s="43">
        <f>IF(ISNA(VLOOKUP($A24,'Val St Come NorAm Single Feb 7'!$A$17:$H$21,8,FALSE))=TRUE,0,VLOOKUP($A24,'Val St Come NorAm Single Feb 7'!$A$17:$H$21,8,FALSE))</f>
        <v>0</v>
      </c>
      <c r="T24" s="43">
        <f>IF(ISNA(VLOOKUP($A24,'Val St Come NorAm Dual Feb 9'!$A$17:$H$21,8,FALSE))=TRUE,0,VLOOKUP($A24,'Val St Come NorAm Dual Feb 9'!$A$17:$H$21,8,FALSE))</f>
        <v>0</v>
      </c>
      <c r="U24" s="43">
        <f>IF(ISNA(VLOOKUP($A24,'Spirit Mountain Feb 9'!$A$17:$H$21,8,FALSE))=TRUE,0,VLOOKUP($A24,'Spirit Mountain Feb 9'!$A$17:$H$21,8,FALSE))</f>
        <v>0</v>
      </c>
      <c r="V24" s="43">
        <f>IF(ISNA(VLOOKUP($A24,'Apex NorAm Single Feb 15'!$A$17:$H$22,8,FALSE))=TRUE,0,VLOOKUP($A24,'Apex NorAm Single Feb 15'!$A$17:$H$22,8,FALSE))</f>
        <v>0</v>
      </c>
      <c r="W24" s="43">
        <f>IF(ISNA(VLOOKUP($A24,'Apex NorAm Dual Feb 16'!$A$17:$H$21,8,FALSE))=TRUE,0,VLOOKUP($A24,'Apex NorAm Dual Feb 16'!$A$17:$H$21,8,FALSE))</f>
        <v>0</v>
      </c>
      <c r="X24" s="43">
        <f>IF(ISNA(VLOOKUP($A24,'Vail NorAm Single Feb 22'!$A$17:$H$21,8,FALSE))=TRUE,0,VLOOKUP($A24,'Vail NorAm Single Feb 22'!$A$17:$H$21,8,FALSE))</f>
        <v>0</v>
      </c>
      <c r="Y24" s="43">
        <f>IF(ISNA(VLOOKUP($A24,'Vail NoAm Dual Feb 23'!$A$17:$H$20,8,FALSE))=TRUE,0,VLOOKUP($A24,'Vail NoAm Dual Feb 23'!$A$17:$H$20,8,FALSE))</f>
        <v>0</v>
      </c>
      <c r="Z24" s="43">
        <f>IF(ISNA(VLOOKUP($A24,'TT Camp Fortune'!$A$17:$H$53,8,FALSE))=TRUE,0,VLOOKUP($A24,'TT Camp Fortune'!$A$17:$H$53,8,FALSE))</f>
        <v>273.89705882352945</v>
      </c>
      <c r="AA24" s="43">
        <f>IF(ISNA(VLOOKUP($A24,'Provincials OWG'!$A$17:$H$49,8,FALSE))=TRUE,0,VLOOKUP($A24,'Provincials OWG'!$A$17:$H$49,8,FALSE))</f>
        <v>276.0879120879121</v>
      </c>
      <c r="AB24" s="43">
        <f>IF(ISNA(VLOOKUP($A24,'Cnd Series Camp Fortune day 1'!$A$17:$H$49,8,FALSE))=TRUE,0,VLOOKUP($A24,'Cnd Series Camp Fortune day 1'!$A$17:$H$49,8,FALSE))</f>
        <v>0</v>
      </c>
      <c r="AC24" s="43">
        <f>IF(ISNA(VLOOKUP($A24,'Cnd Series Camp Fortune day 2'!$A$17:$H$49,8,FALSE))=TRUE,0,VLOOKUP($A24,'Cnd Series Camp Fortune day 2'!$A$17:$H$49,8,FALSE))</f>
        <v>0</v>
      </c>
      <c r="AD24" s="43">
        <f>IF(ISNA(VLOOKUP($A24,'Jr Natls Single'!$A$17:$H$49,8,FALSE))=TRUE,0,VLOOKUP($A24,'Jr Natls Single'!$A$17:$H$49,8,FALSE))</f>
        <v>0</v>
      </c>
      <c r="AE24" s="43">
        <f>IF(ISNA(VLOOKUP($A24,'Sr Natls Single'!$A$17:$H$49,8,FALSE))=TRUE,0,VLOOKUP($A24,'Sr Natls Single'!$A$17:$H$49,8,FALSE))</f>
        <v>0</v>
      </c>
      <c r="AF24" s="43">
        <f>IF(ISNA(VLOOKUP($A24,'Sr Nationals Dual'!$A$17:$H$49,8,FALSE))=TRUE,0,VLOOKUP($A24,'Sr Nationals Dual'!$A$17:$H$49,8,FALSE))</f>
        <v>0</v>
      </c>
    </row>
    <row r="25" spans="1:32" s="26" customFormat="1" ht="15">
      <c r="A25" s="64" t="s">
        <v>165</v>
      </c>
      <c r="B25" s="30"/>
      <c r="C25" s="42">
        <f t="shared" si="0"/>
        <v>20</v>
      </c>
      <c r="D25" s="62">
        <f t="shared" si="1"/>
        <v>438.38326738270206</v>
      </c>
      <c r="E25" s="62">
        <f t="shared" si="2"/>
        <v>420.85371276122726</v>
      </c>
      <c r="F25" s="62">
        <f t="shared" si="3"/>
        <v>0</v>
      </c>
      <c r="G25" s="42">
        <f t="shared" si="4"/>
        <v>859.2369801439293</v>
      </c>
      <c r="H25" s="25"/>
      <c r="I25" s="43" t="str">
        <f>IF(ISNA(VLOOKUP($A25,'Canadian Selection Dec 14'!$A$17:$H$21,8,FALSE))=TRUE,"0",VLOOKUP($A25,'Canadian Selection Dec 14'!$A$17:$H$21,8,FALSE))</f>
        <v>0</v>
      </c>
      <c r="J25" s="43">
        <f>IF(ISNA(VLOOKUP($A25,'Canadian Selection Dec 15'!$A$17:$H$20,8,FALSE))=TRUE,0,VLOOKUP($A25,'Canadian Selection Dec 15'!$A$17:$H$20,8,FALSE))</f>
        <v>0</v>
      </c>
      <c r="K25" s="43">
        <f>IF(ISNA(VLOOKUP($A25,'Holimont Jan 11'!$A$17:$H$21,8,FALSE))=TRUE,0,VLOOKUP($A25,'Holimont Jan 11'!$A$17:$H$21,8,FALSE))</f>
        <v>0</v>
      </c>
      <c r="L25" s="43">
        <f>IF(ISNA(VLOOKUP($A25,'TT Calabogie Jan 25'!$A$17:$H$49,8,FALSE))=TRUE,0,VLOOKUP($A25,'TT Calabogie Jan 25'!$A$17:$H$49,8,FALSE))</f>
        <v>0</v>
      </c>
      <c r="M25" s="43">
        <f>IF(ISNA(VLOOKUP($A25,'Canadian Series SM Jan 25'!$A$17:$H$21,8,FALSE))=TRUE,0,VLOOKUP($A25,'Canadian Series SM Jan 25'!$A$17:$H$21,8,FALSE))</f>
        <v>0</v>
      </c>
      <c r="N25" s="43">
        <f>IF(ISNA(VLOOKUP($A25,'Canadian Series DM Jan 26'!$A$17:$H$21,8,FALSE))=TRUE,0,VLOOKUP($A25,'Canadian Series DM Jan 26'!$A$17:$H$21,8,FALSE))</f>
        <v>0</v>
      </c>
      <c r="O25" s="43">
        <f>IF(ISNA(VLOOKUP($A25,'January Jam Jan 26'!$A$17:$H$23,8,FALSE))=TRUE,0,VLOOKUP($A25,'January Jam Jan 26'!$A$17:$H$23,8,FALSE))</f>
        <v>438.38326738270206</v>
      </c>
      <c r="P25" s="43">
        <f>IF(ISNA(VLOOKUP($A25,'Stratton NorAm Single Feb 1'!$A$17:$H$20,8,FALSE))=TRUE,0,VLOOKUP($A25,'Stratton NorAm Single Feb 1'!$A$17:$H$20,8,FALSE))</f>
        <v>0</v>
      </c>
      <c r="Q25" s="43">
        <f>IF(ISNA(VLOOKUP($A25,'Stratton NorAm Dual Feb 2'!$A$17:$H$21,8,FALSE))=TRUE,0,VLOOKUP($A25,'Stratton NorAm Dual Feb 2'!$A$17:$H$21,8,FALSE))</f>
        <v>0</v>
      </c>
      <c r="R25" s="43">
        <f>IF(ISNA(VLOOKUP($A25,'TT Caledon Feb 9'!$A$17:$H$42,8,FALSE))=TRUE,0,VLOOKUP($A25,'TT Caledon Feb 9'!$A$17:$H$42,8,FALSE))</f>
        <v>0</v>
      </c>
      <c r="S25" s="43">
        <f>IF(ISNA(VLOOKUP($A25,'Val St Come NorAm Single Feb 7'!$A$17:$H$21,8,FALSE))=TRUE,0,VLOOKUP($A25,'Val St Come NorAm Single Feb 7'!$A$17:$H$21,8,FALSE))</f>
        <v>0</v>
      </c>
      <c r="T25" s="43">
        <f>IF(ISNA(VLOOKUP($A25,'Val St Come NorAm Dual Feb 9'!$A$17:$H$21,8,FALSE))=TRUE,0,VLOOKUP($A25,'Val St Come NorAm Dual Feb 9'!$A$17:$H$21,8,FALSE))</f>
        <v>0</v>
      </c>
      <c r="U25" s="43">
        <f>IF(ISNA(VLOOKUP($A25,'Spirit Mountain Feb 9'!$A$17:$H$21,8,FALSE))=TRUE,0,VLOOKUP($A25,'Spirit Mountain Feb 9'!$A$17:$H$21,8,FALSE))</f>
        <v>420.85371276122726</v>
      </c>
      <c r="V25" s="43">
        <f>IF(ISNA(VLOOKUP($A25,'Apex NorAm Single Feb 15'!$A$17:$H$22,8,FALSE))=TRUE,0,VLOOKUP($A25,'Apex NorAm Single Feb 15'!$A$17:$H$22,8,FALSE))</f>
        <v>0</v>
      </c>
      <c r="W25" s="43">
        <f>IF(ISNA(VLOOKUP($A25,'Apex NorAm Dual Feb 16'!$A$17:$H$21,8,FALSE))=TRUE,0,VLOOKUP($A25,'Apex NorAm Dual Feb 16'!$A$17:$H$21,8,FALSE))</f>
        <v>0</v>
      </c>
      <c r="X25" s="43">
        <f>IF(ISNA(VLOOKUP($A25,'Vail NorAm Single Feb 22'!$A$17:$H$21,8,FALSE))=TRUE,0,VLOOKUP($A25,'Vail NorAm Single Feb 22'!$A$17:$H$21,8,FALSE))</f>
        <v>0</v>
      </c>
      <c r="Y25" s="43">
        <f>IF(ISNA(VLOOKUP($A25,'Vail NoAm Dual Feb 23'!$A$17:$H$20,8,FALSE))=TRUE,0,VLOOKUP($A25,'Vail NoAm Dual Feb 23'!$A$17:$H$20,8,FALSE))</f>
        <v>0</v>
      </c>
      <c r="Z25" s="43">
        <f>IF(ISNA(VLOOKUP($A25,'TT Camp Fortune'!$A$17:$H$53,8,FALSE))=TRUE,0,VLOOKUP($A25,'TT Camp Fortune'!$A$17:$H$53,8,FALSE))</f>
        <v>0</v>
      </c>
      <c r="AA25" s="43">
        <f>IF(ISNA(VLOOKUP($A25,'Provincials OWG'!$A$17:$H$49,8,FALSE))=TRUE,0,VLOOKUP($A25,'Provincials OWG'!$A$17:$H$49,8,FALSE))</f>
        <v>0</v>
      </c>
      <c r="AB25" s="43">
        <f>IF(ISNA(VLOOKUP($A25,'Cnd Series Camp Fortune day 1'!$A$17:$H$49,8,FALSE))=TRUE,0,VLOOKUP($A25,'Cnd Series Camp Fortune day 1'!$A$17:$H$49,8,FALSE))</f>
        <v>0</v>
      </c>
      <c r="AC25" s="43">
        <f>IF(ISNA(VLOOKUP($A25,'Cnd Series Camp Fortune day 2'!$A$17:$H$49,8,FALSE))=TRUE,0,VLOOKUP($A25,'Cnd Series Camp Fortune day 2'!$A$17:$H$49,8,FALSE))</f>
        <v>0</v>
      </c>
      <c r="AD25" s="43">
        <f>IF(ISNA(VLOOKUP($A25,'Jr Natls Single'!$A$17:$H$49,8,FALSE))=TRUE,0,VLOOKUP($A25,'Jr Natls Single'!$A$17:$H$49,8,FALSE))</f>
        <v>0</v>
      </c>
      <c r="AE25" s="43">
        <f>IF(ISNA(VLOOKUP($A25,'Sr Natls Single'!$A$17:$H$49,8,FALSE))=TRUE,0,VLOOKUP($A25,'Sr Natls Single'!$A$17:$H$49,8,FALSE))</f>
        <v>0</v>
      </c>
      <c r="AF25" s="43">
        <f>IF(ISNA(VLOOKUP($A25,'Sr Nationals Dual'!$A$17:$H$49,8,FALSE))=TRUE,0,VLOOKUP($A25,'Sr Nationals Dual'!$A$17:$H$49,8,FALSE))</f>
        <v>0</v>
      </c>
    </row>
    <row r="26" spans="1:32" s="26" customFormat="1" ht="15">
      <c r="A26" s="64" t="s">
        <v>52</v>
      </c>
      <c r="B26" s="30"/>
      <c r="C26" s="42">
        <f t="shared" si="0"/>
        <v>21</v>
      </c>
      <c r="D26" s="62">
        <f t="shared" si="1"/>
        <v>294.11764705882354</v>
      </c>
      <c r="E26" s="62">
        <f t="shared" si="2"/>
        <v>273.0844793713163</v>
      </c>
      <c r="F26" s="62">
        <f t="shared" si="3"/>
        <v>242.48351648351647</v>
      </c>
      <c r="G26" s="42">
        <f t="shared" si="4"/>
        <v>809.6856429136564</v>
      </c>
      <c r="H26" s="25"/>
      <c r="I26" s="43" t="str">
        <f>IF(ISNA(VLOOKUP($A26,'Canadian Selection Dec 14'!$A$17:$H$21,8,FALSE))=TRUE,"0",VLOOKUP($A26,'Canadian Selection Dec 14'!$A$17:$H$21,8,FALSE))</f>
        <v>0</v>
      </c>
      <c r="J26" s="43">
        <f>IF(ISNA(VLOOKUP($A26,'Canadian Selection Dec 15'!$A$17:$H$20,8,FALSE))=TRUE,0,VLOOKUP($A26,'Canadian Selection Dec 15'!$A$17:$H$20,8,FALSE))</f>
        <v>0</v>
      </c>
      <c r="K26" s="43">
        <f>IF(ISNA(VLOOKUP($A26,'Holimont Jan 11'!$A$17:$H$21,8,FALSE))=TRUE,0,VLOOKUP($A26,'Holimont Jan 11'!$A$17:$H$21,8,FALSE))</f>
        <v>0</v>
      </c>
      <c r="L26" s="43">
        <f>IF(ISNA(VLOOKUP($A26,'TT Calabogie Jan 25'!$A$17:$H$49,8,FALSE))=TRUE,0,VLOOKUP($A26,'TT Calabogie Jan 25'!$A$17:$H$49,8,FALSE))</f>
        <v>273.0844793713163</v>
      </c>
      <c r="M26" s="43">
        <f>IF(ISNA(VLOOKUP($A26,'Canadian Series SM Jan 25'!$A$17:$H$21,8,FALSE))=TRUE,0,VLOOKUP($A26,'Canadian Series SM Jan 25'!$A$17:$H$21,8,FALSE))</f>
        <v>0</v>
      </c>
      <c r="N26" s="43">
        <f>IF(ISNA(VLOOKUP($A26,'Canadian Series DM Jan 26'!$A$17:$H$21,8,FALSE))=TRUE,0,VLOOKUP($A26,'Canadian Series DM Jan 26'!$A$17:$H$21,8,FALSE))</f>
        <v>0</v>
      </c>
      <c r="O26" s="43">
        <f>IF(ISNA(VLOOKUP($A26,'January Jam Jan 26'!$A$17:$H$23,8,FALSE))=TRUE,0,VLOOKUP($A26,'January Jam Jan 26'!$A$17:$H$23,8,FALSE))</f>
        <v>0</v>
      </c>
      <c r="P26" s="43">
        <f>IF(ISNA(VLOOKUP($A26,'Stratton NorAm Single Feb 1'!$A$17:$H$20,8,FALSE))=TRUE,0,VLOOKUP($A26,'Stratton NorAm Single Feb 1'!$A$17:$H$20,8,FALSE))</f>
        <v>0</v>
      </c>
      <c r="Q26" s="43">
        <f>IF(ISNA(VLOOKUP($A26,'Stratton NorAm Dual Feb 2'!$A$17:$H$21,8,FALSE))=TRUE,0,VLOOKUP($A26,'Stratton NorAm Dual Feb 2'!$A$17:$H$21,8,FALSE))</f>
        <v>0</v>
      </c>
      <c r="R26" s="43">
        <f>IF(ISNA(VLOOKUP($A26,'TT Caledon Feb 9'!$A$17:$H$42,8,FALSE))=TRUE,0,VLOOKUP($A26,'TT Caledon Feb 9'!$A$17:$H$42,8,FALSE))</f>
        <v>0</v>
      </c>
      <c r="S26" s="43">
        <f>IF(ISNA(VLOOKUP($A26,'Val St Come NorAm Single Feb 7'!$A$17:$H$21,8,FALSE))=TRUE,0,VLOOKUP($A26,'Val St Come NorAm Single Feb 7'!$A$17:$H$21,8,FALSE))</f>
        <v>0</v>
      </c>
      <c r="T26" s="43">
        <f>IF(ISNA(VLOOKUP($A26,'Val St Come NorAm Dual Feb 9'!$A$17:$H$21,8,FALSE))=TRUE,0,VLOOKUP($A26,'Val St Come NorAm Dual Feb 9'!$A$17:$H$21,8,FALSE))</f>
        <v>0</v>
      </c>
      <c r="U26" s="43">
        <f>IF(ISNA(VLOOKUP($A26,'Spirit Mountain Feb 9'!$A$17:$H$21,8,FALSE))=TRUE,0,VLOOKUP($A26,'Spirit Mountain Feb 9'!$A$17:$H$21,8,FALSE))</f>
        <v>0</v>
      </c>
      <c r="V26" s="43">
        <f>IF(ISNA(VLOOKUP($A26,'Apex NorAm Single Feb 15'!$A$17:$H$22,8,FALSE))=TRUE,0,VLOOKUP($A26,'Apex NorAm Single Feb 15'!$A$17:$H$22,8,FALSE))</f>
        <v>0</v>
      </c>
      <c r="W26" s="43">
        <f>IF(ISNA(VLOOKUP($A26,'Apex NorAm Dual Feb 16'!$A$17:$H$21,8,FALSE))=TRUE,0,VLOOKUP($A26,'Apex NorAm Dual Feb 16'!$A$17:$H$21,8,FALSE))</f>
        <v>0</v>
      </c>
      <c r="X26" s="43">
        <f>IF(ISNA(VLOOKUP($A26,'Vail NorAm Single Feb 22'!$A$17:$H$21,8,FALSE))=TRUE,0,VLOOKUP($A26,'Vail NorAm Single Feb 22'!$A$17:$H$21,8,FALSE))</f>
        <v>0</v>
      </c>
      <c r="Y26" s="43">
        <f>IF(ISNA(VLOOKUP($A26,'Vail NoAm Dual Feb 23'!$A$17:$H$20,8,FALSE))=TRUE,0,VLOOKUP($A26,'Vail NoAm Dual Feb 23'!$A$17:$H$20,8,FALSE))</f>
        <v>0</v>
      </c>
      <c r="Z26" s="43">
        <f>IF(ISNA(VLOOKUP($A26,'TT Camp Fortune'!$A$17:$H$53,8,FALSE))=TRUE,0,VLOOKUP($A26,'TT Camp Fortune'!$A$17:$H$53,8,FALSE))</f>
        <v>294.11764705882354</v>
      </c>
      <c r="AA26" s="43">
        <f>IF(ISNA(VLOOKUP($A26,'Provincials OWG'!$A$17:$H$49,8,FALSE))=TRUE,0,VLOOKUP($A26,'Provincials OWG'!$A$17:$H$49,8,FALSE))</f>
        <v>242.48351648351647</v>
      </c>
      <c r="AB26" s="43">
        <f>IF(ISNA(VLOOKUP($A26,'Cnd Series Camp Fortune day 1'!$A$17:$H$49,8,FALSE))=TRUE,0,VLOOKUP($A26,'Cnd Series Camp Fortune day 1'!$A$17:$H$49,8,FALSE))</f>
        <v>0</v>
      </c>
      <c r="AC26" s="43">
        <f>IF(ISNA(VLOOKUP($A26,'Cnd Series Camp Fortune day 2'!$A$17:$H$49,8,FALSE))=TRUE,0,VLOOKUP($A26,'Cnd Series Camp Fortune day 2'!$A$17:$H$49,8,FALSE))</f>
        <v>0</v>
      </c>
      <c r="AD26" s="43">
        <f>IF(ISNA(VLOOKUP($A26,'Jr Natls Single'!$A$17:$H$49,8,FALSE))=TRUE,0,VLOOKUP($A26,'Jr Natls Single'!$A$17:$H$49,8,FALSE))</f>
        <v>0</v>
      </c>
      <c r="AE26" s="43">
        <f>IF(ISNA(VLOOKUP($A26,'Sr Natls Single'!$A$17:$H$49,8,FALSE))=TRUE,0,VLOOKUP($A26,'Sr Natls Single'!$A$17:$H$49,8,FALSE))</f>
        <v>0</v>
      </c>
      <c r="AF26" s="43">
        <f>IF(ISNA(VLOOKUP($A26,'Sr Nationals Dual'!$A$17:$H$49,8,FALSE))=TRUE,0,VLOOKUP($A26,'Sr Nationals Dual'!$A$17:$H$49,8,FALSE))</f>
        <v>0</v>
      </c>
    </row>
    <row r="27" spans="1:32" s="26" customFormat="1" ht="15">
      <c r="A27" s="64" t="s">
        <v>45</v>
      </c>
      <c r="B27" s="30"/>
      <c r="C27" s="42">
        <f t="shared" si="0"/>
        <v>23</v>
      </c>
      <c r="D27" s="62">
        <f t="shared" si="1"/>
        <v>336.8241597661958</v>
      </c>
      <c r="E27" s="62">
        <f t="shared" si="2"/>
        <v>242.87819253438118</v>
      </c>
      <c r="F27" s="62">
        <f t="shared" si="3"/>
        <v>218.22478991596643</v>
      </c>
      <c r="G27" s="42">
        <f t="shared" si="4"/>
        <v>797.9271422165434</v>
      </c>
      <c r="H27" s="25"/>
      <c r="I27" s="43" t="str">
        <f>IF(ISNA(VLOOKUP($A27,'Canadian Selection Dec 14'!$A$17:$H$21,8,FALSE))=TRUE,"0",VLOOKUP($A27,'Canadian Selection Dec 14'!$A$17:$H$21,8,FALSE))</f>
        <v>0</v>
      </c>
      <c r="J27" s="43">
        <f>IF(ISNA(VLOOKUP($A27,'Canadian Selection Dec 15'!$A$17:$H$20,8,FALSE))=TRUE,0,VLOOKUP($A27,'Canadian Selection Dec 15'!$A$17:$H$20,8,FALSE))</f>
        <v>0</v>
      </c>
      <c r="K27" s="43">
        <f>IF(ISNA(VLOOKUP($A27,'Holimont Jan 11'!$A$17:$H$21,8,FALSE))=TRUE,0,VLOOKUP($A27,'Holimont Jan 11'!$A$17:$H$21,8,FALSE))</f>
        <v>0</v>
      </c>
      <c r="L27" s="43">
        <f>IF(ISNA(VLOOKUP($A27,'TT Calabogie Jan 25'!$A$17:$H$49,8,FALSE))=TRUE,0,VLOOKUP($A27,'TT Calabogie Jan 25'!$A$17:$H$49,8,FALSE))</f>
        <v>242.87819253438118</v>
      </c>
      <c r="M27" s="43">
        <f>IF(ISNA(VLOOKUP($A27,'Canadian Series SM Jan 25'!$A$17:$H$21,8,FALSE))=TRUE,0,VLOOKUP($A27,'Canadian Series SM Jan 25'!$A$17:$H$21,8,FALSE))</f>
        <v>0</v>
      </c>
      <c r="N27" s="43">
        <f>IF(ISNA(VLOOKUP($A27,'Canadian Series DM Jan 26'!$A$17:$H$21,8,FALSE))=TRUE,0,VLOOKUP($A27,'Canadian Series DM Jan 26'!$A$17:$H$21,8,FALSE))</f>
        <v>0</v>
      </c>
      <c r="O27" s="43">
        <f>IF(ISNA(VLOOKUP($A27,'January Jam Jan 26'!$A$17:$H$23,8,FALSE))=TRUE,0,VLOOKUP($A27,'January Jam Jan 26'!$A$17:$H$23,8,FALSE))</f>
        <v>0</v>
      </c>
      <c r="P27" s="43">
        <f>IF(ISNA(VLOOKUP($A27,'Stratton NorAm Single Feb 1'!$A$17:$H$20,8,FALSE))=TRUE,0,VLOOKUP($A27,'Stratton NorAm Single Feb 1'!$A$17:$H$20,8,FALSE))</f>
        <v>0</v>
      </c>
      <c r="Q27" s="43">
        <f>IF(ISNA(VLOOKUP($A27,'Stratton NorAm Dual Feb 2'!$A$17:$H$21,8,FALSE))=TRUE,0,VLOOKUP($A27,'Stratton NorAm Dual Feb 2'!$A$17:$H$21,8,FALSE))</f>
        <v>0</v>
      </c>
      <c r="R27" s="43">
        <f>IF(ISNA(VLOOKUP($A27,'TT Caledon Feb 9'!$A$17:$H$42,8,FALSE))=TRUE,0,VLOOKUP($A27,'TT Caledon Feb 9'!$A$17:$H$42,8,FALSE))</f>
        <v>336.8241597661958</v>
      </c>
      <c r="S27" s="43">
        <f>IF(ISNA(VLOOKUP($A27,'Val St Come NorAm Single Feb 7'!$A$17:$H$21,8,FALSE))=TRUE,0,VLOOKUP($A27,'Val St Come NorAm Single Feb 7'!$A$17:$H$21,8,FALSE))</f>
        <v>0</v>
      </c>
      <c r="T27" s="43">
        <f>IF(ISNA(VLOOKUP($A27,'Val St Come NorAm Dual Feb 9'!$A$17:$H$21,8,FALSE))=TRUE,0,VLOOKUP($A27,'Val St Come NorAm Dual Feb 9'!$A$17:$H$21,8,FALSE))</f>
        <v>0</v>
      </c>
      <c r="U27" s="43">
        <f>IF(ISNA(VLOOKUP($A27,'Spirit Mountain Feb 9'!$A$17:$H$21,8,FALSE))=TRUE,0,VLOOKUP($A27,'Spirit Mountain Feb 9'!$A$17:$H$21,8,FALSE))</f>
        <v>0</v>
      </c>
      <c r="V27" s="43">
        <f>IF(ISNA(VLOOKUP($A27,'Apex NorAm Single Feb 15'!$A$17:$H$22,8,FALSE))=TRUE,0,VLOOKUP($A27,'Apex NorAm Single Feb 15'!$A$17:$H$22,8,FALSE))</f>
        <v>0</v>
      </c>
      <c r="W27" s="43">
        <f>IF(ISNA(VLOOKUP($A27,'Apex NorAm Dual Feb 16'!$A$17:$H$21,8,FALSE))=TRUE,0,VLOOKUP($A27,'Apex NorAm Dual Feb 16'!$A$17:$H$21,8,FALSE))</f>
        <v>0</v>
      </c>
      <c r="X27" s="43">
        <f>IF(ISNA(VLOOKUP($A27,'Vail NorAm Single Feb 22'!$A$17:$H$21,8,FALSE))=TRUE,0,VLOOKUP($A27,'Vail NorAm Single Feb 22'!$A$17:$H$21,8,FALSE))</f>
        <v>0</v>
      </c>
      <c r="Y27" s="43">
        <f>IF(ISNA(VLOOKUP($A27,'Vail NoAm Dual Feb 23'!$A$17:$H$20,8,FALSE))=TRUE,0,VLOOKUP($A27,'Vail NoAm Dual Feb 23'!$A$17:$H$20,8,FALSE))</f>
        <v>0</v>
      </c>
      <c r="Z27" s="43">
        <f>IF(ISNA(VLOOKUP($A27,'TT Camp Fortune'!$A$17:$H$53,8,FALSE))=TRUE,0,VLOOKUP($A27,'TT Camp Fortune'!$A$17:$H$53,8,FALSE))</f>
        <v>218.22478991596643</v>
      </c>
      <c r="AA27" s="43">
        <f>IF(ISNA(VLOOKUP($A27,'Provincials OWG'!$A$17:$H$49,8,FALSE))=TRUE,0,VLOOKUP($A27,'Provincials OWG'!$A$17:$H$49,8,FALSE))</f>
        <v>212.5054945054945</v>
      </c>
      <c r="AB27" s="43">
        <f>IF(ISNA(VLOOKUP($A27,'Cnd Series Camp Fortune day 1'!$A$17:$H$49,8,FALSE))=TRUE,0,VLOOKUP($A27,'Cnd Series Camp Fortune day 1'!$A$17:$H$49,8,FALSE))</f>
        <v>0</v>
      </c>
      <c r="AC27" s="43">
        <f>IF(ISNA(VLOOKUP($A27,'Cnd Series Camp Fortune day 2'!$A$17:$H$49,8,FALSE))=TRUE,0,VLOOKUP($A27,'Cnd Series Camp Fortune day 2'!$A$17:$H$49,8,FALSE))</f>
        <v>0</v>
      </c>
      <c r="AD27" s="43">
        <f>IF(ISNA(VLOOKUP($A27,'Jr Natls Single'!$A$17:$H$49,8,FALSE))=TRUE,0,VLOOKUP($A27,'Jr Natls Single'!$A$17:$H$49,8,FALSE))</f>
        <v>0</v>
      </c>
      <c r="AE27" s="43">
        <f>IF(ISNA(VLOOKUP($A27,'Sr Natls Single'!$A$17:$H$49,8,FALSE))=TRUE,0,VLOOKUP($A27,'Sr Natls Single'!$A$17:$H$49,8,FALSE))</f>
        <v>0</v>
      </c>
      <c r="AF27" s="43">
        <f>IF(ISNA(VLOOKUP($A27,'Sr Nationals Dual'!$A$17:$H$49,8,FALSE))=TRUE,0,VLOOKUP($A27,'Sr Nationals Dual'!$A$17:$H$49,8,FALSE))</f>
        <v>0</v>
      </c>
    </row>
    <row r="28" spans="1:32" s="26" customFormat="1" ht="15">
      <c r="A28" s="64" t="s">
        <v>53</v>
      </c>
      <c r="B28" s="30"/>
      <c r="C28" s="42">
        <f t="shared" si="0"/>
        <v>22</v>
      </c>
      <c r="D28" s="62">
        <f t="shared" si="1"/>
        <v>432.1650650084793</v>
      </c>
      <c r="E28" s="62">
        <f t="shared" si="2"/>
        <v>313.9172965762561</v>
      </c>
      <c r="F28" s="62">
        <f t="shared" si="3"/>
        <v>57.2967032967033</v>
      </c>
      <c r="G28" s="42">
        <f t="shared" si="4"/>
        <v>803.3790648814387</v>
      </c>
      <c r="H28" s="25"/>
      <c r="I28" s="43" t="str">
        <f>IF(ISNA(VLOOKUP($A28,'Canadian Selection Dec 14'!$A$17:$H$21,8,FALSE))=TRUE,"0",VLOOKUP($A28,'Canadian Selection Dec 14'!$A$17:$H$21,8,FALSE))</f>
        <v>0</v>
      </c>
      <c r="J28" s="43">
        <f>IF(ISNA(VLOOKUP($A28,'Canadian Selection Dec 15'!$A$17:$H$20,8,FALSE))=TRUE,0,VLOOKUP($A28,'Canadian Selection Dec 15'!$A$17:$H$20,8,FALSE))</f>
        <v>0</v>
      </c>
      <c r="K28" s="43">
        <f>IF(ISNA(VLOOKUP($A28,'Holimont Jan 11'!$A$17:$H$21,8,FALSE))=TRUE,0,VLOOKUP($A28,'Holimont Jan 11'!$A$17:$H$21,8,FALSE))</f>
        <v>0</v>
      </c>
      <c r="L28" s="43">
        <f>IF(ISNA(VLOOKUP($A28,'TT Calabogie Jan 25'!$A$17:$H$49,8,FALSE))=TRUE,0,VLOOKUP($A28,'TT Calabogie Jan 25'!$A$17:$H$49,8,FALSE))</f>
        <v>0</v>
      </c>
      <c r="M28" s="43">
        <f>IF(ISNA(VLOOKUP($A28,'Canadian Series SM Jan 25'!$A$17:$H$21,8,FALSE))=TRUE,0,VLOOKUP($A28,'Canadian Series SM Jan 25'!$A$17:$H$21,8,FALSE))</f>
        <v>0</v>
      </c>
      <c r="N28" s="43">
        <f>IF(ISNA(VLOOKUP($A28,'Canadian Series DM Jan 26'!$A$17:$H$21,8,FALSE))=TRUE,0,VLOOKUP($A28,'Canadian Series DM Jan 26'!$A$17:$H$21,8,FALSE))</f>
        <v>0</v>
      </c>
      <c r="O28" s="43">
        <f>IF(ISNA(VLOOKUP($A28,'January Jam Jan 26'!$A$17:$H$23,8,FALSE))=TRUE,0,VLOOKUP($A28,'January Jam Jan 26'!$A$17:$H$23,8,FALSE))</f>
        <v>432.1650650084793</v>
      </c>
      <c r="P28" s="43">
        <f>IF(ISNA(VLOOKUP($A28,'Stratton NorAm Single Feb 1'!$A$17:$H$20,8,FALSE))=TRUE,0,VLOOKUP($A28,'Stratton NorAm Single Feb 1'!$A$17:$H$20,8,FALSE))</f>
        <v>0</v>
      </c>
      <c r="Q28" s="43">
        <f>IF(ISNA(VLOOKUP($A28,'Stratton NorAm Dual Feb 2'!$A$17:$H$21,8,FALSE))=TRUE,0,VLOOKUP($A28,'Stratton NorAm Dual Feb 2'!$A$17:$H$21,8,FALSE))</f>
        <v>0</v>
      </c>
      <c r="R28" s="43">
        <f>IF(ISNA(VLOOKUP($A28,'TT Caledon Feb 9'!$A$17:$H$42,8,FALSE))=TRUE,0,VLOOKUP($A28,'TT Caledon Feb 9'!$A$17:$H$42,8,FALSE))</f>
        <v>0</v>
      </c>
      <c r="S28" s="43">
        <f>IF(ISNA(VLOOKUP($A28,'Val St Come NorAm Single Feb 7'!$A$17:$H$21,8,FALSE))=TRUE,0,VLOOKUP($A28,'Val St Come NorAm Single Feb 7'!$A$17:$H$21,8,FALSE))</f>
        <v>0</v>
      </c>
      <c r="T28" s="43">
        <f>IF(ISNA(VLOOKUP($A28,'Val St Come NorAm Dual Feb 9'!$A$17:$H$21,8,FALSE))=TRUE,0,VLOOKUP($A28,'Val St Come NorAm Dual Feb 9'!$A$17:$H$21,8,FALSE))</f>
        <v>0</v>
      </c>
      <c r="U28" s="43">
        <f>IF(ISNA(VLOOKUP($A28,'Spirit Mountain Feb 9'!$A$17:$H$21,8,FALSE))=TRUE,0,VLOOKUP($A28,'Spirit Mountain Feb 9'!$A$17:$H$21,8,FALSE))</f>
        <v>313.9172965762561</v>
      </c>
      <c r="V28" s="43">
        <f>IF(ISNA(VLOOKUP($A28,'Apex NorAm Single Feb 15'!$A$17:$H$22,8,FALSE))=TRUE,0,VLOOKUP($A28,'Apex NorAm Single Feb 15'!$A$17:$H$22,8,FALSE))</f>
        <v>0</v>
      </c>
      <c r="W28" s="43">
        <f>IF(ISNA(VLOOKUP($A28,'Apex NorAm Dual Feb 16'!$A$17:$H$21,8,FALSE))=TRUE,0,VLOOKUP($A28,'Apex NorAm Dual Feb 16'!$A$17:$H$21,8,FALSE))</f>
        <v>0</v>
      </c>
      <c r="X28" s="43">
        <f>IF(ISNA(VLOOKUP($A28,'Vail NorAm Single Feb 22'!$A$17:$H$21,8,FALSE))=TRUE,0,VLOOKUP($A28,'Vail NorAm Single Feb 22'!$A$17:$H$21,8,FALSE))</f>
        <v>0</v>
      </c>
      <c r="Y28" s="43">
        <f>IF(ISNA(VLOOKUP($A28,'Vail NoAm Dual Feb 23'!$A$17:$H$20,8,FALSE))=TRUE,0,VLOOKUP($A28,'Vail NoAm Dual Feb 23'!$A$17:$H$20,8,FALSE))</f>
        <v>0</v>
      </c>
      <c r="Z28" s="43">
        <f>IF(ISNA(VLOOKUP($A28,'TT Camp Fortune'!$A$17:$H$53,8,FALSE))=TRUE,0,VLOOKUP($A28,'TT Camp Fortune'!$A$17:$H$53,8,FALSE))</f>
        <v>0</v>
      </c>
      <c r="AA28" s="43">
        <f>IF(ISNA(VLOOKUP($A28,'Provincials OWG'!$A$17:$H$49,8,FALSE))=TRUE,0,VLOOKUP($A28,'Provincials OWG'!$A$17:$H$49,8,FALSE))</f>
        <v>57.2967032967033</v>
      </c>
      <c r="AB28" s="43">
        <f>IF(ISNA(VLOOKUP($A28,'Cnd Series Camp Fortune day 1'!$A$17:$H$49,8,FALSE))=TRUE,0,VLOOKUP($A28,'Cnd Series Camp Fortune day 1'!$A$17:$H$49,8,FALSE))</f>
        <v>0</v>
      </c>
      <c r="AC28" s="43">
        <f>IF(ISNA(VLOOKUP($A28,'Cnd Series Camp Fortune day 2'!$A$17:$H$49,8,FALSE))=TRUE,0,VLOOKUP($A28,'Cnd Series Camp Fortune day 2'!$A$17:$H$49,8,FALSE))</f>
        <v>0</v>
      </c>
      <c r="AD28" s="43">
        <f>IF(ISNA(VLOOKUP($A28,'Jr Natls Single'!$A$17:$H$49,8,FALSE))=TRUE,0,VLOOKUP($A28,'Jr Natls Single'!$A$17:$H$49,8,FALSE))</f>
        <v>0</v>
      </c>
      <c r="AE28" s="43">
        <f>IF(ISNA(VLOOKUP($A28,'Sr Natls Single'!$A$17:$H$49,8,FALSE))=TRUE,0,VLOOKUP($A28,'Sr Natls Single'!$A$17:$H$49,8,FALSE))</f>
        <v>0</v>
      </c>
      <c r="AF28" s="43">
        <f>IF(ISNA(VLOOKUP($A28,'Sr Nationals Dual'!$A$17:$H$49,8,FALSE))=TRUE,0,VLOOKUP($A28,'Sr Nationals Dual'!$A$17:$H$49,8,FALSE))</f>
        <v>0</v>
      </c>
    </row>
    <row r="29" spans="1:32" s="26" customFormat="1" ht="15">
      <c r="A29" s="64" t="s">
        <v>55</v>
      </c>
      <c r="B29" s="30"/>
      <c r="C29" s="42">
        <f t="shared" si="0"/>
        <v>24</v>
      </c>
      <c r="D29" s="62">
        <f t="shared" si="1"/>
        <v>268.1728880157171</v>
      </c>
      <c r="E29" s="62">
        <f t="shared" si="2"/>
        <v>262.7912087912088</v>
      </c>
      <c r="F29" s="62">
        <f t="shared" si="3"/>
        <v>230.5672268907563</v>
      </c>
      <c r="G29" s="42">
        <f t="shared" si="4"/>
        <v>761.5313236976822</v>
      </c>
      <c r="H29" s="25"/>
      <c r="I29" s="43" t="str">
        <f>IF(ISNA(VLOOKUP($A29,'Canadian Selection Dec 14'!$A$17:$H$21,8,FALSE))=TRUE,"0",VLOOKUP($A29,'Canadian Selection Dec 14'!$A$17:$H$21,8,FALSE))</f>
        <v>0</v>
      </c>
      <c r="J29" s="43">
        <f>IF(ISNA(VLOOKUP($A29,'Canadian Selection Dec 15'!$A$17:$H$20,8,FALSE))=TRUE,0,VLOOKUP($A29,'Canadian Selection Dec 15'!$A$17:$H$20,8,FALSE))</f>
        <v>0</v>
      </c>
      <c r="K29" s="43">
        <f>IF(ISNA(VLOOKUP($A29,'Holimont Jan 11'!$A$17:$H$21,8,FALSE))=TRUE,0,VLOOKUP($A29,'Holimont Jan 11'!$A$17:$H$21,8,FALSE))</f>
        <v>0</v>
      </c>
      <c r="L29" s="43">
        <f>IF(ISNA(VLOOKUP($A29,'TT Calabogie Jan 25'!$A$17:$H$49,8,FALSE))=TRUE,0,VLOOKUP($A29,'TT Calabogie Jan 25'!$A$17:$H$49,8,FALSE))</f>
        <v>268.1728880157171</v>
      </c>
      <c r="M29" s="43">
        <f>IF(ISNA(VLOOKUP($A29,'Canadian Series SM Jan 25'!$A$17:$H$21,8,FALSE))=TRUE,0,VLOOKUP($A29,'Canadian Series SM Jan 25'!$A$17:$H$21,8,FALSE))</f>
        <v>0</v>
      </c>
      <c r="N29" s="43">
        <f>IF(ISNA(VLOOKUP($A29,'Canadian Series DM Jan 26'!$A$17:$H$21,8,FALSE))=TRUE,0,VLOOKUP($A29,'Canadian Series DM Jan 26'!$A$17:$H$21,8,FALSE))</f>
        <v>0</v>
      </c>
      <c r="O29" s="43">
        <f>IF(ISNA(VLOOKUP($A29,'January Jam Jan 26'!$A$17:$H$23,8,FALSE))=TRUE,0,VLOOKUP($A29,'January Jam Jan 26'!$A$17:$H$23,8,FALSE))</f>
        <v>0</v>
      </c>
      <c r="P29" s="43">
        <f>IF(ISNA(VLOOKUP($A29,'Stratton NorAm Single Feb 1'!$A$17:$H$20,8,FALSE))=TRUE,0,VLOOKUP($A29,'Stratton NorAm Single Feb 1'!$A$17:$H$20,8,FALSE))</f>
        <v>0</v>
      </c>
      <c r="Q29" s="43">
        <f>IF(ISNA(VLOOKUP($A29,'Stratton NorAm Dual Feb 2'!$A$17:$H$21,8,FALSE))=TRUE,0,VLOOKUP($A29,'Stratton NorAm Dual Feb 2'!$A$17:$H$21,8,FALSE))</f>
        <v>0</v>
      </c>
      <c r="R29" s="43">
        <f>IF(ISNA(VLOOKUP($A29,'TT Caledon Feb 9'!$A$17:$H$42,8,FALSE))=TRUE,0,VLOOKUP($A29,'TT Caledon Feb 9'!$A$17:$H$42,8,FALSE))</f>
        <v>0</v>
      </c>
      <c r="S29" s="43">
        <f>IF(ISNA(VLOOKUP($A29,'Val St Come NorAm Single Feb 7'!$A$17:$H$21,8,FALSE))=TRUE,0,VLOOKUP($A29,'Val St Come NorAm Single Feb 7'!$A$17:$H$21,8,FALSE))</f>
        <v>0</v>
      </c>
      <c r="T29" s="43">
        <f>IF(ISNA(VLOOKUP($A29,'Val St Come NorAm Dual Feb 9'!$A$17:$H$21,8,FALSE))=TRUE,0,VLOOKUP($A29,'Val St Come NorAm Dual Feb 9'!$A$17:$H$21,8,FALSE))</f>
        <v>0</v>
      </c>
      <c r="U29" s="43">
        <f>IF(ISNA(VLOOKUP($A29,'Spirit Mountain Feb 9'!$A$17:$H$21,8,FALSE))=TRUE,0,VLOOKUP($A29,'Spirit Mountain Feb 9'!$A$17:$H$21,8,FALSE))</f>
        <v>0</v>
      </c>
      <c r="V29" s="43">
        <f>IF(ISNA(VLOOKUP($A29,'Apex NorAm Single Feb 15'!$A$17:$H$22,8,FALSE))=TRUE,0,VLOOKUP($A29,'Apex NorAm Single Feb 15'!$A$17:$H$22,8,FALSE))</f>
        <v>0</v>
      </c>
      <c r="W29" s="43">
        <f>IF(ISNA(VLOOKUP($A29,'Apex NorAm Dual Feb 16'!$A$17:$H$21,8,FALSE))=TRUE,0,VLOOKUP($A29,'Apex NorAm Dual Feb 16'!$A$17:$H$21,8,FALSE))</f>
        <v>0</v>
      </c>
      <c r="X29" s="43">
        <f>IF(ISNA(VLOOKUP($A29,'Vail NorAm Single Feb 22'!$A$17:$H$21,8,FALSE))=TRUE,0,VLOOKUP($A29,'Vail NorAm Single Feb 22'!$A$17:$H$21,8,FALSE))</f>
        <v>0</v>
      </c>
      <c r="Y29" s="43">
        <f>IF(ISNA(VLOOKUP($A29,'Vail NoAm Dual Feb 23'!$A$17:$H$20,8,FALSE))=TRUE,0,VLOOKUP($A29,'Vail NoAm Dual Feb 23'!$A$17:$H$20,8,FALSE))</f>
        <v>0</v>
      </c>
      <c r="Z29" s="43">
        <f>IF(ISNA(VLOOKUP($A29,'TT Camp Fortune'!$A$17:$H$53,8,FALSE))=TRUE,0,VLOOKUP($A29,'TT Camp Fortune'!$A$17:$H$53,8,FALSE))</f>
        <v>230.5672268907563</v>
      </c>
      <c r="AA29" s="43">
        <f>IF(ISNA(VLOOKUP($A29,'Provincials OWG'!$A$17:$H$49,8,FALSE))=TRUE,0,VLOOKUP($A29,'Provincials OWG'!$A$17:$H$49,8,FALSE))</f>
        <v>262.7912087912088</v>
      </c>
      <c r="AB29" s="43">
        <f>IF(ISNA(VLOOKUP($A29,'Cnd Series Camp Fortune day 1'!$A$17:$H$49,8,FALSE))=TRUE,0,VLOOKUP($A29,'Cnd Series Camp Fortune day 1'!$A$17:$H$49,8,FALSE))</f>
        <v>0</v>
      </c>
      <c r="AC29" s="43">
        <f>IF(ISNA(VLOOKUP($A29,'Cnd Series Camp Fortune day 2'!$A$17:$H$49,8,FALSE))=TRUE,0,VLOOKUP($A29,'Cnd Series Camp Fortune day 2'!$A$17:$H$49,8,FALSE))</f>
        <v>0</v>
      </c>
      <c r="AD29" s="43">
        <f>IF(ISNA(VLOOKUP($A29,'Jr Natls Single'!$A$17:$H$49,8,FALSE))=TRUE,0,VLOOKUP($A29,'Jr Natls Single'!$A$17:$H$49,8,FALSE))</f>
        <v>0</v>
      </c>
      <c r="AE29" s="43">
        <f>IF(ISNA(VLOOKUP($A29,'Sr Natls Single'!$A$17:$H$49,8,FALSE))=TRUE,0,VLOOKUP($A29,'Sr Natls Single'!$A$17:$H$49,8,FALSE))</f>
        <v>0</v>
      </c>
      <c r="AF29" s="43">
        <f>IF(ISNA(VLOOKUP($A29,'Sr Nationals Dual'!$A$17:$H$49,8,FALSE))=TRUE,0,VLOOKUP($A29,'Sr Nationals Dual'!$A$17:$H$49,8,FALSE))</f>
        <v>0</v>
      </c>
    </row>
    <row r="30" spans="1:32" s="26" customFormat="1" ht="15">
      <c r="A30" s="64" t="s">
        <v>167</v>
      </c>
      <c r="B30" s="30"/>
      <c r="C30" s="42">
        <f t="shared" si="0"/>
        <v>25</v>
      </c>
      <c r="D30" s="62">
        <f t="shared" si="1"/>
        <v>403.0680302356603</v>
      </c>
      <c r="E30" s="62">
        <f t="shared" si="2"/>
        <v>355.85076314301864</v>
      </c>
      <c r="F30" s="62">
        <f t="shared" si="3"/>
        <v>0</v>
      </c>
      <c r="G30" s="42">
        <f t="shared" si="4"/>
        <v>758.9187933786789</v>
      </c>
      <c r="H30" s="25"/>
      <c r="I30" s="43" t="str">
        <f>IF(ISNA(VLOOKUP($A30,'Canadian Selection Dec 14'!$A$17:$H$21,8,FALSE))=TRUE,"0",VLOOKUP($A30,'Canadian Selection Dec 14'!$A$17:$H$21,8,FALSE))</f>
        <v>0</v>
      </c>
      <c r="J30" s="43">
        <f>IF(ISNA(VLOOKUP($A30,'Canadian Selection Dec 15'!$A$17:$H$20,8,FALSE))=TRUE,0,VLOOKUP($A30,'Canadian Selection Dec 15'!$A$17:$H$20,8,FALSE))</f>
        <v>0</v>
      </c>
      <c r="K30" s="43">
        <f>IF(ISNA(VLOOKUP($A30,'Holimont Jan 11'!$A$17:$H$21,8,FALSE))=TRUE,0,VLOOKUP($A30,'Holimont Jan 11'!$A$17:$H$21,8,FALSE))</f>
        <v>0</v>
      </c>
      <c r="L30" s="43">
        <f>IF(ISNA(VLOOKUP($A30,'TT Calabogie Jan 25'!$A$17:$H$49,8,FALSE))=TRUE,0,VLOOKUP($A30,'TT Calabogie Jan 25'!$A$17:$H$49,8,FALSE))</f>
        <v>0</v>
      </c>
      <c r="M30" s="43">
        <f>IF(ISNA(VLOOKUP($A30,'Canadian Series SM Jan 25'!$A$17:$H$21,8,FALSE))=TRUE,0,VLOOKUP($A30,'Canadian Series SM Jan 25'!$A$17:$H$21,8,FALSE))</f>
        <v>0</v>
      </c>
      <c r="N30" s="43">
        <f>IF(ISNA(VLOOKUP($A30,'Canadian Series DM Jan 26'!$A$17:$H$21,8,FALSE))=TRUE,0,VLOOKUP($A30,'Canadian Series DM Jan 26'!$A$17:$H$21,8,FALSE))</f>
        <v>0</v>
      </c>
      <c r="O30" s="43">
        <f>IF(ISNA(VLOOKUP($A30,'January Jam Jan 26'!$A$17:$H$23,8,FALSE))=TRUE,0,VLOOKUP($A30,'January Jam Jan 26'!$A$17:$H$23,8,FALSE))</f>
        <v>355.85076314301864</v>
      </c>
      <c r="P30" s="43">
        <f>IF(ISNA(VLOOKUP($A30,'Stratton NorAm Single Feb 1'!$A$17:$H$20,8,FALSE))=TRUE,0,VLOOKUP($A30,'Stratton NorAm Single Feb 1'!$A$17:$H$20,8,FALSE))</f>
        <v>0</v>
      </c>
      <c r="Q30" s="43">
        <f>IF(ISNA(VLOOKUP($A30,'Stratton NorAm Dual Feb 2'!$A$17:$H$21,8,FALSE))=TRUE,0,VLOOKUP($A30,'Stratton NorAm Dual Feb 2'!$A$17:$H$21,8,FALSE))</f>
        <v>0</v>
      </c>
      <c r="R30" s="43">
        <f>IF(ISNA(VLOOKUP($A30,'TT Caledon Feb 9'!$A$17:$H$42,8,FALSE))=TRUE,0,VLOOKUP($A30,'TT Caledon Feb 9'!$A$17:$H$42,8,FALSE))</f>
        <v>0</v>
      </c>
      <c r="S30" s="43">
        <f>IF(ISNA(VLOOKUP($A30,'Val St Come NorAm Single Feb 7'!$A$17:$H$21,8,FALSE))=TRUE,0,VLOOKUP($A30,'Val St Come NorAm Single Feb 7'!$A$17:$H$21,8,FALSE))</f>
        <v>0</v>
      </c>
      <c r="T30" s="43">
        <f>IF(ISNA(VLOOKUP($A30,'Val St Come NorAm Dual Feb 9'!$A$17:$H$21,8,FALSE))=TRUE,0,VLOOKUP($A30,'Val St Come NorAm Dual Feb 9'!$A$17:$H$21,8,FALSE))</f>
        <v>0</v>
      </c>
      <c r="U30" s="43">
        <f>IF(ISNA(VLOOKUP($A30,'Spirit Mountain Feb 9'!$A$17:$H$21,8,FALSE))=TRUE,0,VLOOKUP($A30,'Spirit Mountain Feb 9'!$A$17:$H$21,8,FALSE))</f>
        <v>403.0680302356603</v>
      </c>
      <c r="V30" s="43">
        <f>IF(ISNA(VLOOKUP($A30,'Apex NorAm Single Feb 15'!$A$17:$H$22,8,FALSE))=TRUE,0,VLOOKUP($A30,'Apex NorAm Single Feb 15'!$A$17:$H$22,8,FALSE))</f>
        <v>0</v>
      </c>
      <c r="W30" s="43">
        <f>IF(ISNA(VLOOKUP($A30,'Apex NorAm Dual Feb 16'!$A$17:$H$21,8,FALSE))=TRUE,0,VLOOKUP($A30,'Apex NorAm Dual Feb 16'!$A$17:$H$21,8,FALSE))</f>
        <v>0</v>
      </c>
      <c r="X30" s="43">
        <f>IF(ISNA(VLOOKUP($A30,'Vail NorAm Single Feb 22'!$A$17:$H$21,8,FALSE))=TRUE,0,VLOOKUP($A30,'Vail NorAm Single Feb 22'!$A$17:$H$21,8,FALSE))</f>
        <v>0</v>
      </c>
      <c r="Y30" s="43">
        <f>IF(ISNA(VLOOKUP($A30,'Vail NoAm Dual Feb 23'!$A$17:$H$20,8,FALSE))=TRUE,0,VLOOKUP($A30,'Vail NoAm Dual Feb 23'!$A$17:$H$20,8,FALSE))</f>
        <v>0</v>
      </c>
      <c r="Z30" s="43">
        <f>IF(ISNA(VLOOKUP($A30,'TT Camp Fortune'!$A$17:$H$53,8,FALSE))=TRUE,0,VLOOKUP($A30,'TT Camp Fortune'!$A$17:$H$53,8,FALSE))</f>
        <v>0</v>
      </c>
      <c r="AA30" s="43">
        <f>IF(ISNA(VLOOKUP($A30,'Provincials OWG'!$A$17:$H$49,8,FALSE))=TRUE,0,VLOOKUP($A30,'Provincials OWG'!$A$17:$H$49,8,FALSE))</f>
        <v>0</v>
      </c>
      <c r="AB30" s="43">
        <f>IF(ISNA(VLOOKUP($A30,'Cnd Series Camp Fortune day 1'!$A$17:$H$49,8,FALSE))=TRUE,0,VLOOKUP($A30,'Cnd Series Camp Fortune day 1'!$A$17:$H$49,8,FALSE))</f>
        <v>0</v>
      </c>
      <c r="AC30" s="43">
        <f>IF(ISNA(VLOOKUP($A30,'Cnd Series Camp Fortune day 2'!$A$17:$H$49,8,FALSE))=TRUE,0,VLOOKUP($A30,'Cnd Series Camp Fortune day 2'!$A$17:$H$49,8,FALSE))</f>
        <v>0</v>
      </c>
      <c r="AD30" s="43">
        <f>IF(ISNA(VLOOKUP($A30,'Jr Natls Single'!$A$17:$H$49,8,FALSE))=TRUE,0,VLOOKUP($A30,'Jr Natls Single'!$A$17:$H$49,8,FALSE))</f>
        <v>0</v>
      </c>
      <c r="AE30" s="43">
        <f>IF(ISNA(VLOOKUP($A30,'Sr Natls Single'!$A$17:$H$49,8,FALSE))=TRUE,0,VLOOKUP($A30,'Sr Natls Single'!$A$17:$H$49,8,FALSE))</f>
        <v>0</v>
      </c>
      <c r="AF30" s="43">
        <f>IF(ISNA(VLOOKUP($A30,'Sr Nationals Dual'!$A$17:$H$49,8,FALSE))=TRUE,0,VLOOKUP($A30,'Sr Nationals Dual'!$A$17:$H$49,8,FALSE))</f>
        <v>0</v>
      </c>
    </row>
    <row r="31" spans="1:32" s="26" customFormat="1" ht="15">
      <c r="A31" s="64" t="s">
        <v>47</v>
      </c>
      <c r="B31" s="30"/>
      <c r="C31" s="42">
        <f t="shared" si="0"/>
        <v>26</v>
      </c>
      <c r="D31" s="62">
        <f t="shared" si="1"/>
        <v>271.85658153241656</v>
      </c>
      <c r="E31" s="62">
        <f t="shared" si="2"/>
        <v>264.1806722689076</v>
      </c>
      <c r="F31" s="62">
        <f t="shared" si="3"/>
        <v>194.61538461538464</v>
      </c>
      <c r="G31" s="42">
        <f t="shared" si="4"/>
        <v>730.6526384167088</v>
      </c>
      <c r="H31" s="25"/>
      <c r="I31" s="43" t="str">
        <f>IF(ISNA(VLOOKUP($A31,'Canadian Selection Dec 14'!$A$17:$H$21,8,FALSE))=TRUE,"0",VLOOKUP($A31,'Canadian Selection Dec 14'!$A$17:$H$21,8,FALSE))</f>
        <v>0</v>
      </c>
      <c r="J31" s="43">
        <f>IF(ISNA(VLOOKUP($A31,'Canadian Selection Dec 15'!$A$17:$H$20,8,FALSE))=TRUE,0,VLOOKUP($A31,'Canadian Selection Dec 15'!$A$17:$H$20,8,FALSE))</f>
        <v>0</v>
      </c>
      <c r="K31" s="43">
        <f>IF(ISNA(VLOOKUP($A31,'Holimont Jan 11'!$A$17:$H$21,8,FALSE))=TRUE,0,VLOOKUP($A31,'Holimont Jan 11'!$A$17:$H$21,8,FALSE))</f>
        <v>0</v>
      </c>
      <c r="L31" s="43">
        <f>IF(ISNA(VLOOKUP($A31,'TT Calabogie Jan 25'!$A$17:$H$49,8,FALSE))=TRUE,0,VLOOKUP($A31,'TT Calabogie Jan 25'!$A$17:$H$49,8,FALSE))</f>
        <v>271.85658153241656</v>
      </c>
      <c r="M31" s="43">
        <f>IF(ISNA(VLOOKUP($A31,'Canadian Series SM Jan 25'!$A$17:$H$21,8,FALSE))=TRUE,0,VLOOKUP($A31,'Canadian Series SM Jan 25'!$A$17:$H$21,8,FALSE))</f>
        <v>0</v>
      </c>
      <c r="N31" s="43">
        <f>IF(ISNA(VLOOKUP($A31,'Canadian Series DM Jan 26'!$A$17:$H$21,8,FALSE))=TRUE,0,VLOOKUP($A31,'Canadian Series DM Jan 26'!$A$17:$H$21,8,FALSE))</f>
        <v>0</v>
      </c>
      <c r="O31" s="43">
        <f>IF(ISNA(VLOOKUP($A31,'January Jam Jan 26'!$A$17:$H$23,8,FALSE))=TRUE,0,VLOOKUP($A31,'January Jam Jan 26'!$A$17:$H$23,8,FALSE))</f>
        <v>0</v>
      </c>
      <c r="P31" s="43">
        <f>IF(ISNA(VLOOKUP($A31,'Stratton NorAm Single Feb 1'!$A$17:$H$20,8,FALSE))=TRUE,0,VLOOKUP($A31,'Stratton NorAm Single Feb 1'!$A$17:$H$20,8,FALSE))</f>
        <v>0</v>
      </c>
      <c r="Q31" s="43">
        <f>IF(ISNA(VLOOKUP($A31,'Stratton NorAm Dual Feb 2'!$A$17:$H$21,8,FALSE))=TRUE,0,VLOOKUP($A31,'Stratton NorAm Dual Feb 2'!$A$17:$H$21,8,FALSE))</f>
        <v>0</v>
      </c>
      <c r="R31" s="43">
        <f>IF(ISNA(VLOOKUP($A31,'TT Caledon Feb 9'!$A$17:$H$42,8,FALSE))=TRUE,0,VLOOKUP($A31,'TT Caledon Feb 9'!$A$17:$H$42,8,FALSE))</f>
        <v>0</v>
      </c>
      <c r="S31" s="43">
        <f>IF(ISNA(VLOOKUP($A31,'Val St Come NorAm Single Feb 7'!$A$17:$H$21,8,FALSE))=TRUE,0,VLOOKUP($A31,'Val St Come NorAm Single Feb 7'!$A$17:$H$21,8,FALSE))</f>
        <v>0</v>
      </c>
      <c r="T31" s="43">
        <f>IF(ISNA(VLOOKUP($A31,'Val St Come NorAm Dual Feb 9'!$A$17:$H$21,8,FALSE))=TRUE,0,VLOOKUP($A31,'Val St Come NorAm Dual Feb 9'!$A$17:$H$21,8,FALSE))</f>
        <v>0</v>
      </c>
      <c r="U31" s="43">
        <f>IF(ISNA(VLOOKUP($A31,'Spirit Mountain Feb 9'!$A$17:$H$21,8,FALSE))=TRUE,0,VLOOKUP($A31,'Spirit Mountain Feb 9'!$A$17:$H$21,8,FALSE))</f>
        <v>0</v>
      </c>
      <c r="V31" s="43">
        <f>IF(ISNA(VLOOKUP($A31,'Apex NorAm Single Feb 15'!$A$17:$H$22,8,FALSE))=TRUE,0,VLOOKUP($A31,'Apex NorAm Single Feb 15'!$A$17:$H$22,8,FALSE))</f>
        <v>0</v>
      </c>
      <c r="W31" s="43">
        <f>IF(ISNA(VLOOKUP($A31,'Apex NorAm Dual Feb 16'!$A$17:$H$21,8,FALSE))=TRUE,0,VLOOKUP($A31,'Apex NorAm Dual Feb 16'!$A$17:$H$21,8,FALSE))</f>
        <v>0</v>
      </c>
      <c r="X31" s="43">
        <f>IF(ISNA(VLOOKUP($A31,'Vail NorAm Single Feb 22'!$A$17:$H$21,8,FALSE))=TRUE,0,VLOOKUP($A31,'Vail NorAm Single Feb 22'!$A$17:$H$21,8,FALSE))</f>
        <v>0</v>
      </c>
      <c r="Y31" s="43">
        <f>IF(ISNA(VLOOKUP($A31,'Vail NoAm Dual Feb 23'!$A$17:$H$20,8,FALSE))=TRUE,0,VLOOKUP($A31,'Vail NoAm Dual Feb 23'!$A$17:$H$20,8,FALSE))</f>
        <v>0</v>
      </c>
      <c r="Z31" s="43">
        <f>IF(ISNA(VLOOKUP($A31,'TT Camp Fortune'!$A$17:$H$53,8,FALSE))=TRUE,0,VLOOKUP($A31,'TT Camp Fortune'!$A$17:$H$53,8,FALSE))</f>
        <v>264.1806722689076</v>
      </c>
      <c r="AA31" s="43">
        <f>IF(ISNA(VLOOKUP($A31,'Provincials OWG'!$A$17:$H$49,8,FALSE))=TRUE,0,VLOOKUP($A31,'Provincials OWG'!$A$17:$H$49,8,FALSE))</f>
        <v>194.61538461538464</v>
      </c>
      <c r="AB31" s="43">
        <f>IF(ISNA(VLOOKUP($A31,'Cnd Series Camp Fortune day 1'!$A$17:$H$49,8,FALSE))=TRUE,0,VLOOKUP($A31,'Cnd Series Camp Fortune day 1'!$A$17:$H$49,8,FALSE))</f>
        <v>0</v>
      </c>
      <c r="AC31" s="43">
        <f>IF(ISNA(VLOOKUP($A31,'Cnd Series Camp Fortune day 2'!$A$17:$H$49,8,FALSE))=TRUE,0,VLOOKUP($A31,'Cnd Series Camp Fortune day 2'!$A$17:$H$49,8,FALSE))</f>
        <v>0</v>
      </c>
      <c r="AD31" s="43">
        <f>IF(ISNA(VLOOKUP($A31,'Jr Natls Single'!$A$17:$H$49,8,FALSE))=TRUE,0,VLOOKUP($A31,'Jr Natls Single'!$A$17:$H$49,8,FALSE))</f>
        <v>0</v>
      </c>
      <c r="AE31" s="43">
        <f>IF(ISNA(VLOOKUP($A31,'Sr Natls Single'!$A$17:$H$49,8,FALSE))=TRUE,0,VLOOKUP($A31,'Sr Natls Single'!$A$17:$H$49,8,FALSE))</f>
        <v>0</v>
      </c>
      <c r="AF31" s="43">
        <f>IF(ISNA(VLOOKUP($A31,'Sr Nationals Dual'!$A$17:$H$49,8,FALSE))=TRUE,0,VLOOKUP($A31,'Sr Nationals Dual'!$A$17:$H$49,8,FALSE))</f>
        <v>0</v>
      </c>
    </row>
    <row r="32" spans="1:32" s="26" customFormat="1" ht="15">
      <c r="A32" s="64" t="s">
        <v>50</v>
      </c>
      <c r="B32" s="30"/>
      <c r="C32" s="42">
        <f t="shared" si="0"/>
        <v>27</v>
      </c>
      <c r="D32" s="62">
        <f t="shared" si="1"/>
        <v>270.1375245579568</v>
      </c>
      <c r="E32" s="62">
        <f t="shared" si="2"/>
        <v>245.0105042016807</v>
      </c>
      <c r="F32" s="62">
        <f t="shared" si="3"/>
        <v>208.71894788114952</v>
      </c>
      <c r="G32" s="42">
        <f t="shared" si="4"/>
        <v>723.866976640787</v>
      </c>
      <c r="H32" s="25"/>
      <c r="I32" s="43" t="str">
        <f>IF(ISNA(VLOOKUP($A32,'Canadian Selection Dec 14'!$A$17:$H$21,8,FALSE))=TRUE,"0",VLOOKUP($A32,'Canadian Selection Dec 14'!$A$17:$H$21,8,FALSE))</f>
        <v>0</v>
      </c>
      <c r="J32" s="43">
        <f>IF(ISNA(VLOOKUP($A32,'Canadian Selection Dec 15'!$A$17:$H$20,8,FALSE))=TRUE,0,VLOOKUP($A32,'Canadian Selection Dec 15'!$A$17:$H$20,8,FALSE))</f>
        <v>0</v>
      </c>
      <c r="K32" s="43">
        <f>IF(ISNA(VLOOKUP($A32,'Holimont Jan 11'!$A$17:$H$21,8,FALSE))=TRUE,0,VLOOKUP($A32,'Holimont Jan 11'!$A$17:$H$21,8,FALSE))</f>
        <v>0</v>
      </c>
      <c r="L32" s="43">
        <f>IF(ISNA(VLOOKUP($A32,'TT Calabogie Jan 25'!$A$17:$H$49,8,FALSE))=TRUE,0,VLOOKUP($A32,'TT Calabogie Jan 25'!$A$17:$H$49,8,FALSE))</f>
        <v>270.1375245579568</v>
      </c>
      <c r="M32" s="43">
        <f>IF(ISNA(VLOOKUP($A32,'Canadian Series SM Jan 25'!$A$17:$H$21,8,FALSE))=TRUE,0,VLOOKUP($A32,'Canadian Series SM Jan 25'!$A$17:$H$21,8,FALSE))</f>
        <v>0</v>
      </c>
      <c r="N32" s="43">
        <f>IF(ISNA(VLOOKUP($A32,'Canadian Series DM Jan 26'!$A$17:$H$21,8,FALSE))=TRUE,0,VLOOKUP($A32,'Canadian Series DM Jan 26'!$A$17:$H$21,8,FALSE))</f>
        <v>0</v>
      </c>
      <c r="O32" s="43">
        <f>IF(ISNA(VLOOKUP($A32,'January Jam Jan 26'!$A$17:$H$23,8,FALSE))=TRUE,0,VLOOKUP($A32,'January Jam Jan 26'!$A$17:$H$23,8,FALSE))</f>
        <v>0</v>
      </c>
      <c r="P32" s="43">
        <f>IF(ISNA(VLOOKUP($A32,'Stratton NorAm Single Feb 1'!$A$17:$H$20,8,FALSE))=TRUE,0,VLOOKUP($A32,'Stratton NorAm Single Feb 1'!$A$17:$H$20,8,FALSE))</f>
        <v>0</v>
      </c>
      <c r="Q32" s="43">
        <f>IF(ISNA(VLOOKUP($A32,'Stratton NorAm Dual Feb 2'!$A$17:$H$21,8,FALSE))=TRUE,0,VLOOKUP($A32,'Stratton NorAm Dual Feb 2'!$A$17:$H$21,8,FALSE))</f>
        <v>0</v>
      </c>
      <c r="R32" s="43">
        <f>IF(ISNA(VLOOKUP($A32,'TT Caledon Feb 9'!$A$17:$H$42,8,FALSE))=TRUE,0,VLOOKUP($A32,'TT Caledon Feb 9'!$A$17:$H$42,8,FALSE))</f>
        <v>208.71894788114952</v>
      </c>
      <c r="S32" s="43">
        <f>IF(ISNA(VLOOKUP($A32,'Val St Come NorAm Single Feb 7'!$A$17:$H$21,8,FALSE))=TRUE,0,VLOOKUP($A32,'Val St Come NorAm Single Feb 7'!$A$17:$H$21,8,FALSE))</f>
        <v>0</v>
      </c>
      <c r="T32" s="43">
        <f>IF(ISNA(VLOOKUP($A32,'Val St Come NorAm Dual Feb 9'!$A$17:$H$21,8,FALSE))=TRUE,0,VLOOKUP($A32,'Val St Come NorAm Dual Feb 9'!$A$17:$H$21,8,FALSE))</f>
        <v>0</v>
      </c>
      <c r="U32" s="43">
        <f>IF(ISNA(VLOOKUP($A32,'Spirit Mountain Feb 9'!$A$17:$H$21,8,FALSE))=TRUE,0,VLOOKUP($A32,'Spirit Mountain Feb 9'!$A$17:$H$21,8,FALSE))</f>
        <v>0</v>
      </c>
      <c r="V32" s="43">
        <f>IF(ISNA(VLOOKUP($A32,'Apex NorAm Single Feb 15'!$A$17:$H$22,8,FALSE))=TRUE,0,VLOOKUP($A32,'Apex NorAm Single Feb 15'!$A$17:$H$22,8,FALSE))</f>
        <v>0</v>
      </c>
      <c r="W32" s="43">
        <f>IF(ISNA(VLOOKUP($A32,'Apex NorAm Dual Feb 16'!$A$17:$H$21,8,FALSE))=TRUE,0,VLOOKUP($A32,'Apex NorAm Dual Feb 16'!$A$17:$H$21,8,FALSE))</f>
        <v>0</v>
      </c>
      <c r="X32" s="43">
        <f>IF(ISNA(VLOOKUP($A32,'Vail NorAm Single Feb 22'!$A$17:$H$21,8,FALSE))=TRUE,0,VLOOKUP($A32,'Vail NorAm Single Feb 22'!$A$17:$H$21,8,FALSE))</f>
        <v>0</v>
      </c>
      <c r="Y32" s="43">
        <f>IF(ISNA(VLOOKUP($A32,'Vail NoAm Dual Feb 23'!$A$17:$H$20,8,FALSE))=TRUE,0,VLOOKUP($A32,'Vail NoAm Dual Feb 23'!$A$17:$H$20,8,FALSE))</f>
        <v>0</v>
      </c>
      <c r="Z32" s="43">
        <f>IF(ISNA(VLOOKUP($A32,'TT Camp Fortune'!$A$17:$H$53,8,FALSE))=TRUE,0,VLOOKUP($A32,'TT Camp Fortune'!$A$17:$H$53,8,FALSE))</f>
        <v>245.0105042016807</v>
      </c>
      <c r="AA32" s="43">
        <f>IF(ISNA(VLOOKUP($A32,'Provincials OWG'!$A$17:$H$49,8,FALSE))=TRUE,0,VLOOKUP($A32,'Provincials OWG'!$A$17:$H$49,8,FALSE))</f>
        <v>185.91208791208794</v>
      </c>
      <c r="AB32" s="43">
        <f>IF(ISNA(VLOOKUP($A32,'Cnd Series Camp Fortune day 1'!$A$17:$H$49,8,FALSE))=TRUE,0,VLOOKUP($A32,'Cnd Series Camp Fortune day 1'!$A$17:$H$49,8,FALSE))</f>
        <v>0</v>
      </c>
      <c r="AC32" s="43">
        <f>IF(ISNA(VLOOKUP($A32,'Cnd Series Camp Fortune day 2'!$A$17:$H$49,8,FALSE))=TRUE,0,VLOOKUP($A32,'Cnd Series Camp Fortune day 2'!$A$17:$H$49,8,FALSE))</f>
        <v>0</v>
      </c>
      <c r="AD32" s="43">
        <f>IF(ISNA(VLOOKUP($A32,'Jr Natls Single'!$A$17:$H$49,8,FALSE))=TRUE,0,VLOOKUP($A32,'Jr Natls Single'!$A$17:$H$49,8,FALSE))</f>
        <v>0</v>
      </c>
      <c r="AE32" s="43">
        <f>IF(ISNA(VLOOKUP($A32,'Sr Natls Single'!$A$17:$H$49,8,FALSE))=TRUE,0,VLOOKUP($A32,'Sr Natls Single'!$A$17:$H$49,8,FALSE))</f>
        <v>0</v>
      </c>
      <c r="AF32" s="43">
        <f>IF(ISNA(VLOOKUP($A32,'Sr Nationals Dual'!$A$17:$H$49,8,FALSE))=TRUE,0,VLOOKUP($A32,'Sr Nationals Dual'!$A$17:$H$49,8,FALSE))</f>
        <v>0</v>
      </c>
    </row>
    <row r="33" spans="1:32" s="26" customFormat="1" ht="15">
      <c r="A33" s="64" t="s">
        <v>74</v>
      </c>
      <c r="B33" s="30"/>
      <c r="C33" s="42">
        <f t="shared" si="0"/>
        <v>28</v>
      </c>
      <c r="D33" s="62">
        <f t="shared" si="1"/>
        <v>241.59766195811005</v>
      </c>
      <c r="E33" s="62">
        <f t="shared" si="2"/>
        <v>235.0196463654224</v>
      </c>
      <c r="F33" s="62">
        <f t="shared" si="3"/>
        <v>224.35164835164835</v>
      </c>
      <c r="G33" s="42">
        <f t="shared" si="4"/>
        <v>700.9689566751808</v>
      </c>
      <c r="H33" s="25"/>
      <c r="I33" s="43" t="str">
        <f>IF(ISNA(VLOOKUP($A33,'Canadian Selection Dec 14'!$A$17:$H$21,8,FALSE))=TRUE,"0",VLOOKUP($A33,'Canadian Selection Dec 14'!$A$17:$H$21,8,FALSE))</f>
        <v>0</v>
      </c>
      <c r="J33" s="43">
        <f>IF(ISNA(VLOOKUP($A33,'Canadian Selection Dec 15'!$A$17:$H$20,8,FALSE))=TRUE,0,VLOOKUP($A33,'Canadian Selection Dec 15'!$A$17:$H$20,8,FALSE))</f>
        <v>0</v>
      </c>
      <c r="K33" s="43">
        <f>IF(ISNA(VLOOKUP($A33,'Holimont Jan 11'!$A$17:$H$21,8,FALSE))=TRUE,0,VLOOKUP($A33,'Holimont Jan 11'!$A$17:$H$21,8,FALSE))</f>
        <v>0</v>
      </c>
      <c r="L33" s="43">
        <f>IF(ISNA(VLOOKUP($A33,'TT Calabogie Jan 25'!$A$17:$H$49,8,FALSE))=TRUE,0,VLOOKUP($A33,'TT Calabogie Jan 25'!$A$17:$H$49,8,FALSE))</f>
        <v>235.0196463654224</v>
      </c>
      <c r="M33" s="43">
        <f>IF(ISNA(VLOOKUP($A33,'Canadian Series SM Jan 25'!$A$17:$H$21,8,FALSE))=TRUE,0,VLOOKUP($A33,'Canadian Series SM Jan 25'!$A$17:$H$21,8,FALSE))</f>
        <v>0</v>
      </c>
      <c r="N33" s="43">
        <f>IF(ISNA(VLOOKUP($A33,'Canadian Series DM Jan 26'!$A$17:$H$21,8,FALSE))=TRUE,0,VLOOKUP($A33,'Canadian Series DM Jan 26'!$A$17:$H$21,8,FALSE))</f>
        <v>0</v>
      </c>
      <c r="O33" s="43">
        <f>IF(ISNA(VLOOKUP($A33,'January Jam Jan 26'!$A$17:$H$23,8,FALSE))=TRUE,0,VLOOKUP($A33,'January Jam Jan 26'!$A$17:$H$23,8,FALSE))</f>
        <v>0</v>
      </c>
      <c r="P33" s="43">
        <f>IF(ISNA(VLOOKUP($A33,'Stratton NorAm Single Feb 1'!$A$17:$H$20,8,FALSE))=TRUE,0,VLOOKUP($A33,'Stratton NorAm Single Feb 1'!$A$17:$H$20,8,FALSE))</f>
        <v>0</v>
      </c>
      <c r="Q33" s="43">
        <f>IF(ISNA(VLOOKUP($A33,'Stratton NorAm Dual Feb 2'!$A$17:$H$21,8,FALSE))=TRUE,0,VLOOKUP($A33,'Stratton NorAm Dual Feb 2'!$A$17:$H$21,8,FALSE))</f>
        <v>0</v>
      </c>
      <c r="R33" s="43">
        <f>IF(ISNA(VLOOKUP($A33,'TT Caledon Feb 9'!$A$17:$H$42,8,FALSE))=TRUE,0,VLOOKUP($A33,'TT Caledon Feb 9'!$A$17:$H$42,8,FALSE))</f>
        <v>241.59766195811005</v>
      </c>
      <c r="S33" s="43">
        <f>IF(ISNA(VLOOKUP($A33,'Val St Come NorAm Single Feb 7'!$A$17:$H$21,8,FALSE))=TRUE,0,VLOOKUP($A33,'Val St Come NorAm Single Feb 7'!$A$17:$H$21,8,FALSE))</f>
        <v>0</v>
      </c>
      <c r="T33" s="43">
        <f>IF(ISNA(VLOOKUP($A33,'Val St Come NorAm Dual Feb 9'!$A$17:$H$21,8,FALSE))=TRUE,0,VLOOKUP($A33,'Val St Come NorAm Dual Feb 9'!$A$17:$H$21,8,FALSE))</f>
        <v>0</v>
      </c>
      <c r="U33" s="43">
        <f>IF(ISNA(VLOOKUP($A33,'Spirit Mountain Feb 9'!$A$17:$H$21,8,FALSE))=TRUE,0,VLOOKUP($A33,'Spirit Mountain Feb 9'!$A$17:$H$21,8,FALSE))</f>
        <v>0</v>
      </c>
      <c r="V33" s="43">
        <f>IF(ISNA(VLOOKUP($A33,'Apex NorAm Single Feb 15'!$A$17:$H$22,8,FALSE))=TRUE,0,VLOOKUP($A33,'Apex NorAm Single Feb 15'!$A$17:$H$22,8,FALSE))</f>
        <v>0</v>
      </c>
      <c r="W33" s="43">
        <f>IF(ISNA(VLOOKUP($A33,'Apex NorAm Dual Feb 16'!$A$17:$H$21,8,FALSE))=TRUE,0,VLOOKUP($A33,'Apex NorAm Dual Feb 16'!$A$17:$H$21,8,FALSE))</f>
        <v>0</v>
      </c>
      <c r="X33" s="43">
        <f>IF(ISNA(VLOOKUP($A33,'Vail NorAm Single Feb 22'!$A$17:$H$21,8,FALSE))=TRUE,0,VLOOKUP($A33,'Vail NorAm Single Feb 22'!$A$17:$H$21,8,FALSE))</f>
        <v>0</v>
      </c>
      <c r="Y33" s="43">
        <f>IF(ISNA(VLOOKUP($A33,'Vail NoAm Dual Feb 23'!$A$17:$H$20,8,FALSE))=TRUE,0,VLOOKUP($A33,'Vail NoAm Dual Feb 23'!$A$17:$H$20,8,FALSE))</f>
        <v>0</v>
      </c>
      <c r="Z33" s="43">
        <f>IF(ISNA(VLOOKUP($A33,'TT Camp Fortune'!$A$17:$H$53,8,FALSE))=TRUE,0,VLOOKUP($A33,'TT Camp Fortune'!$A$17:$H$53,8,FALSE))</f>
        <v>196.95378151260508</v>
      </c>
      <c r="AA33" s="43">
        <f>IF(ISNA(VLOOKUP($A33,'Provincials OWG'!$A$17:$H$49,8,FALSE))=TRUE,0,VLOOKUP($A33,'Provincials OWG'!$A$17:$H$49,8,FALSE))</f>
        <v>224.35164835164835</v>
      </c>
      <c r="AB33" s="43">
        <f>IF(ISNA(VLOOKUP($A33,'Cnd Series Camp Fortune day 1'!$A$17:$H$49,8,FALSE))=TRUE,0,VLOOKUP($A33,'Cnd Series Camp Fortune day 1'!$A$17:$H$49,8,FALSE))</f>
        <v>54.74452554744525</v>
      </c>
      <c r="AC33" s="43">
        <f>IF(ISNA(VLOOKUP($A33,'Cnd Series Camp Fortune day 2'!$A$17:$H$49,8,FALSE))=TRUE,0,VLOOKUP($A33,'Cnd Series Camp Fortune day 2'!$A$17:$H$49,8,FALSE))</f>
        <v>204.4849023090586</v>
      </c>
      <c r="AD33" s="43">
        <f>IF(ISNA(VLOOKUP($A33,'Jr Natls Single'!$A$17:$H$49,8,FALSE))=TRUE,0,VLOOKUP($A33,'Jr Natls Single'!$A$17:$H$49,8,FALSE))</f>
        <v>0</v>
      </c>
      <c r="AE33" s="43">
        <f>IF(ISNA(VLOOKUP($A33,'Sr Natls Single'!$A$17:$H$49,8,FALSE))=TRUE,0,VLOOKUP($A33,'Sr Natls Single'!$A$17:$H$49,8,FALSE))</f>
        <v>0</v>
      </c>
      <c r="AF33" s="43">
        <f>IF(ISNA(VLOOKUP($A33,'Sr Nationals Dual'!$A$17:$H$49,8,FALSE))=TRUE,0,VLOOKUP($A33,'Sr Nationals Dual'!$A$17:$H$49,8,FALSE))</f>
        <v>0</v>
      </c>
    </row>
    <row r="34" spans="1:32" s="26" customFormat="1" ht="15">
      <c r="A34" s="64" t="s">
        <v>56</v>
      </c>
      <c r="B34" s="30"/>
      <c r="C34" s="42">
        <f t="shared" si="0"/>
        <v>29</v>
      </c>
      <c r="D34" s="62">
        <f t="shared" si="1"/>
        <v>275.78585461689585</v>
      </c>
      <c r="E34" s="62">
        <f t="shared" si="2"/>
        <v>186.9747899159664</v>
      </c>
      <c r="F34" s="62">
        <f t="shared" si="3"/>
        <v>182.0439560439561</v>
      </c>
      <c r="G34" s="42">
        <f t="shared" si="4"/>
        <v>644.8046005768183</v>
      </c>
      <c r="H34" s="25"/>
      <c r="I34" s="43" t="str">
        <f>IF(ISNA(VLOOKUP($A34,'Canadian Selection Dec 14'!$A$17:$H$21,8,FALSE))=TRUE,"0",VLOOKUP($A34,'Canadian Selection Dec 14'!$A$17:$H$21,8,FALSE))</f>
        <v>0</v>
      </c>
      <c r="J34" s="43">
        <f>IF(ISNA(VLOOKUP($A34,'Canadian Selection Dec 15'!$A$17:$H$20,8,FALSE))=TRUE,0,VLOOKUP($A34,'Canadian Selection Dec 15'!$A$17:$H$20,8,FALSE))</f>
        <v>0</v>
      </c>
      <c r="K34" s="43">
        <f>IF(ISNA(VLOOKUP($A34,'Holimont Jan 11'!$A$17:$H$21,8,FALSE))=TRUE,0,VLOOKUP($A34,'Holimont Jan 11'!$A$17:$H$21,8,FALSE))</f>
        <v>0</v>
      </c>
      <c r="L34" s="43">
        <f>IF(ISNA(VLOOKUP($A34,'TT Calabogie Jan 25'!$A$17:$H$49,8,FALSE))=TRUE,0,VLOOKUP($A34,'TT Calabogie Jan 25'!$A$17:$H$49,8,FALSE))</f>
        <v>275.78585461689585</v>
      </c>
      <c r="M34" s="43">
        <f>IF(ISNA(VLOOKUP($A34,'Canadian Series SM Jan 25'!$A$17:$H$21,8,FALSE))=TRUE,0,VLOOKUP($A34,'Canadian Series SM Jan 25'!$A$17:$H$21,8,FALSE))</f>
        <v>0</v>
      </c>
      <c r="N34" s="43">
        <f>IF(ISNA(VLOOKUP($A34,'Canadian Series DM Jan 26'!$A$17:$H$21,8,FALSE))=TRUE,0,VLOOKUP($A34,'Canadian Series DM Jan 26'!$A$17:$H$21,8,FALSE))</f>
        <v>0</v>
      </c>
      <c r="O34" s="43">
        <f>IF(ISNA(VLOOKUP($A34,'January Jam Jan 26'!$A$17:$H$23,8,FALSE))=TRUE,0,VLOOKUP($A34,'January Jam Jan 26'!$A$17:$H$23,8,FALSE))</f>
        <v>0</v>
      </c>
      <c r="P34" s="43">
        <f>IF(ISNA(VLOOKUP($A34,'Stratton NorAm Single Feb 1'!$A$17:$H$20,8,FALSE))=TRUE,0,VLOOKUP($A34,'Stratton NorAm Single Feb 1'!$A$17:$H$20,8,FALSE))</f>
        <v>0</v>
      </c>
      <c r="Q34" s="43">
        <f>IF(ISNA(VLOOKUP($A34,'Stratton NorAm Dual Feb 2'!$A$17:$H$21,8,FALSE))=TRUE,0,VLOOKUP($A34,'Stratton NorAm Dual Feb 2'!$A$17:$H$21,8,FALSE))</f>
        <v>0</v>
      </c>
      <c r="R34" s="43">
        <f>IF(ISNA(VLOOKUP($A34,'TT Caledon Feb 9'!$A$17:$H$42,8,FALSE))=TRUE,0,VLOOKUP($A34,'TT Caledon Feb 9'!$A$17:$H$42,8,FALSE))</f>
        <v>0</v>
      </c>
      <c r="S34" s="43">
        <f>IF(ISNA(VLOOKUP($A34,'Val St Come NorAm Single Feb 7'!$A$17:$H$21,8,FALSE))=TRUE,0,VLOOKUP($A34,'Val St Come NorAm Single Feb 7'!$A$17:$H$21,8,FALSE))</f>
        <v>0</v>
      </c>
      <c r="T34" s="43">
        <f>IF(ISNA(VLOOKUP($A34,'Val St Come NorAm Dual Feb 9'!$A$17:$H$21,8,FALSE))=TRUE,0,VLOOKUP($A34,'Val St Come NorAm Dual Feb 9'!$A$17:$H$21,8,FALSE))</f>
        <v>0</v>
      </c>
      <c r="U34" s="43">
        <f>IF(ISNA(VLOOKUP($A34,'Spirit Mountain Feb 9'!$A$17:$H$21,8,FALSE))=TRUE,0,VLOOKUP($A34,'Spirit Mountain Feb 9'!$A$17:$H$21,8,FALSE))</f>
        <v>0</v>
      </c>
      <c r="V34" s="43">
        <f>IF(ISNA(VLOOKUP($A34,'Apex NorAm Single Feb 15'!$A$17:$H$22,8,FALSE))=TRUE,0,VLOOKUP($A34,'Apex NorAm Single Feb 15'!$A$17:$H$22,8,FALSE))</f>
        <v>0</v>
      </c>
      <c r="W34" s="43">
        <f>IF(ISNA(VLOOKUP($A34,'Apex NorAm Dual Feb 16'!$A$17:$H$21,8,FALSE))=TRUE,0,VLOOKUP($A34,'Apex NorAm Dual Feb 16'!$A$17:$H$21,8,FALSE))</f>
        <v>0</v>
      </c>
      <c r="X34" s="43">
        <f>IF(ISNA(VLOOKUP($A34,'Vail NorAm Single Feb 22'!$A$17:$H$21,8,FALSE))=TRUE,0,VLOOKUP($A34,'Vail NorAm Single Feb 22'!$A$17:$H$21,8,FALSE))</f>
        <v>0</v>
      </c>
      <c r="Y34" s="43">
        <f>IF(ISNA(VLOOKUP($A34,'Vail NoAm Dual Feb 23'!$A$17:$H$20,8,FALSE))=TRUE,0,VLOOKUP($A34,'Vail NoAm Dual Feb 23'!$A$17:$H$20,8,FALSE))</f>
        <v>0</v>
      </c>
      <c r="Z34" s="43">
        <f>IF(ISNA(VLOOKUP($A34,'TT Camp Fortune'!$A$17:$H$53,8,FALSE))=TRUE,0,VLOOKUP($A34,'TT Camp Fortune'!$A$17:$H$53,8,FALSE))</f>
        <v>186.9747899159664</v>
      </c>
      <c r="AA34" s="43">
        <f>IF(ISNA(VLOOKUP($A34,'Provincials OWG'!$A$17:$H$49,8,FALSE))=TRUE,0,VLOOKUP($A34,'Provincials OWG'!$A$17:$H$49,8,FALSE))</f>
        <v>182.0439560439561</v>
      </c>
      <c r="AB34" s="43">
        <f>IF(ISNA(VLOOKUP($A34,'Cnd Series Camp Fortune day 1'!$A$17:$H$49,8,FALSE))=TRUE,0,VLOOKUP($A34,'Cnd Series Camp Fortune day 1'!$A$17:$H$49,8,FALSE))</f>
        <v>0</v>
      </c>
      <c r="AC34" s="43">
        <f>IF(ISNA(VLOOKUP($A34,'Cnd Series Camp Fortune day 2'!$A$17:$H$49,8,FALSE))=TRUE,0,VLOOKUP($A34,'Cnd Series Camp Fortune day 2'!$A$17:$H$49,8,FALSE))</f>
        <v>0</v>
      </c>
      <c r="AD34" s="43">
        <f>IF(ISNA(VLOOKUP($A34,'Jr Natls Single'!$A$17:$H$49,8,FALSE))=TRUE,0,VLOOKUP($A34,'Jr Natls Single'!$A$17:$H$49,8,FALSE))</f>
        <v>0</v>
      </c>
      <c r="AE34" s="43">
        <f>IF(ISNA(VLOOKUP($A34,'Sr Natls Single'!$A$17:$H$49,8,FALSE))=TRUE,0,VLOOKUP($A34,'Sr Natls Single'!$A$17:$H$49,8,FALSE))</f>
        <v>0</v>
      </c>
      <c r="AF34" s="43">
        <f>IF(ISNA(VLOOKUP($A34,'Sr Nationals Dual'!$A$17:$H$49,8,FALSE))=TRUE,0,VLOOKUP($A34,'Sr Nationals Dual'!$A$17:$H$49,8,FALSE))</f>
        <v>0</v>
      </c>
    </row>
    <row r="35" spans="1:32" s="26" customFormat="1" ht="15">
      <c r="A35" s="64" t="s">
        <v>62</v>
      </c>
      <c r="B35" s="30"/>
      <c r="C35" s="42">
        <f t="shared" si="0"/>
        <v>30</v>
      </c>
      <c r="D35" s="62">
        <f t="shared" si="1"/>
        <v>249.26326129666012</v>
      </c>
      <c r="E35" s="62">
        <f t="shared" si="2"/>
        <v>198.24175824175825</v>
      </c>
      <c r="F35" s="62">
        <f t="shared" si="3"/>
        <v>124.93911349245006</v>
      </c>
      <c r="G35" s="42">
        <f t="shared" si="4"/>
        <v>572.4441330308684</v>
      </c>
      <c r="H35" s="25"/>
      <c r="I35" s="43" t="str">
        <f>IF(ISNA(VLOOKUP($A35,'Canadian Selection Dec 14'!$A$17:$H$21,8,FALSE))=TRUE,"0",VLOOKUP($A35,'Canadian Selection Dec 14'!$A$17:$H$21,8,FALSE))</f>
        <v>0</v>
      </c>
      <c r="J35" s="43">
        <f>IF(ISNA(VLOOKUP($A35,'Canadian Selection Dec 15'!$A$17:$H$20,8,FALSE))=TRUE,0,VLOOKUP($A35,'Canadian Selection Dec 15'!$A$17:$H$20,8,FALSE))</f>
        <v>0</v>
      </c>
      <c r="K35" s="43">
        <f>IF(ISNA(VLOOKUP($A35,'Holimont Jan 11'!$A$17:$H$21,8,FALSE))=TRUE,0,VLOOKUP($A35,'Holimont Jan 11'!$A$17:$H$21,8,FALSE))</f>
        <v>0</v>
      </c>
      <c r="L35" s="43">
        <f>IF(ISNA(VLOOKUP($A35,'TT Calabogie Jan 25'!$A$17:$H$49,8,FALSE))=TRUE,0,VLOOKUP($A35,'TT Calabogie Jan 25'!$A$17:$H$49,8,FALSE))</f>
        <v>249.26326129666012</v>
      </c>
      <c r="M35" s="43">
        <f>IF(ISNA(VLOOKUP($A35,'Canadian Series SM Jan 25'!$A$17:$H$21,8,FALSE))=TRUE,0,VLOOKUP($A35,'Canadian Series SM Jan 25'!$A$17:$H$21,8,FALSE))</f>
        <v>0</v>
      </c>
      <c r="N35" s="43">
        <f>IF(ISNA(VLOOKUP($A35,'Canadian Series DM Jan 26'!$A$17:$H$21,8,FALSE))=TRUE,0,VLOOKUP($A35,'Canadian Series DM Jan 26'!$A$17:$H$21,8,FALSE))</f>
        <v>0</v>
      </c>
      <c r="O35" s="43">
        <f>IF(ISNA(VLOOKUP($A35,'January Jam Jan 26'!$A$17:$H$23,8,FALSE))=TRUE,0,VLOOKUP($A35,'January Jam Jan 26'!$A$17:$H$23,8,FALSE))</f>
        <v>0</v>
      </c>
      <c r="P35" s="43">
        <f>IF(ISNA(VLOOKUP($A35,'Stratton NorAm Single Feb 1'!$A$17:$H$20,8,FALSE))=TRUE,0,VLOOKUP($A35,'Stratton NorAm Single Feb 1'!$A$17:$H$20,8,FALSE))</f>
        <v>0</v>
      </c>
      <c r="Q35" s="43">
        <f>IF(ISNA(VLOOKUP($A35,'Stratton NorAm Dual Feb 2'!$A$17:$H$21,8,FALSE))=TRUE,0,VLOOKUP($A35,'Stratton NorAm Dual Feb 2'!$A$17:$H$21,8,FALSE))</f>
        <v>0</v>
      </c>
      <c r="R35" s="43">
        <f>IF(ISNA(VLOOKUP($A35,'TT Caledon Feb 9'!$A$17:$H$42,8,FALSE))=TRUE,0,VLOOKUP($A35,'TT Caledon Feb 9'!$A$17:$H$42,8,FALSE))</f>
        <v>124.93911349245006</v>
      </c>
      <c r="S35" s="43">
        <f>IF(ISNA(VLOOKUP($A35,'Val St Come NorAm Single Feb 7'!$A$17:$H$21,8,FALSE))=TRUE,0,VLOOKUP($A35,'Val St Come NorAm Single Feb 7'!$A$17:$H$21,8,FALSE))</f>
        <v>0</v>
      </c>
      <c r="T35" s="43">
        <f>IF(ISNA(VLOOKUP($A35,'Val St Come NorAm Dual Feb 9'!$A$17:$H$21,8,FALSE))=TRUE,0,VLOOKUP($A35,'Val St Come NorAm Dual Feb 9'!$A$17:$H$21,8,FALSE))</f>
        <v>0</v>
      </c>
      <c r="U35" s="43">
        <f>IF(ISNA(VLOOKUP($A35,'Spirit Mountain Feb 9'!$A$17:$H$21,8,FALSE))=TRUE,0,VLOOKUP($A35,'Spirit Mountain Feb 9'!$A$17:$H$21,8,FALSE))</f>
        <v>0</v>
      </c>
      <c r="V35" s="43">
        <f>IF(ISNA(VLOOKUP($A35,'Apex NorAm Single Feb 15'!$A$17:$H$22,8,FALSE))=TRUE,0,VLOOKUP($A35,'Apex NorAm Single Feb 15'!$A$17:$H$22,8,FALSE))</f>
        <v>0</v>
      </c>
      <c r="W35" s="43">
        <f>IF(ISNA(VLOOKUP($A35,'Apex NorAm Dual Feb 16'!$A$17:$H$21,8,FALSE))=TRUE,0,VLOOKUP($A35,'Apex NorAm Dual Feb 16'!$A$17:$H$21,8,FALSE))</f>
        <v>0</v>
      </c>
      <c r="X35" s="43">
        <f>IF(ISNA(VLOOKUP($A35,'Vail NorAm Single Feb 22'!$A$17:$H$21,8,FALSE))=TRUE,0,VLOOKUP($A35,'Vail NorAm Single Feb 22'!$A$17:$H$21,8,FALSE))</f>
        <v>0</v>
      </c>
      <c r="Y35" s="43">
        <f>IF(ISNA(VLOOKUP($A35,'Vail NoAm Dual Feb 23'!$A$17:$H$20,8,FALSE))=TRUE,0,VLOOKUP($A35,'Vail NoAm Dual Feb 23'!$A$17:$H$20,8,FALSE))</f>
        <v>0</v>
      </c>
      <c r="Z35" s="43">
        <f>IF(ISNA(VLOOKUP($A35,'TT Camp Fortune'!$A$17:$H$53,8,FALSE))=TRUE,0,VLOOKUP($A35,'TT Camp Fortune'!$A$17:$H$53,8,FALSE))</f>
        <v>104.25420168067227</v>
      </c>
      <c r="AA35" s="43">
        <f>IF(ISNA(VLOOKUP($A35,'Provincials OWG'!$A$17:$H$49,8,FALSE))=TRUE,0,VLOOKUP($A35,'Provincials OWG'!$A$17:$H$49,8,FALSE))</f>
        <v>198.24175824175825</v>
      </c>
      <c r="AB35" s="43">
        <f>IF(ISNA(VLOOKUP($A35,'Cnd Series Camp Fortune day 1'!$A$17:$H$49,8,FALSE))=TRUE,0,VLOOKUP($A35,'Cnd Series Camp Fortune day 1'!$A$17:$H$49,8,FALSE))</f>
        <v>0</v>
      </c>
      <c r="AC35" s="43">
        <f>IF(ISNA(VLOOKUP($A35,'Cnd Series Camp Fortune day 2'!$A$17:$H$49,8,FALSE))=TRUE,0,VLOOKUP($A35,'Cnd Series Camp Fortune day 2'!$A$17:$H$49,8,FALSE))</f>
        <v>0</v>
      </c>
      <c r="AD35" s="43">
        <f>IF(ISNA(VLOOKUP($A35,'Jr Natls Single'!$A$17:$H$49,8,FALSE))=TRUE,0,VLOOKUP($A35,'Jr Natls Single'!$A$17:$H$49,8,FALSE))</f>
        <v>0</v>
      </c>
      <c r="AE35" s="43">
        <f>IF(ISNA(VLOOKUP($A35,'Sr Natls Single'!$A$17:$H$49,8,FALSE))=TRUE,0,VLOOKUP($A35,'Sr Natls Single'!$A$17:$H$49,8,FALSE))</f>
        <v>0</v>
      </c>
      <c r="AF35" s="43">
        <f>IF(ISNA(VLOOKUP($A35,'Sr Nationals Dual'!$A$17:$H$49,8,FALSE))=TRUE,0,VLOOKUP($A35,'Sr Nationals Dual'!$A$17:$H$49,8,FALSE))</f>
        <v>0</v>
      </c>
    </row>
    <row r="36" spans="1:32" s="26" customFormat="1" ht="15">
      <c r="A36" s="64" t="s">
        <v>66</v>
      </c>
      <c r="B36" s="30"/>
      <c r="C36" s="42">
        <f t="shared" si="0"/>
        <v>31</v>
      </c>
      <c r="D36" s="62">
        <f t="shared" si="1"/>
        <v>225.8403361344538</v>
      </c>
      <c r="E36" s="62">
        <f t="shared" si="2"/>
        <v>212.91748526522593</v>
      </c>
      <c r="F36" s="62">
        <f t="shared" si="3"/>
        <v>130.06593406593407</v>
      </c>
      <c r="G36" s="42">
        <f t="shared" si="4"/>
        <v>568.8237554656139</v>
      </c>
      <c r="H36" s="25"/>
      <c r="I36" s="43" t="str">
        <f>IF(ISNA(VLOOKUP($A36,'Canadian Selection Dec 14'!$A$17:$H$21,8,FALSE))=TRUE,"0",VLOOKUP($A36,'Canadian Selection Dec 14'!$A$17:$H$21,8,FALSE))</f>
        <v>0</v>
      </c>
      <c r="J36" s="43">
        <f>IF(ISNA(VLOOKUP($A36,'Canadian Selection Dec 15'!$A$17:$H$20,8,FALSE))=TRUE,0,VLOOKUP($A36,'Canadian Selection Dec 15'!$A$17:$H$20,8,FALSE))</f>
        <v>0</v>
      </c>
      <c r="K36" s="43">
        <f>IF(ISNA(VLOOKUP($A36,'Holimont Jan 11'!$A$17:$H$21,8,FALSE))=TRUE,0,VLOOKUP($A36,'Holimont Jan 11'!$A$17:$H$21,8,FALSE))</f>
        <v>0</v>
      </c>
      <c r="L36" s="43">
        <f>IF(ISNA(VLOOKUP($A36,'TT Calabogie Jan 25'!$A$17:$H$49,8,FALSE))=TRUE,0,VLOOKUP($A36,'TT Calabogie Jan 25'!$A$17:$H$49,8,FALSE))</f>
        <v>212.91748526522593</v>
      </c>
      <c r="M36" s="43">
        <f>IF(ISNA(VLOOKUP($A36,'Canadian Series SM Jan 25'!$A$17:$H$21,8,FALSE))=TRUE,0,VLOOKUP($A36,'Canadian Series SM Jan 25'!$A$17:$H$21,8,FALSE))</f>
        <v>0</v>
      </c>
      <c r="N36" s="43">
        <f>IF(ISNA(VLOOKUP($A36,'Canadian Series DM Jan 26'!$A$17:$H$21,8,FALSE))=TRUE,0,VLOOKUP($A36,'Canadian Series DM Jan 26'!$A$17:$H$21,8,FALSE))</f>
        <v>0</v>
      </c>
      <c r="O36" s="43">
        <f>IF(ISNA(VLOOKUP($A36,'January Jam Jan 26'!$A$17:$H$23,8,FALSE))=TRUE,0,VLOOKUP($A36,'January Jam Jan 26'!$A$17:$H$23,8,FALSE))</f>
        <v>0</v>
      </c>
      <c r="P36" s="43">
        <f>IF(ISNA(VLOOKUP($A36,'Stratton NorAm Single Feb 1'!$A$17:$H$20,8,FALSE))=TRUE,0,VLOOKUP($A36,'Stratton NorAm Single Feb 1'!$A$17:$H$20,8,FALSE))</f>
        <v>0</v>
      </c>
      <c r="Q36" s="43">
        <f>IF(ISNA(VLOOKUP($A36,'Stratton NorAm Dual Feb 2'!$A$17:$H$21,8,FALSE))=TRUE,0,VLOOKUP($A36,'Stratton NorAm Dual Feb 2'!$A$17:$H$21,8,FALSE))</f>
        <v>0</v>
      </c>
      <c r="R36" s="43">
        <f>IF(ISNA(VLOOKUP($A36,'TT Caledon Feb 9'!$A$17:$H$42,8,FALSE))=TRUE,0,VLOOKUP($A36,'TT Caledon Feb 9'!$A$17:$H$42,8,FALSE))</f>
        <v>0</v>
      </c>
      <c r="S36" s="43">
        <f>IF(ISNA(VLOOKUP($A36,'Val St Come NorAm Single Feb 7'!$A$17:$H$21,8,FALSE))=TRUE,0,VLOOKUP($A36,'Val St Come NorAm Single Feb 7'!$A$17:$H$21,8,FALSE))</f>
        <v>0</v>
      </c>
      <c r="T36" s="43">
        <f>IF(ISNA(VLOOKUP($A36,'Val St Come NorAm Dual Feb 9'!$A$17:$H$21,8,FALSE))=TRUE,0,VLOOKUP($A36,'Val St Come NorAm Dual Feb 9'!$A$17:$H$21,8,FALSE))</f>
        <v>0</v>
      </c>
      <c r="U36" s="43">
        <f>IF(ISNA(VLOOKUP($A36,'Spirit Mountain Feb 9'!$A$17:$H$21,8,FALSE))=TRUE,0,VLOOKUP($A36,'Spirit Mountain Feb 9'!$A$17:$H$21,8,FALSE))</f>
        <v>0</v>
      </c>
      <c r="V36" s="43">
        <f>IF(ISNA(VLOOKUP($A36,'Apex NorAm Single Feb 15'!$A$17:$H$22,8,FALSE))=TRUE,0,VLOOKUP($A36,'Apex NorAm Single Feb 15'!$A$17:$H$22,8,FALSE))</f>
        <v>0</v>
      </c>
      <c r="W36" s="43">
        <f>IF(ISNA(VLOOKUP($A36,'Apex NorAm Dual Feb 16'!$A$17:$H$21,8,FALSE))=TRUE,0,VLOOKUP($A36,'Apex NorAm Dual Feb 16'!$A$17:$H$21,8,FALSE))</f>
        <v>0</v>
      </c>
      <c r="X36" s="43">
        <f>IF(ISNA(VLOOKUP($A36,'Vail NorAm Single Feb 22'!$A$17:$H$21,8,FALSE))=TRUE,0,VLOOKUP($A36,'Vail NorAm Single Feb 22'!$A$17:$H$21,8,FALSE))</f>
        <v>0</v>
      </c>
      <c r="Y36" s="43">
        <f>IF(ISNA(VLOOKUP($A36,'Vail NoAm Dual Feb 23'!$A$17:$H$20,8,FALSE))=TRUE,0,VLOOKUP($A36,'Vail NoAm Dual Feb 23'!$A$17:$H$20,8,FALSE))</f>
        <v>0</v>
      </c>
      <c r="Z36" s="43">
        <f>IF(ISNA(VLOOKUP($A36,'TT Camp Fortune'!$A$17:$H$53,8,FALSE))=TRUE,0,VLOOKUP($A36,'TT Camp Fortune'!$A$17:$H$53,8,FALSE))</f>
        <v>225.8403361344538</v>
      </c>
      <c r="AA36" s="43">
        <f>IF(ISNA(VLOOKUP($A36,'Provincials OWG'!$A$17:$H$49,8,FALSE))=TRUE,0,VLOOKUP($A36,'Provincials OWG'!$A$17:$H$49,8,FALSE))</f>
        <v>130.06593406593407</v>
      </c>
      <c r="AB36" s="43">
        <f>IF(ISNA(VLOOKUP($A36,'Cnd Series Camp Fortune day 1'!$A$17:$H$49,8,FALSE))=TRUE,0,VLOOKUP($A36,'Cnd Series Camp Fortune day 1'!$A$17:$H$49,8,FALSE))</f>
        <v>0</v>
      </c>
      <c r="AC36" s="43">
        <f>IF(ISNA(VLOOKUP($A36,'Cnd Series Camp Fortune day 2'!$A$17:$H$49,8,FALSE))=TRUE,0,VLOOKUP($A36,'Cnd Series Camp Fortune day 2'!$A$17:$H$49,8,FALSE))</f>
        <v>0</v>
      </c>
      <c r="AD36" s="43">
        <f>IF(ISNA(VLOOKUP($A36,'Jr Natls Single'!$A$17:$H$49,8,FALSE))=TRUE,0,VLOOKUP($A36,'Jr Natls Single'!$A$17:$H$49,8,FALSE))</f>
        <v>0</v>
      </c>
      <c r="AE36" s="43">
        <f>IF(ISNA(VLOOKUP($A36,'Sr Natls Single'!$A$17:$H$49,8,FALSE))=TRUE,0,VLOOKUP($A36,'Sr Natls Single'!$A$17:$H$49,8,FALSE))</f>
        <v>0</v>
      </c>
      <c r="AF36" s="43">
        <f>IF(ISNA(VLOOKUP($A36,'Sr Nationals Dual'!$A$17:$H$49,8,FALSE))=TRUE,0,VLOOKUP($A36,'Sr Nationals Dual'!$A$17:$H$49,8,FALSE))</f>
        <v>0</v>
      </c>
    </row>
    <row r="37" spans="1:32" s="26" customFormat="1" ht="15">
      <c r="A37" s="64" t="s">
        <v>57</v>
      </c>
      <c r="B37" s="30"/>
      <c r="C37" s="42">
        <f t="shared" si="0"/>
        <v>32</v>
      </c>
      <c r="D37" s="62">
        <f t="shared" si="1"/>
        <v>228.63457760314344</v>
      </c>
      <c r="E37" s="62">
        <f t="shared" si="2"/>
        <v>188.02521008403363</v>
      </c>
      <c r="F37" s="62">
        <f t="shared" si="3"/>
        <v>149.89010989010993</v>
      </c>
      <c r="G37" s="42">
        <f t="shared" si="4"/>
        <v>566.549897577287</v>
      </c>
      <c r="H37" s="25"/>
      <c r="I37" s="43" t="str">
        <f>IF(ISNA(VLOOKUP($A37,'Canadian Selection Dec 14'!$A$17:$H$21,8,FALSE))=TRUE,"0",VLOOKUP($A37,'Canadian Selection Dec 14'!$A$17:$H$21,8,FALSE))</f>
        <v>0</v>
      </c>
      <c r="J37" s="43">
        <f>IF(ISNA(VLOOKUP($A37,'Canadian Selection Dec 15'!$A$17:$H$20,8,FALSE))=TRUE,0,VLOOKUP($A37,'Canadian Selection Dec 15'!$A$17:$H$20,8,FALSE))</f>
        <v>0</v>
      </c>
      <c r="K37" s="43">
        <f>IF(ISNA(VLOOKUP($A37,'Holimont Jan 11'!$A$17:$H$21,8,FALSE))=TRUE,0,VLOOKUP($A37,'Holimont Jan 11'!$A$17:$H$21,8,FALSE))</f>
        <v>0</v>
      </c>
      <c r="L37" s="43">
        <f>IF(ISNA(VLOOKUP($A37,'TT Calabogie Jan 25'!$A$17:$H$49,8,FALSE))=TRUE,0,VLOOKUP($A37,'TT Calabogie Jan 25'!$A$17:$H$49,8,FALSE))</f>
        <v>228.63457760314344</v>
      </c>
      <c r="M37" s="43">
        <f>IF(ISNA(VLOOKUP($A37,'Canadian Series SM Jan 25'!$A$17:$H$21,8,FALSE))=TRUE,0,VLOOKUP($A37,'Canadian Series SM Jan 25'!$A$17:$H$21,8,FALSE))</f>
        <v>0</v>
      </c>
      <c r="N37" s="43">
        <f>IF(ISNA(VLOOKUP($A37,'Canadian Series DM Jan 26'!$A$17:$H$21,8,FALSE))=TRUE,0,VLOOKUP($A37,'Canadian Series DM Jan 26'!$A$17:$H$21,8,FALSE))</f>
        <v>0</v>
      </c>
      <c r="O37" s="43">
        <f>IF(ISNA(VLOOKUP($A37,'January Jam Jan 26'!$A$17:$H$23,8,FALSE))=TRUE,0,VLOOKUP($A37,'January Jam Jan 26'!$A$17:$H$23,8,FALSE))</f>
        <v>0</v>
      </c>
      <c r="P37" s="43">
        <f>IF(ISNA(VLOOKUP($A37,'Stratton NorAm Single Feb 1'!$A$17:$H$20,8,FALSE))=TRUE,0,VLOOKUP($A37,'Stratton NorAm Single Feb 1'!$A$17:$H$20,8,FALSE))</f>
        <v>0</v>
      </c>
      <c r="Q37" s="43">
        <f>IF(ISNA(VLOOKUP($A37,'Stratton NorAm Dual Feb 2'!$A$17:$H$21,8,FALSE))=TRUE,0,VLOOKUP($A37,'Stratton NorAm Dual Feb 2'!$A$17:$H$21,8,FALSE))</f>
        <v>0</v>
      </c>
      <c r="R37" s="43">
        <f>IF(ISNA(VLOOKUP($A37,'TT Caledon Feb 9'!$A$17:$H$42,8,FALSE))=TRUE,0,VLOOKUP($A37,'TT Caledon Feb 9'!$A$17:$H$42,8,FALSE))</f>
        <v>0</v>
      </c>
      <c r="S37" s="43">
        <f>IF(ISNA(VLOOKUP($A37,'Val St Come NorAm Single Feb 7'!$A$17:$H$21,8,FALSE))=TRUE,0,VLOOKUP($A37,'Val St Come NorAm Single Feb 7'!$A$17:$H$21,8,FALSE))</f>
        <v>0</v>
      </c>
      <c r="T37" s="43">
        <f>IF(ISNA(VLOOKUP($A37,'Val St Come NorAm Dual Feb 9'!$A$17:$H$21,8,FALSE))=TRUE,0,VLOOKUP($A37,'Val St Come NorAm Dual Feb 9'!$A$17:$H$21,8,FALSE))</f>
        <v>0</v>
      </c>
      <c r="U37" s="43">
        <f>IF(ISNA(VLOOKUP($A37,'Spirit Mountain Feb 9'!$A$17:$H$21,8,FALSE))=TRUE,0,VLOOKUP($A37,'Spirit Mountain Feb 9'!$A$17:$H$21,8,FALSE))</f>
        <v>0</v>
      </c>
      <c r="V37" s="43">
        <f>IF(ISNA(VLOOKUP($A37,'Apex NorAm Single Feb 15'!$A$17:$H$22,8,FALSE))=TRUE,0,VLOOKUP($A37,'Apex NorAm Single Feb 15'!$A$17:$H$22,8,FALSE))</f>
        <v>0</v>
      </c>
      <c r="W37" s="43">
        <f>IF(ISNA(VLOOKUP($A37,'Apex NorAm Dual Feb 16'!$A$17:$H$21,8,FALSE))=TRUE,0,VLOOKUP($A37,'Apex NorAm Dual Feb 16'!$A$17:$H$21,8,FALSE))</f>
        <v>0</v>
      </c>
      <c r="X37" s="43">
        <f>IF(ISNA(VLOOKUP($A37,'Vail NorAm Single Feb 22'!$A$17:$H$21,8,FALSE))=TRUE,0,VLOOKUP($A37,'Vail NorAm Single Feb 22'!$A$17:$H$21,8,FALSE))</f>
        <v>0</v>
      </c>
      <c r="Y37" s="43">
        <f>IF(ISNA(VLOOKUP($A37,'Vail NoAm Dual Feb 23'!$A$17:$H$20,8,FALSE))=TRUE,0,VLOOKUP($A37,'Vail NoAm Dual Feb 23'!$A$17:$H$20,8,FALSE))</f>
        <v>0</v>
      </c>
      <c r="Z37" s="43">
        <f>IF(ISNA(VLOOKUP($A37,'TT Camp Fortune'!$A$17:$H$53,8,FALSE))=TRUE,0,VLOOKUP($A37,'TT Camp Fortune'!$A$17:$H$53,8,FALSE))</f>
        <v>188.02521008403363</v>
      </c>
      <c r="AA37" s="43">
        <f>IF(ISNA(VLOOKUP($A37,'Provincials OWG'!$A$17:$H$49,8,FALSE))=TRUE,0,VLOOKUP($A37,'Provincials OWG'!$A$17:$H$49,8,FALSE))</f>
        <v>149.89010989010993</v>
      </c>
      <c r="AB37" s="43">
        <f>IF(ISNA(VLOOKUP($A37,'Cnd Series Camp Fortune day 1'!$A$17:$H$49,8,FALSE))=TRUE,0,VLOOKUP($A37,'Cnd Series Camp Fortune day 1'!$A$17:$H$49,8,FALSE))</f>
        <v>0</v>
      </c>
      <c r="AC37" s="43">
        <f>IF(ISNA(VLOOKUP($A37,'Cnd Series Camp Fortune day 2'!$A$17:$H$49,8,FALSE))=TRUE,0,VLOOKUP($A37,'Cnd Series Camp Fortune day 2'!$A$17:$H$49,8,FALSE))</f>
        <v>0</v>
      </c>
      <c r="AD37" s="43">
        <f>IF(ISNA(VLOOKUP($A37,'Jr Natls Single'!$A$17:$H$49,8,FALSE))=TRUE,0,VLOOKUP($A37,'Jr Natls Single'!$A$17:$H$49,8,FALSE))</f>
        <v>0</v>
      </c>
      <c r="AE37" s="43">
        <f>IF(ISNA(VLOOKUP($A37,'Sr Natls Single'!$A$17:$H$49,8,FALSE))=TRUE,0,VLOOKUP($A37,'Sr Natls Single'!$A$17:$H$49,8,FALSE))</f>
        <v>0</v>
      </c>
      <c r="AF37" s="43">
        <f>IF(ISNA(VLOOKUP($A37,'Sr Nationals Dual'!$A$17:$H$49,8,FALSE))=TRUE,0,VLOOKUP($A37,'Sr Nationals Dual'!$A$17:$H$49,8,FALSE))</f>
        <v>0</v>
      </c>
    </row>
    <row r="38" spans="1:32" s="26" customFormat="1" ht="15">
      <c r="A38" s="64" t="s">
        <v>59</v>
      </c>
      <c r="B38" s="30"/>
      <c r="C38" s="42">
        <f aca="true" t="shared" si="5" ref="C38:C73">RANK(G38,$G$6:$G$73,0)</f>
        <v>33</v>
      </c>
      <c r="D38" s="62">
        <f aca="true" t="shared" si="6" ref="D38:D72">LARGE(($I38:$AF38),1)</f>
        <v>270.38310412573674</v>
      </c>
      <c r="E38" s="62">
        <f aca="true" t="shared" si="7" ref="E38:E73">LARGE(($I38:$AF38),2)</f>
        <v>226.5274725274725</v>
      </c>
      <c r="F38" s="62">
        <f aca="true" t="shared" si="8" ref="F38:F73">LARGE(($I38:$AF38),3)</f>
        <v>0</v>
      </c>
      <c r="G38" s="42">
        <f aca="true" t="shared" si="9" ref="G38:G69">SUM(D38+E38+F38)</f>
        <v>496.9105766532092</v>
      </c>
      <c r="H38" s="25"/>
      <c r="I38" s="43" t="str">
        <f>IF(ISNA(VLOOKUP($A38,'Canadian Selection Dec 14'!$A$17:$H$21,8,FALSE))=TRUE,"0",VLOOKUP($A38,'Canadian Selection Dec 14'!$A$17:$H$21,8,FALSE))</f>
        <v>0</v>
      </c>
      <c r="J38" s="43">
        <f>IF(ISNA(VLOOKUP($A38,'Canadian Selection Dec 15'!$A$17:$H$20,8,FALSE))=TRUE,0,VLOOKUP($A38,'Canadian Selection Dec 15'!$A$17:$H$20,8,FALSE))</f>
        <v>0</v>
      </c>
      <c r="K38" s="43">
        <f>IF(ISNA(VLOOKUP($A38,'Holimont Jan 11'!$A$17:$H$21,8,FALSE))=TRUE,0,VLOOKUP($A38,'Holimont Jan 11'!$A$17:$H$21,8,FALSE))</f>
        <v>0</v>
      </c>
      <c r="L38" s="43">
        <f>IF(ISNA(VLOOKUP($A38,'TT Calabogie Jan 25'!$A$17:$H$49,8,FALSE))=TRUE,0,VLOOKUP($A38,'TT Calabogie Jan 25'!$A$17:$H$49,8,FALSE))</f>
        <v>270.38310412573674</v>
      </c>
      <c r="M38" s="43">
        <f>IF(ISNA(VLOOKUP($A38,'Canadian Series SM Jan 25'!$A$17:$H$21,8,FALSE))=TRUE,0,VLOOKUP($A38,'Canadian Series SM Jan 25'!$A$17:$H$21,8,FALSE))</f>
        <v>0</v>
      </c>
      <c r="N38" s="43">
        <f>IF(ISNA(VLOOKUP($A38,'Canadian Series DM Jan 26'!$A$17:$H$21,8,FALSE))=TRUE,0,VLOOKUP($A38,'Canadian Series DM Jan 26'!$A$17:$H$21,8,FALSE))</f>
        <v>0</v>
      </c>
      <c r="O38" s="43">
        <f>IF(ISNA(VLOOKUP($A38,'January Jam Jan 26'!$A$17:$H$23,8,FALSE))=TRUE,0,VLOOKUP($A38,'January Jam Jan 26'!$A$17:$H$23,8,FALSE))</f>
        <v>0</v>
      </c>
      <c r="P38" s="43">
        <f>IF(ISNA(VLOOKUP($A38,'Stratton NorAm Single Feb 1'!$A$17:$H$20,8,FALSE))=TRUE,0,VLOOKUP($A38,'Stratton NorAm Single Feb 1'!$A$17:$H$20,8,FALSE))</f>
        <v>0</v>
      </c>
      <c r="Q38" s="43">
        <f>IF(ISNA(VLOOKUP($A38,'Stratton NorAm Dual Feb 2'!$A$17:$H$21,8,FALSE))=TRUE,0,VLOOKUP($A38,'Stratton NorAm Dual Feb 2'!$A$17:$H$21,8,FALSE))</f>
        <v>0</v>
      </c>
      <c r="R38" s="43">
        <f>IF(ISNA(VLOOKUP($A38,'TT Caledon Feb 9'!$A$17:$H$42,8,FALSE))=TRUE,0,VLOOKUP($A38,'TT Caledon Feb 9'!$A$17:$H$42,8,FALSE))</f>
        <v>0</v>
      </c>
      <c r="S38" s="43">
        <f>IF(ISNA(VLOOKUP($A38,'Val St Come NorAm Single Feb 7'!$A$17:$H$21,8,FALSE))=TRUE,0,VLOOKUP($A38,'Val St Come NorAm Single Feb 7'!$A$17:$H$21,8,FALSE))</f>
        <v>0</v>
      </c>
      <c r="T38" s="43">
        <f>IF(ISNA(VLOOKUP($A38,'Val St Come NorAm Dual Feb 9'!$A$17:$H$21,8,FALSE))=TRUE,0,VLOOKUP($A38,'Val St Come NorAm Dual Feb 9'!$A$17:$H$21,8,FALSE))</f>
        <v>0</v>
      </c>
      <c r="U38" s="43">
        <f>IF(ISNA(VLOOKUP($A38,'Spirit Mountain Feb 9'!$A$17:$H$21,8,FALSE))=TRUE,0,VLOOKUP($A38,'Spirit Mountain Feb 9'!$A$17:$H$21,8,FALSE))</f>
        <v>0</v>
      </c>
      <c r="V38" s="43">
        <f>IF(ISNA(VLOOKUP($A38,'Apex NorAm Single Feb 15'!$A$17:$H$22,8,FALSE))=TRUE,0,VLOOKUP($A38,'Apex NorAm Single Feb 15'!$A$17:$H$22,8,FALSE))</f>
        <v>0</v>
      </c>
      <c r="W38" s="43">
        <f>IF(ISNA(VLOOKUP($A38,'Apex NorAm Dual Feb 16'!$A$17:$H$21,8,FALSE))=TRUE,0,VLOOKUP($A38,'Apex NorAm Dual Feb 16'!$A$17:$H$21,8,FALSE))</f>
        <v>0</v>
      </c>
      <c r="X38" s="43">
        <f>IF(ISNA(VLOOKUP($A38,'Vail NorAm Single Feb 22'!$A$17:$H$21,8,FALSE))=TRUE,0,VLOOKUP($A38,'Vail NorAm Single Feb 22'!$A$17:$H$21,8,FALSE))</f>
        <v>0</v>
      </c>
      <c r="Y38" s="43">
        <f>IF(ISNA(VLOOKUP($A38,'Vail NoAm Dual Feb 23'!$A$17:$H$20,8,FALSE))=TRUE,0,VLOOKUP($A38,'Vail NoAm Dual Feb 23'!$A$17:$H$20,8,FALSE))</f>
        <v>0</v>
      </c>
      <c r="Z38" s="43">
        <f>IF(ISNA(VLOOKUP($A38,'TT Camp Fortune'!$A$17:$H$53,8,FALSE))=TRUE,0,VLOOKUP($A38,'TT Camp Fortune'!$A$17:$H$53,8,FALSE))</f>
        <v>0</v>
      </c>
      <c r="AA38" s="43">
        <f>IF(ISNA(VLOOKUP($A38,'Provincials OWG'!$A$17:$H$49,8,FALSE))=TRUE,0,VLOOKUP($A38,'Provincials OWG'!$A$17:$H$49,8,FALSE))</f>
        <v>226.5274725274725</v>
      </c>
      <c r="AB38" s="43">
        <f>IF(ISNA(VLOOKUP($A38,'Cnd Series Camp Fortune day 1'!$A$17:$H$49,8,FALSE))=TRUE,0,VLOOKUP($A38,'Cnd Series Camp Fortune day 1'!$A$17:$H$49,8,FALSE))</f>
        <v>0</v>
      </c>
      <c r="AC38" s="43">
        <f>IF(ISNA(VLOOKUP($A38,'Cnd Series Camp Fortune day 2'!$A$17:$H$49,8,FALSE))=TRUE,0,VLOOKUP($A38,'Cnd Series Camp Fortune day 2'!$A$17:$H$49,8,FALSE))</f>
        <v>0</v>
      </c>
      <c r="AD38" s="43">
        <f>IF(ISNA(VLOOKUP($A38,'Jr Natls Single'!$A$17:$H$49,8,FALSE))=TRUE,0,VLOOKUP($A38,'Jr Natls Single'!$A$17:$H$49,8,FALSE))</f>
        <v>0</v>
      </c>
      <c r="AE38" s="43">
        <f>IF(ISNA(VLOOKUP($A38,'Sr Natls Single'!$A$17:$H$49,8,FALSE))=TRUE,0,VLOOKUP($A38,'Sr Natls Single'!$A$17:$H$49,8,FALSE))</f>
        <v>0</v>
      </c>
      <c r="AF38" s="43">
        <f>IF(ISNA(VLOOKUP($A38,'Sr Nationals Dual'!$A$17:$H$49,8,FALSE))=TRUE,0,VLOOKUP($A38,'Sr Nationals Dual'!$A$17:$H$49,8,FALSE))</f>
        <v>0</v>
      </c>
    </row>
    <row r="39" spans="1:32" s="26" customFormat="1" ht="15">
      <c r="A39" s="64" t="s">
        <v>166</v>
      </c>
      <c r="B39" s="30"/>
      <c r="C39" s="42">
        <f t="shared" si="5"/>
        <v>34</v>
      </c>
      <c r="D39" s="62">
        <f t="shared" si="6"/>
        <v>458.42596709648734</v>
      </c>
      <c r="E39" s="62">
        <f t="shared" si="7"/>
        <v>0</v>
      </c>
      <c r="F39" s="62">
        <f t="shared" si="8"/>
        <v>0</v>
      </c>
      <c r="G39" s="42">
        <f t="shared" si="9"/>
        <v>458.42596709648734</v>
      </c>
      <c r="H39" s="25"/>
      <c r="I39" s="43" t="str">
        <f>IF(ISNA(VLOOKUP($A39,'Canadian Selection Dec 14'!$A$17:$H$21,8,FALSE))=TRUE,"0",VLOOKUP($A39,'Canadian Selection Dec 14'!$A$17:$H$21,8,FALSE))</f>
        <v>0</v>
      </c>
      <c r="J39" s="43">
        <f>IF(ISNA(VLOOKUP($A39,'Canadian Selection Dec 15'!$A$17:$H$20,8,FALSE))=TRUE,0,VLOOKUP($A39,'Canadian Selection Dec 15'!$A$17:$H$20,8,FALSE))</f>
        <v>0</v>
      </c>
      <c r="K39" s="43">
        <f>IF(ISNA(VLOOKUP($A39,'Holimont Jan 11'!$A$17:$H$21,8,FALSE))=TRUE,0,VLOOKUP($A39,'Holimont Jan 11'!$A$17:$H$21,8,FALSE))</f>
        <v>0</v>
      </c>
      <c r="L39" s="43">
        <f>IF(ISNA(VLOOKUP($A39,'TT Calabogie Jan 25'!$A$17:$H$49,8,FALSE))=TRUE,0,VLOOKUP($A39,'TT Calabogie Jan 25'!$A$17:$H$49,8,FALSE))</f>
        <v>0</v>
      </c>
      <c r="M39" s="43">
        <f>IF(ISNA(VLOOKUP($A39,'Canadian Series SM Jan 25'!$A$17:$H$21,8,FALSE))=TRUE,0,VLOOKUP($A39,'Canadian Series SM Jan 25'!$A$17:$H$21,8,FALSE))</f>
        <v>0</v>
      </c>
      <c r="N39" s="43">
        <f>IF(ISNA(VLOOKUP($A39,'Canadian Series DM Jan 26'!$A$17:$H$21,8,FALSE))=TRUE,0,VLOOKUP($A39,'Canadian Series DM Jan 26'!$A$17:$H$21,8,FALSE))</f>
        <v>0</v>
      </c>
      <c r="O39" s="43">
        <f>IF(ISNA(VLOOKUP($A39,'January Jam Jan 26'!$A$17:$H$23,8,FALSE))=TRUE,0,VLOOKUP($A39,'January Jam Jan 26'!$A$17:$H$23,8,FALSE))</f>
        <v>0</v>
      </c>
      <c r="P39" s="43">
        <f>IF(ISNA(VLOOKUP($A39,'Stratton NorAm Single Feb 1'!$A$17:$H$20,8,FALSE))=TRUE,0,VLOOKUP($A39,'Stratton NorAm Single Feb 1'!$A$17:$H$20,8,FALSE))</f>
        <v>0</v>
      </c>
      <c r="Q39" s="43">
        <f>IF(ISNA(VLOOKUP($A39,'Stratton NorAm Dual Feb 2'!$A$17:$H$21,8,FALSE))=TRUE,0,VLOOKUP($A39,'Stratton NorAm Dual Feb 2'!$A$17:$H$21,8,FALSE))</f>
        <v>0</v>
      </c>
      <c r="R39" s="43">
        <f>IF(ISNA(VLOOKUP($A39,'TT Caledon Feb 9'!$A$17:$H$42,8,FALSE))=TRUE,0,VLOOKUP($A39,'TT Caledon Feb 9'!$A$17:$H$42,8,FALSE))</f>
        <v>0</v>
      </c>
      <c r="S39" s="43">
        <f>IF(ISNA(VLOOKUP($A39,'Val St Come NorAm Single Feb 7'!$A$17:$H$21,8,FALSE))=TRUE,0,VLOOKUP($A39,'Val St Come NorAm Single Feb 7'!$A$17:$H$21,8,FALSE))</f>
        <v>0</v>
      </c>
      <c r="T39" s="43">
        <f>IF(ISNA(VLOOKUP($A39,'Val St Come NorAm Dual Feb 9'!$A$17:$H$21,8,FALSE))=TRUE,0,VLOOKUP($A39,'Val St Come NorAm Dual Feb 9'!$A$17:$H$21,8,FALSE))</f>
        <v>0</v>
      </c>
      <c r="U39" s="43">
        <f>IF(ISNA(VLOOKUP($A39,'Spirit Mountain Feb 9'!$A$17:$H$21,8,FALSE))=TRUE,0,VLOOKUP($A39,'Spirit Mountain Feb 9'!$A$17:$H$21,8,FALSE))</f>
        <v>458.42596709648734</v>
      </c>
      <c r="V39" s="43">
        <f>IF(ISNA(VLOOKUP($A39,'Apex NorAm Single Feb 15'!$A$17:$H$22,8,FALSE))=TRUE,0,VLOOKUP($A39,'Apex NorAm Single Feb 15'!$A$17:$H$22,8,FALSE))</f>
        <v>0</v>
      </c>
      <c r="W39" s="43">
        <f>IF(ISNA(VLOOKUP($A39,'Apex NorAm Dual Feb 16'!$A$17:$H$21,8,FALSE))=TRUE,0,VLOOKUP($A39,'Apex NorAm Dual Feb 16'!$A$17:$H$21,8,FALSE))</f>
        <v>0</v>
      </c>
      <c r="X39" s="43">
        <f>IF(ISNA(VLOOKUP($A39,'Vail NorAm Single Feb 22'!$A$17:$H$21,8,FALSE))=TRUE,0,VLOOKUP($A39,'Vail NorAm Single Feb 22'!$A$17:$H$21,8,FALSE))</f>
        <v>0</v>
      </c>
      <c r="Y39" s="43">
        <f>IF(ISNA(VLOOKUP($A39,'Vail NoAm Dual Feb 23'!$A$17:$H$20,8,FALSE))=TRUE,0,VLOOKUP($A39,'Vail NoAm Dual Feb 23'!$A$17:$H$20,8,FALSE))</f>
        <v>0</v>
      </c>
      <c r="Z39" s="43">
        <f>IF(ISNA(VLOOKUP($A39,'TT Camp Fortune'!$A$17:$H$53,8,FALSE))=TRUE,0,VLOOKUP($A39,'TT Camp Fortune'!$A$17:$H$53,8,FALSE))</f>
        <v>0</v>
      </c>
      <c r="AA39" s="43">
        <f>IF(ISNA(VLOOKUP($A39,'Provincials OWG'!$A$17:$H$49,8,FALSE))=TRUE,0,VLOOKUP($A39,'Provincials OWG'!$A$17:$H$49,8,FALSE))</f>
        <v>0</v>
      </c>
      <c r="AB39" s="43">
        <f>IF(ISNA(VLOOKUP($A39,'Cnd Series Camp Fortune day 1'!$A$17:$H$49,8,FALSE))=TRUE,0,VLOOKUP($A39,'Cnd Series Camp Fortune day 1'!$A$17:$H$49,8,FALSE))</f>
        <v>0</v>
      </c>
      <c r="AC39" s="43">
        <f>IF(ISNA(VLOOKUP($A39,'Cnd Series Camp Fortune day 2'!$A$17:$H$49,8,FALSE))=TRUE,0,VLOOKUP($A39,'Cnd Series Camp Fortune day 2'!$A$17:$H$49,8,FALSE))</f>
        <v>0</v>
      </c>
      <c r="AD39" s="43">
        <f>IF(ISNA(VLOOKUP($A39,'Jr Natls Single'!$A$17:$H$49,8,FALSE))=TRUE,0,VLOOKUP($A39,'Jr Natls Single'!$A$17:$H$49,8,FALSE))</f>
        <v>0</v>
      </c>
      <c r="AE39" s="43">
        <f>IF(ISNA(VLOOKUP($A39,'Sr Natls Single'!$A$17:$H$49,8,FALSE))=TRUE,0,VLOOKUP($A39,'Sr Natls Single'!$A$17:$H$49,8,FALSE))</f>
        <v>0</v>
      </c>
      <c r="AF39" s="43">
        <f>IF(ISNA(VLOOKUP($A39,'Sr Nationals Dual'!$A$17:$H$49,8,FALSE))=TRUE,0,VLOOKUP($A39,'Sr Nationals Dual'!$A$17:$H$49,8,FALSE))</f>
        <v>0</v>
      </c>
    </row>
    <row r="40" spans="1:32" s="26" customFormat="1" ht="15">
      <c r="A40" s="64" t="s">
        <v>61</v>
      </c>
      <c r="B40" s="30"/>
      <c r="C40" s="42">
        <f t="shared" si="5"/>
        <v>36</v>
      </c>
      <c r="D40" s="62">
        <f t="shared" si="6"/>
        <v>242.9096638655462</v>
      </c>
      <c r="E40" s="62">
        <f t="shared" si="7"/>
        <v>199.20879120879124</v>
      </c>
      <c r="F40" s="62">
        <f t="shared" si="8"/>
        <v>0</v>
      </c>
      <c r="G40" s="42">
        <f t="shared" si="9"/>
        <v>442.1184550743375</v>
      </c>
      <c r="H40" s="25"/>
      <c r="I40" s="43" t="str">
        <f>IF(ISNA(VLOOKUP($A40,'Canadian Selection Dec 14'!$A$17:$H$21,8,FALSE))=TRUE,"0",VLOOKUP($A40,'Canadian Selection Dec 14'!$A$17:$H$21,8,FALSE))</f>
        <v>0</v>
      </c>
      <c r="J40" s="43">
        <f>IF(ISNA(VLOOKUP($A40,'Canadian Selection Dec 15'!$A$17:$H$20,8,FALSE))=TRUE,0,VLOOKUP($A40,'Canadian Selection Dec 15'!$A$17:$H$20,8,FALSE))</f>
        <v>0</v>
      </c>
      <c r="K40" s="43">
        <f>IF(ISNA(VLOOKUP($A40,'Holimont Jan 11'!$A$17:$H$21,8,FALSE))=TRUE,0,VLOOKUP($A40,'Holimont Jan 11'!$A$17:$H$21,8,FALSE))</f>
        <v>0</v>
      </c>
      <c r="L40" s="43">
        <f>IF(ISNA(VLOOKUP($A40,'TT Calabogie Jan 25'!$A$17:$H$49,8,FALSE))=TRUE,0,VLOOKUP($A40,'TT Calabogie Jan 25'!$A$17:$H$49,8,FALSE))</f>
        <v>0</v>
      </c>
      <c r="M40" s="43">
        <f>IF(ISNA(VLOOKUP($A40,'Canadian Series SM Jan 25'!$A$17:$H$21,8,FALSE))=TRUE,0,VLOOKUP($A40,'Canadian Series SM Jan 25'!$A$17:$H$21,8,FALSE))</f>
        <v>0</v>
      </c>
      <c r="N40" s="43">
        <f>IF(ISNA(VLOOKUP($A40,'Canadian Series DM Jan 26'!$A$17:$H$21,8,FALSE))=TRUE,0,VLOOKUP($A40,'Canadian Series DM Jan 26'!$A$17:$H$21,8,FALSE))</f>
        <v>0</v>
      </c>
      <c r="O40" s="43">
        <f>IF(ISNA(VLOOKUP($A40,'January Jam Jan 26'!$A$17:$H$23,8,FALSE))=TRUE,0,VLOOKUP($A40,'January Jam Jan 26'!$A$17:$H$23,8,FALSE))</f>
        <v>0</v>
      </c>
      <c r="P40" s="43">
        <f>IF(ISNA(VLOOKUP($A40,'Stratton NorAm Single Feb 1'!$A$17:$H$20,8,FALSE))=TRUE,0,VLOOKUP($A40,'Stratton NorAm Single Feb 1'!$A$17:$H$20,8,FALSE))</f>
        <v>0</v>
      </c>
      <c r="Q40" s="43">
        <f>IF(ISNA(VLOOKUP($A40,'Stratton NorAm Dual Feb 2'!$A$17:$H$21,8,FALSE))=TRUE,0,VLOOKUP($A40,'Stratton NorAm Dual Feb 2'!$A$17:$H$21,8,FALSE))</f>
        <v>0</v>
      </c>
      <c r="R40" s="43">
        <f>IF(ISNA(VLOOKUP($A40,'TT Caledon Feb 9'!$A$17:$H$42,8,FALSE))=TRUE,0,VLOOKUP($A40,'TT Caledon Feb 9'!$A$17:$H$42,8,FALSE))</f>
        <v>0</v>
      </c>
      <c r="S40" s="43">
        <f>IF(ISNA(VLOOKUP($A40,'Val St Come NorAm Single Feb 7'!$A$17:$H$21,8,FALSE))=TRUE,0,VLOOKUP($A40,'Val St Come NorAm Single Feb 7'!$A$17:$H$21,8,FALSE))</f>
        <v>0</v>
      </c>
      <c r="T40" s="43">
        <f>IF(ISNA(VLOOKUP($A40,'Val St Come NorAm Dual Feb 9'!$A$17:$H$21,8,FALSE))=TRUE,0,VLOOKUP($A40,'Val St Come NorAm Dual Feb 9'!$A$17:$H$21,8,FALSE))</f>
        <v>0</v>
      </c>
      <c r="U40" s="43">
        <f>IF(ISNA(VLOOKUP($A40,'Spirit Mountain Feb 9'!$A$17:$H$21,8,FALSE))=TRUE,0,VLOOKUP($A40,'Spirit Mountain Feb 9'!$A$17:$H$21,8,FALSE))</f>
        <v>0</v>
      </c>
      <c r="V40" s="43">
        <f>IF(ISNA(VLOOKUP($A40,'Apex NorAm Single Feb 15'!$A$17:$H$22,8,FALSE))=TRUE,0,VLOOKUP($A40,'Apex NorAm Single Feb 15'!$A$17:$H$22,8,FALSE))</f>
        <v>0</v>
      </c>
      <c r="W40" s="43">
        <f>IF(ISNA(VLOOKUP($A40,'Apex NorAm Dual Feb 16'!$A$17:$H$21,8,FALSE))=TRUE,0,VLOOKUP($A40,'Apex NorAm Dual Feb 16'!$A$17:$H$21,8,FALSE))</f>
        <v>0</v>
      </c>
      <c r="X40" s="43">
        <f>IF(ISNA(VLOOKUP($A40,'Vail NorAm Single Feb 22'!$A$17:$H$21,8,FALSE))=TRUE,0,VLOOKUP($A40,'Vail NorAm Single Feb 22'!$A$17:$H$21,8,FALSE))</f>
        <v>0</v>
      </c>
      <c r="Y40" s="43">
        <f>IF(ISNA(VLOOKUP($A40,'Vail NoAm Dual Feb 23'!$A$17:$H$20,8,FALSE))=TRUE,0,VLOOKUP($A40,'Vail NoAm Dual Feb 23'!$A$17:$H$20,8,FALSE))</f>
        <v>0</v>
      </c>
      <c r="Z40" s="43">
        <f>IF(ISNA(VLOOKUP($A40,'TT Camp Fortune'!$A$17:$H$53,8,FALSE))=TRUE,0,VLOOKUP($A40,'TT Camp Fortune'!$A$17:$H$53,8,FALSE))</f>
        <v>242.9096638655462</v>
      </c>
      <c r="AA40" s="43">
        <f>IF(ISNA(VLOOKUP($A40,'Provincials OWG'!$A$17:$H$49,8,FALSE))=TRUE,0,VLOOKUP($A40,'Provincials OWG'!$A$17:$H$49,8,FALSE))</f>
        <v>199.20879120879124</v>
      </c>
      <c r="AB40" s="43">
        <f>IF(ISNA(VLOOKUP($A40,'Cnd Series Camp Fortune day 1'!$A$17:$H$49,8,FALSE))=TRUE,0,VLOOKUP($A40,'Cnd Series Camp Fortune day 1'!$A$17:$H$49,8,FALSE))</f>
        <v>0</v>
      </c>
      <c r="AC40" s="43">
        <f>IF(ISNA(VLOOKUP($A40,'Cnd Series Camp Fortune day 2'!$A$17:$H$49,8,FALSE))=TRUE,0,VLOOKUP($A40,'Cnd Series Camp Fortune day 2'!$A$17:$H$49,8,FALSE))</f>
        <v>0</v>
      </c>
      <c r="AD40" s="43">
        <f>IF(ISNA(VLOOKUP($A40,'Jr Natls Single'!$A$17:$H$49,8,FALSE))=TRUE,0,VLOOKUP($A40,'Jr Natls Single'!$A$17:$H$49,8,FALSE))</f>
        <v>0</v>
      </c>
      <c r="AE40" s="43">
        <f>IF(ISNA(VLOOKUP($A40,'Sr Natls Single'!$A$17:$H$49,8,FALSE))=TRUE,0,VLOOKUP($A40,'Sr Natls Single'!$A$17:$H$49,8,FALSE))</f>
        <v>0</v>
      </c>
      <c r="AF40" s="43">
        <f>IF(ISNA(VLOOKUP($A40,'Sr Nationals Dual'!$A$17:$H$49,8,FALSE))=TRUE,0,VLOOKUP($A40,'Sr Nationals Dual'!$A$17:$H$49,8,FALSE))</f>
        <v>0</v>
      </c>
    </row>
    <row r="41" spans="1:32" s="26" customFormat="1" ht="15">
      <c r="A41" s="64" t="s">
        <v>60</v>
      </c>
      <c r="B41" s="30"/>
      <c r="C41" s="42">
        <f t="shared" si="5"/>
        <v>35</v>
      </c>
      <c r="D41" s="62">
        <f t="shared" si="6"/>
        <v>445.37815126050424</v>
      </c>
      <c r="E41" s="62">
        <f t="shared" si="7"/>
        <v>0</v>
      </c>
      <c r="F41" s="62">
        <f t="shared" si="8"/>
        <v>0</v>
      </c>
      <c r="G41" s="42">
        <f t="shared" si="9"/>
        <v>445.37815126050424</v>
      </c>
      <c r="H41" s="25"/>
      <c r="I41" s="43" t="str">
        <f>IF(ISNA(VLOOKUP($A41,'Canadian Selection Dec 14'!$A$17:$H$21,8,FALSE))=TRUE,"0",VLOOKUP($A41,'Canadian Selection Dec 14'!$A$17:$H$21,8,FALSE))</f>
        <v>0</v>
      </c>
      <c r="J41" s="43">
        <f>IF(ISNA(VLOOKUP($A41,'Canadian Selection Dec 15'!$A$17:$H$20,8,FALSE))=TRUE,0,VLOOKUP($A41,'Canadian Selection Dec 15'!$A$17:$H$20,8,FALSE))</f>
        <v>0</v>
      </c>
      <c r="K41" s="43">
        <f>IF(ISNA(VLOOKUP($A41,'Holimont Jan 11'!$A$17:$H$21,8,FALSE))=TRUE,0,VLOOKUP($A41,'Holimont Jan 11'!$A$17:$H$21,8,FALSE))</f>
        <v>0</v>
      </c>
      <c r="L41" s="43">
        <f>IF(ISNA(VLOOKUP($A41,'TT Calabogie Jan 25'!$A$17:$H$49,8,FALSE))=TRUE,0,VLOOKUP($A41,'TT Calabogie Jan 25'!$A$17:$H$49,8,FALSE))</f>
        <v>0</v>
      </c>
      <c r="M41" s="43">
        <f>IF(ISNA(VLOOKUP($A41,'Canadian Series SM Jan 25'!$A$17:$H$21,8,FALSE))=TRUE,0,VLOOKUP($A41,'Canadian Series SM Jan 25'!$A$17:$H$21,8,FALSE))</f>
        <v>0</v>
      </c>
      <c r="N41" s="43">
        <f>IF(ISNA(VLOOKUP($A41,'Canadian Series DM Jan 26'!$A$17:$H$21,8,FALSE))=TRUE,0,VLOOKUP($A41,'Canadian Series DM Jan 26'!$A$17:$H$21,8,FALSE))</f>
        <v>0</v>
      </c>
      <c r="O41" s="43">
        <f>IF(ISNA(VLOOKUP($A41,'January Jam Jan 26'!$A$17:$H$23,8,FALSE))=TRUE,0,VLOOKUP($A41,'January Jam Jan 26'!$A$17:$H$23,8,FALSE))</f>
        <v>0</v>
      </c>
      <c r="P41" s="43">
        <f>IF(ISNA(VLOOKUP($A41,'Stratton NorAm Single Feb 1'!$A$17:$H$20,8,FALSE))=TRUE,0,VLOOKUP($A41,'Stratton NorAm Single Feb 1'!$A$17:$H$20,8,FALSE))</f>
        <v>0</v>
      </c>
      <c r="Q41" s="43">
        <f>IF(ISNA(VLOOKUP($A41,'Stratton NorAm Dual Feb 2'!$A$17:$H$21,8,FALSE))=TRUE,0,VLOOKUP($A41,'Stratton NorAm Dual Feb 2'!$A$17:$H$21,8,FALSE))</f>
        <v>0</v>
      </c>
      <c r="R41" s="43">
        <f>IF(ISNA(VLOOKUP($A41,'TT Caledon Feb 9'!$A$17:$H$42,8,FALSE))=TRUE,0,VLOOKUP($A41,'TT Caledon Feb 9'!$A$17:$H$42,8,FALSE))</f>
        <v>0</v>
      </c>
      <c r="S41" s="43">
        <f>IF(ISNA(VLOOKUP($A41,'Val St Come NorAm Single Feb 7'!$A$17:$H$21,8,FALSE))=TRUE,0,VLOOKUP($A41,'Val St Come NorAm Single Feb 7'!$A$17:$H$21,8,FALSE))</f>
        <v>0</v>
      </c>
      <c r="T41" s="43">
        <f>IF(ISNA(VLOOKUP($A41,'Val St Come NorAm Dual Feb 9'!$A$17:$H$21,8,FALSE))=TRUE,0,VLOOKUP($A41,'Val St Come NorAm Dual Feb 9'!$A$17:$H$21,8,FALSE))</f>
        <v>0</v>
      </c>
      <c r="U41" s="43">
        <f>IF(ISNA(VLOOKUP($A41,'Spirit Mountain Feb 9'!$A$17:$H$21,8,FALSE))=TRUE,0,VLOOKUP($A41,'Spirit Mountain Feb 9'!$A$17:$H$21,8,FALSE))</f>
        <v>0</v>
      </c>
      <c r="V41" s="43">
        <f>IF(ISNA(VLOOKUP($A41,'Apex NorAm Single Feb 15'!$A$17:$H$22,8,FALSE))=TRUE,0,VLOOKUP($A41,'Apex NorAm Single Feb 15'!$A$17:$H$22,8,FALSE))</f>
        <v>0</v>
      </c>
      <c r="W41" s="43">
        <f>IF(ISNA(VLOOKUP($A41,'Apex NorAm Dual Feb 16'!$A$17:$H$21,8,FALSE))=TRUE,0,VLOOKUP($A41,'Apex NorAm Dual Feb 16'!$A$17:$H$21,8,FALSE))</f>
        <v>0</v>
      </c>
      <c r="X41" s="43">
        <f>IF(ISNA(VLOOKUP($A41,'Vail NorAm Single Feb 22'!$A$17:$H$21,8,FALSE))=TRUE,0,VLOOKUP($A41,'Vail NorAm Single Feb 22'!$A$17:$H$21,8,FALSE))</f>
        <v>0</v>
      </c>
      <c r="Y41" s="43">
        <f>IF(ISNA(VLOOKUP($A41,'Vail NoAm Dual Feb 23'!$A$17:$H$20,8,FALSE))=TRUE,0,VLOOKUP($A41,'Vail NoAm Dual Feb 23'!$A$17:$H$20,8,FALSE))</f>
        <v>0</v>
      </c>
      <c r="Z41" s="43">
        <f>IF(ISNA(VLOOKUP($A41,'TT Camp Fortune'!$A$17:$H$53,8,FALSE))=TRUE,0,VLOOKUP($A41,'TT Camp Fortune'!$A$17:$H$53,8,FALSE))</f>
        <v>445.37815126050424</v>
      </c>
      <c r="AA41" s="43">
        <f>IF(ISNA(VLOOKUP($A41,'Provincials OWG'!$A$17:$H$49,8,FALSE))=TRUE,0,VLOOKUP($A41,'Provincials OWG'!$A$17:$H$49,8,FALSE))</f>
        <v>0</v>
      </c>
      <c r="AB41" s="43">
        <f>IF(ISNA(VLOOKUP($A41,'Cnd Series Camp Fortune day 1'!$A$17:$H$49,8,FALSE))=TRUE,0,VLOOKUP($A41,'Cnd Series Camp Fortune day 1'!$A$17:$H$49,8,FALSE))</f>
        <v>0</v>
      </c>
      <c r="AC41" s="43">
        <f>IF(ISNA(VLOOKUP($A41,'Cnd Series Camp Fortune day 2'!$A$17:$H$49,8,FALSE))=TRUE,0,VLOOKUP($A41,'Cnd Series Camp Fortune day 2'!$A$17:$H$49,8,FALSE))</f>
        <v>0</v>
      </c>
      <c r="AD41" s="43">
        <f>IF(ISNA(VLOOKUP($A41,'Jr Natls Single'!$A$17:$H$49,8,FALSE))=TRUE,0,VLOOKUP($A41,'Jr Natls Single'!$A$17:$H$49,8,FALSE))</f>
        <v>0</v>
      </c>
      <c r="AE41" s="43">
        <f>IF(ISNA(VLOOKUP($A41,'Sr Natls Single'!$A$17:$H$49,8,FALSE))=TRUE,0,VLOOKUP($A41,'Sr Natls Single'!$A$17:$H$49,8,FALSE))</f>
        <v>0</v>
      </c>
      <c r="AF41" s="43">
        <f>IF(ISNA(VLOOKUP($A41,'Sr Nationals Dual'!$A$17:$H$49,8,FALSE))=TRUE,0,VLOOKUP($A41,'Sr Nationals Dual'!$A$17:$H$49,8,FALSE))</f>
        <v>0</v>
      </c>
    </row>
    <row r="42" spans="1:32" s="26" customFormat="1" ht="15">
      <c r="A42" s="64" t="s">
        <v>81</v>
      </c>
      <c r="B42" s="30"/>
      <c r="C42" s="42">
        <f t="shared" si="5"/>
        <v>37</v>
      </c>
      <c r="D42" s="62">
        <f t="shared" si="6"/>
        <v>228.14341846758347</v>
      </c>
      <c r="E42" s="62">
        <f t="shared" si="7"/>
        <v>203.5189075630252</v>
      </c>
      <c r="F42" s="62">
        <f t="shared" si="8"/>
        <v>0</v>
      </c>
      <c r="G42" s="42">
        <f t="shared" si="9"/>
        <v>431.6623260306087</v>
      </c>
      <c r="H42" s="25"/>
      <c r="I42" s="43" t="str">
        <f>IF(ISNA(VLOOKUP($A42,'Canadian Selection Dec 14'!$A$17:$H$21,8,FALSE))=TRUE,"0",VLOOKUP($A42,'Canadian Selection Dec 14'!$A$17:$H$21,8,FALSE))</f>
        <v>0</v>
      </c>
      <c r="J42" s="43">
        <f>IF(ISNA(VLOOKUP($A42,'Canadian Selection Dec 15'!$A$17:$H$20,8,FALSE))=TRUE,0,VLOOKUP($A42,'Canadian Selection Dec 15'!$A$17:$H$20,8,FALSE))</f>
        <v>0</v>
      </c>
      <c r="K42" s="43">
        <f>IF(ISNA(VLOOKUP($A42,'Holimont Jan 11'!$A$17:$H$21,8,FALSE))=TRUE,0,VLOOKUP($A42,'Holimont Jan 11'!$A$17:$H$21,8,FALSE))</f>
        <v>0</v>
      </c>
      <c r="L42" s="43">
        <f>IF(ISNA(VLOOKUP($A42,'TT Calabogie Jan 25'!$A$17:$H$49,8,FALSE))=TRUE,0,VLOOKUP($A42,'TT Calabogie Jan 25'!$A$17:$H$49,8,FALSE))</f>
        <v>228.14341846758347</v>
      </c>
      <c r="M42" s="43">
        <f>IF(ISNA(VLOOKUP($A42,'Canadian Series SM Jan 25'!$A$17:$H$21,8,FALSE))=TRUE,0,VLOOKUP($A42,'Canadian Series SM Jan 25'!$A$17:$H$21,8,FALSE))</f>
        <v>0</v>
      </c>
      <c r="N42" s="43">
        <f>IF(ISNA(VLOOKUP($A42,'Canadian Series DM Jan 26'!$A$17:$H$21,8,FALSE))=TRUE,0,VLOOKUP($A42,'Canadian Series DM Jan 26'!$A$17:$H$21,8,FALSE))</f>
        <v>0</v>
      </c>
      <c r="O42" s="43">
        <f>IF(ISNA(VLOOKUP($A42,'January Jam Jan 26'!$A$17:$H$23,8,FALSE))=TRUE,0,VLOOKUP($A42,'January Jam Jan 26'!$A$17:$H$23,8,FALSE))</f>
        <v>0</v>
      </c>
      <c r="P42" s="43">
        <f>IF(ISNA(VLOOKUP($A42,'Stratton NorAm Single Feb 1'!$A$17:$H$20,8,FALSE))=TRUE,0,VLOOKUP($A42,'Stratton NorAm Single Feb 1'!$A$17:$H$20,8,FALSE))</f>
        <v>0</v>
      </c>
      <c r="Q42" s="43">
        <f>IF(ISNA(VLOOKUP($A42,'Stratton NorAm Dual Feb 2'!$A$17:$H$21,8,FALSE))=TRUE,0,VLOOKUP($A42,'Stratton NorAm Dual Feb 2'!$A$17:$H$21,8,FALSE))</f>
        <v>0</v>
      </c>
      <c r="R42" s="43">
        <f>IF(ISNA(VLOOKUP($A42,'TT Caledon Feb 9'!$A$17:$H$42,8,FALSE))=TRUE,0,VLOOKUP($A42,'TT Caledon Feb 9'!$A$17:$H$42,8,FALSE))</f>
        <v>0</v>
      </c>
      <c r="S42" s="43">
        <f>IF(ISNA(VLOOKUP($A42,'Val St Come NorAm Single Feb 7'!$A$17:$H$21,8,FALSE))=TRUE,0,VLOOKUP($A42,'Val St Come NorAm Single Feb 7'!$A$17:$H$21,8,FALSE))</f>
        <v>0</v>
      </c>
      <c r="T42" s="43">
        <f>IF(ISNA(VLOOKUP($A42,'Val St Come NorAm Dual Feb 9'!$A$17:$H$21,8,FALSE))=TRUE,0,VLOOKUP($A42,'Val St Come NorAm Dual Feb 9'!$A$17:$H$21,8,FALSE))</f>
        <v>0</v>
      </c>
      <c r="U42" s="43">
        <f>IF(ISNA(VLOOKUP($A42,'Spirit Mountain Feb 9'!$A$17:$H$21,8,FALSE))=TRUE,0,VLOOKUP($A42,'Spirit Mountain Feb 9'!$A$17:$H$21,8,FALSE))</f>
        <v>0</v>
      </c>
      <c r="V42" s="43">
        <f>IF(ISNA(VLOOKUP($A42,'Apex NorAm Single Feb 15'!$A$17:$H$22,8,FALSE))=TRUE,0,VLOOKUP($A42,'Apex NorAm Single Feb 15'!$A$17:$H$22,8,FALSE))</f>
        <v>0</v>
      </c>
      <c r="W42" s="43">
        <f>IF(ISNA(VLOOKUP($A42,'Apex NorAm Dual Feb 16'!$A$17:$H$21,8,FALSE))=TRUE,0,VLOOKUP($A42,'Apex NorAm Dual Feb 16'!$A$17:$H$21,8,FALSE))</f>
        <v>0</v>
      </c>
      <c r="X42" s="43">
        <f>IF(ISNA(VLOOKUP($A42,'Vail NorAm Single Feb 22'!$A$17:$H$21,8,FALSE))=TRUE,0,VLOOKUP($A42,'Vail NorAm Single Feb 22'!$A$17:$H$21,8,FALSE))</f>
        <v>0</v>
      </c>
      <c r="Y42" s="43">
        <f>IF(ISNA(VLOOKUP($A42,'Vail NoAm Dual Feb 23'!$A$17:$H$20,8,FALSE))=TRUE,0,VLOOKUP($A42,'Vail NoAm Dual Feb 23'!$A$17:$H$20,8,FALSE))</f>
        <v>0</v>
      </c>
      <c r="Z42" s="43">
        <f>IF(ISNA(VLOOKUP($A42,'TT Camp Fortune'!$A$17:$H$53,8,FALSE))=TRUE,0,VLOOKUP($A42,'TT Camp Fortune'!$A$17:$H$53,8,FALSE))</f>
        <v>203.5189075630252</v>
      </c>
      <c r="AA42" s="43">
        <f>IF(ISNA(VLOOKUP($A42,'Provincials OWG'!$A$17:$H$49,8,FALSE))=TRUE,0,VLOOKUP($A42,'Provincials OWG'!$A$17:$H$49,8,FALSE))</f>
        <v>0</v>
      </c>
      <c r="AB42" s="43">
        <f>IF(ISNA(VLOOKUP($A42,'Cnd Series Camp Fortune day 1'!$A$17:$H$49,8,FALSE))=TRUE,0,VLOOKUP($A42,'Cnd Series Camp Fortune day 1'!$A$17:$H$49,8,FALSE))</f>
        <v>0</v>
      </c>
      <c r="AC42" s="43">
        <f>IF(ISNA(VLOOKUP($A42,'Cnd Series Camp Fortune day 2'!$A$17:$H$49,8,FALSE))=TRUE,0,VLOOKUP($A42,'Cnd Series Camp Fortune day 2'!$A$17:$H$49,8,FALSE))</f>
        <v>0</v>
      </c>
      <c r="AD42" s="43">
        <f>IF(ISNA(VLOOKUP($A42,'Jr Natls Single'!$A$17:$H$49,8,FALSE))=TRUE,0,VLOOKUP($A42,'Jr Natls Single'!$A$17:$H$49,8,FALSE))</f>
        <v>0</v>
      </c>
      <c r="AE42" s="43">
        <f>IF(ISNA(VLOOKUP($A42,'Sr Natls Single'!$A$17:$H$49,8,FALSE))=TRUE,0,VLOOKUP($A42,'Sr Natls Single'!$A$17:$H$49,8,FALSE))</f>
        <v>0</v>
      </c>
      <c r="AF42" s="43">
        <f>IF(ISNA(VLOOKUP($A42,'Sr Nationals Dual'!$A$17:$H$49,8,FALSE))=TRUE,0,VLOOKUP($A42,'Sr Nationals Dual'!$A$17:$H$49,8,FALSE))</f>
        <v>0</v>
      </c>
    </row>
    <row r="43" spans="1:32" s="26" customFormat="1" ht="15">
      <c r="A43" s="64" t="s">
        <v>122</v>
      </c>
      <c r="B43" s="30"/>
      <c r="C43" s="42">
        <f t="shared" si="5"/>
        <v>38</v>
      </c>
      <c r="D43" s="62">
        <f t="shared" si="6"/>
        <v>360.8193277310924</v>
      </c>
      <c r="E43" s="62">
        <f t="shared" si="7"/>
        <v>37.714285714285715</v>
      </c>
      <c r="F43" s="62">
        <f t="shared" si="8"/>
        <v>0</v>
      </c>
      <c r="G43" s="42">
        <f t="shared" si="9"/>
        <v>398.53361344537814</v>
      </c>
      <c r="H43" s="25"/>
      <c r="I43" s="43" t="str">
        <f>IF(ISNA(VLOOKUP($A43,'Canadian Selection Dec 14'!$A$17:$H$21,8,FALSE))=TRUE,"0",VLOOKUP($A43,'Canadian Selection Dec 14'!$A$17:$H$21,8,FALSE))</f>
        <v>0</v>
      </c>
      <c r="J43" s="43">
        <f>IF(ISNA(VLOOKUP($A43,'Canadian Selection Dec 15'!$A$17:$H$20,8,FALSE))=TRUE,0,VLOOKUP($A43,'Canadian Selection Dec 15'!$A$17:$H$20,8,FALSE))</f>
        <v>0</v>
      </c>
      <c r="K43" s="43">
        <f>IF(ISNA(VLOOKUP($A43,'Holimont Jan 11'!$A$17:$H$21,8,FALSE))=TRUE,0,VLOOKUP($A43,'Holimont Jan 11'!$A$17:$H$21,8,FALSE))</f>
        <v>0</v>
      </c>
      <c r="L43" s="43">
        <f>IF(ISNA(VLOOKUP($A43,'TT Calabogie Jan 25'!$A$17:$H$49,8,FALSE))=TRUE,0,VLOOKUP($A43,'TT Calabogie Jan 25'!$A$17:$H$49,8,FALSE))</f>
        <v>0</v>
      </c>
      <c r="M43" s="43">
        <f>IF(ISNA(VLOOKUP($A43,'Canadian Series SM Jan 25'!$A$17:$H$21,8,FALSE))=TRUE,0,VLOOKUP($A43,'Canadian Series SM Jan 25'!$A$17:$H$21,8,FALSE))</f>
        <v>0</v>
      </c>
      <c r="N43" s="43">
        <f>IF(ISNA(VLOOKUP($A43,'Canadian Series DM Jan 26'!$A$17:$H$21,8,FALSE))=TRUE,0,VLOOKUP($A43,'Canadian Series DM Jan 26'!$A$17:$H$21,8,FALSE))</f>
        <v>0</v>
      </c>
      <c r="O43" s="43">
        <f>IF(ISNA(VLOOKUP($A43,'January Jam Jan 26'!$A$17:$H$23,8,FALSE))=TRUE,0,VLOOKUP($A43,'January Jam Jan 26'!$A$17:$H$23,8,FALSE))</f>
        <v>0</v>
      </c>
      <c r="P43" s="43">
        <f>IF(ISNA(VLOOKUP($A43,'Stratton NorAm Single Feb 1'!$A$17:$H$20,8,FALSE))=TRUE,0,VLOOKUP($A43,'Stratton NorAm Single Feb 1'!$A$17:$H$20,8,FALSE))</f>
        <v>0</v>
      </c>
      <c r="Q43" s="43">
        <f>IF(ISNA(VLOOKUP($A43,'Stratton NorAm Dual Feb 2'!$A$17:$H$21,8,FALSE))=TRUE,0,VLOOKUP($A43,'Stratton NorAm Dual Feb 2'!$A$17:$H$21,8,FALSE))</f>
        <v>0</v>
      </c>
      <c r="R43" s="43">
        <f>IF(ISNA(VLOOKUP($A43,'TT Caledon Feb 9'!$A$17:$H$42,8,FALSE))=TRUE,0,VLOOKUP($A43,'TT Caledon Feb 9'!$A$17:$H$42,8,FALSE))</f>
        <v>0</v>
      </c>
      <c r="S43" s="43">
        <f>IF(ISNA(VLOOKUP($A43,'Val St Come NorAm Single Feb 7'!$A$17:$H$21,8,FALSE))=TRUE,0,VLOOKUP($A43,'Val St Come NorAm Single Feb 7'!$A$17:$H$21,8,FALSE))</f>
        <v>0</v>
      </c>
      <c r="T43" s="43">
        <f>IF(ISNA(VLOOKUP($A43,'Val St Come NorAm Dual Feb 9'!$A$17:$H$21,8,FALSE))=TRUE,0,VLOOKUP($A43,'Val St Come NorAm Dual Feb 9'!$A$17:$H$21,8,FALSE))</f>
        <v>0</v>
      </c>
      <c r="U43" s="43">
        <f>IF(ISNA(VLOOKUP($A43,'Spirit Mountain Feb 9'!$A$17:$H$21,8,FALSE))=TRUE,0,VLOOKUP($A43,'Spirit Mountain Feb 9'!$A$17:$H$21,8,FALSE))</f>
        <v>0</v>
      </c>
      <c r="V43" s="43">
        <f>IF(ISNA(VLOOKUP($A43,'Apex NorAm Single Feb 15'!$A$17:$H$22,8,FALSE))=TRUE,0,VLOOKUP($A43,'Apex NorAm Single Feb 15'!$A$17:$H$22,8,FALSE))</f>
        <v>0</v>
      </c>
      <c r="W43" s="43">
        <f>IF(ISNA(VLOOKUP($A43,'Apex NorAm Dual Feb 16'!$A$17:$H$21,8,FALSE))=TRUE,0,VLOOKUP($A43,'Apex NorAm Dual Feb 16'!$A$17:$H$21,8,FALSE))</f>
        <v>0</v>
      </c>
      <c r="X43" s="43">
        <f>IF(ISNA(VLOOKUP($A43,'Vail NorAm Single Feb 22'!$A$17:$H$21,8,FALSE))=TRUE,0,VLOOKUP($A43,'Vail NorAm Single Feb 22'!$A$17:$H$21,8,FALSE))</f>
        <v>0</v>
      </c>
      <c r="Y43" s="43">
        <f>IF(ISNA(VLOOKUP($A43,'Vail NoAm Dual Feb 23'!$A$17:$H$20,8,FALSE))=TRUE,0,VLOOKUP($A43,'Vail NoAm Dual Feb 23'!$A$17:$H$20,8,FALSE))</f>
        <v>0</v>
      </c>
      <c r="Z43" s="43">
        <f>IF(ISNA(VLOOKUP($A43,'TT Camp Fortune'!$A$17:$H$53,8,FALSE))=TRUE,0,VLOOKUP($A43,'TT Camp Fortune'!$A$17:$H$53,8,FALSE))</f>
        <v>360.8193277310924</v>
      </c>
      <c r="AA43" s="43">
        <f>IF(ISNA(VLOOKUP($A43,'Provincials OWG'!$A$17:$H$49,8,FALSE))=TRUE,0,VLOOKUP($A43,'Provincials OWG'!$A$17:$H$49,8,FALSE))</f>
        <v>37.714285714285715</v>
      </c>
      <c r="AB43" s="43">
        <f>IF(ISNA(VLOOKUP($A43,'Cnd Series Camp Fortune day 1'!$A$17:$H$49,8,FALSE))=TRUE,0,VLOOKUP($A43,'Cnd Series Camp Fortune day 1'!$A$17:$H$49,8,FALSE))</f>
        <v>0</v>
      </c>
      <c r="AC43" s="43">
        <f>IF(ISNA(VLOOKUP($A43,'Cnd Series Camp Fortune day 2'!$A$17:$H$49,8,FALSE))=TRUE,0,VLOOKUP($A43,'Cnd Series Camp Fortune day 2'!$A$17:$H$49,8,FALSE))</f>
        <v>0</v>
      </c>
      <c r="AD43" s="43">
        <f>IF(ISNA(VLOOKUP($A43,'Jr Natls Single'!$A$17:$H$49,8,FALSE))=TRUE,0,VLOOKUP($A43,'Jr Natls Single'!$A$17:$H$49,8,FALSE))</f>
        <v>0</v>
      </c>
      <c r="AE43" s="43">
        <f>IF(ISNA(VLOOKUP($A43,'Sr Natls Single'!$A$17:$H$49,8,FALSE))=TRUE,0,VLOOKUP($A43,'Sr Natls Single'!$A$17:$H$49,8,FALSE))</f>
        <v>0</v>
      </c>
      <c r="AF43" s="43">
        <f>IF(ISNA(VLOOKUP($A43,'Sr Nationals Dual'!$A$17:$H$49,8,FALSE))=TRUE,0,VLOOKUP($A43,'Sr Nationals Dual'!$A$17:$H$49,8,FALSE))</f>
        <v>0</v>
      </c>
    </row>
    <row r="44" spans="1:32" s="26" customFormat="1" ht="15">
      <c r="A44" s="64" t="s">
        <v>68</v>
      </c>
      <c r="B44" s="30"/>
      <c r="C44" s="42">
        <f t="shared" si="5"/>
        <v>39</v>
      </c>
      <c r="D44" s="62">
        <f t="shared" si="6"/>
        <v>152.5049115913556</v>
      </c>
      <c r="E44" s="62">
        <f t="shared" si="7"/>
        <v>120.55528494885533</v>
      </c>
      <c r="F44" s="62">
        <f t="shared" si="8"/>
        <v>84.85714285714286</v>
      </c>
      <c r="G44" s="42">
        <f t="shared" si="9"/>
        <v>357.91733939735377</v>
      </c>
      <c r="H44" s="25"/>
      <c r="I44" s="43" t="str">
        <f>IF(ISNA(VLOOKUP($A44,'Canadian Selection Dec 14'!$A$17:$H$21,8,FALSE))=TRUE,"0",VLOOKUP($A44,'Canadian Selection Dec 14'!$A$17:$H$21,8,FALSE))</f>
        <v>0</v>
      </c>
      <c r="J44" s="43">
        <f>IF(ISNA(VLOOKUP($A44,'Canadian Selection Dec 15'!$A$17:$H$20,8,FALSE))=TRUE,0,VLOOKUP($A44,'Canadian Selection Dec 15'!$A$17:$H$20,8,FALSE))</f>
        <v>0</v>
      </c>
      <c r="K44" s="43">
        <f>IF(ISNA(VLOOKUP($A44,'Holimont Jan 11'!$A$17:$H$21,8,FALSE))=TRUE,0,VLOOKUP($A44,'Holimont Jan 11'!$A$17:$H$21,8,FALSE))</f>
        <v>0</v>
      </c>
      <c r="L44" s="43">
        <f>IF(ISNA(VLOOKUP($A44,'TT Calabogie Jan 25'!$A$17:$H$49,8,FALSE))=TRUE,0,VLOOKUP($A44,'TT Calabogie Jan 25'!$A$17:$H$49,8,FALSE))</f>
        <v>152.5049115913556</v>
      </c>
      <c r="M44" s="43">
        <f>IF(ISNA(VLOOKUP($A44,'Canadian Series SM Jan 25'!$A$17:$H$21,8,FALSE))=TRUE,0,VLOOKUP($A44,'Canadian Series SM Jan 25'!$A$17:$H$21,8,FALSE))</f>
        <v>0</v>
      </c>
      <c r="N44" s="43">
        <f>IF(ISNA(VLOOKUP($A44,'Canadian Series DM Jan 26'!$A$17:$H$21,8,FALSE))=TRUE,0,VLOOKUP($A44,'Canadian Series DM Jan 26'!$A$17:$H$21,8,FALSE))</f>
        <v>0</v>
      </c>
      <c r="O44" s="43">
        <f>IF(ISNA(VLOOKUP($A44,'January Jam Jan 26'!$A$17:$H$23,8,FALSE))=TRUE,0,VLOOKUP($A44,'January Jam Jan 26'!$A$17:$H$23,8,FALSE))</f>
        <v>0</v>
      </c>
      <c r="P44" s="43">
        <f>IF(ISNA(VLOOKUP($A44,'Stratton NorAm Single Feb 1'!$A$17:$H$20,8,FALSE))=TRUE,0,VLOOKUP($A44,'Stratton NorAm Single Feb 1'!$A$17:$H$20,8,FALSE))</f>
        <v>0</v>
      </c>
      <c r="Q44" s="43">
        <f>IF(ISNA(VLOOKUP($A44,'Stratton NorAm Dual Feb 2'!$A$17:$H$21,8,FALSE))=TRUE,0,VLOOKUP($A44,'Stratton NorAm Dual Feb 2'!$A$17:$H$21,8,FALSE))</f>
        <v>0</v>
      </c>
      <c r="R44" s="43">
        <f>IF(ISNA(VLOOKUP($A44,'TT Caledon Feb 9'!$A$17:$H$42,8,FALSE))=TRUE,0,VLOOKUP($A44,'TT Caledon Feb 9'!$A$17:$H$42,8,FALSE))</f>
        <v>120.55528494885533</v>
      </c>
      <c r="S44" s="43">
        <f>IF(ISNA(VLOOKUP($A44,'Val St Come NorAm Single Feb 7'!$A$17:$H$21,8,FALSE))=TRUE,0,VLOOKUP($A44,'Val St Come NorAm Single Feb 7'!$A$17:$H$21,8,FALSE))</f>
        <v>0</v>
      </c>
      <c r="T44" s="43">
        <f>IF(ISNA(VLOOKUP($A44,'Val St Come NorAm Dual Feb 9'!$A$17:$H$21,8,FALSE))=TRUE,0,VLOOKUP($A44,'Val St Come NorAm Dual Feb 9'!$A$17:$H$21,8,FALSE))</f>
        <v>0</v>
      </c>
      <c r="U44" s="43">
        <f>IF(ISNA(VLOOKUP($A44,'Spirit Mountain Feb 9'!$A$17:$H$21,8,FALSE))=TRUE,0,VLOOKUP($A44,'Spirit Mountain Feb 9'!$A$17:$H$21,8,FALSE))</f>
        <v>0</v>
      </c>
      <c r="V44" s="43">
        <f>IF(ISNA(VLOOKUP($A44,'Apex NorAm Single Feb 15'!$A$17:$H$22,8,FALSE))=TRUE,0,VLOOKUP($A44,'Apex NorAm Single Feb 15'!$A$17:$H$22,8,FALSE))</f>
        <v>0</v>
      </c>
      <c r="W44" s="43">
        <f>IF(ISNA(VLOOKUP($A44,'Apex NorAm Dual Feb 16'!$A$17:$H$21,8,FALSE))=TRUE,0,VLOOKUP($A44,'Apex NorAm Dual Feb 16'!$A$17:$H$21,8,FALSE))</f>
        <v>0</v>
      </c>
      <c r="X44" s="43">
        <f>IF(ISNA(VLOOKUP($A44,'Vail NorAm Single Feb 22'!$A$17:$H$21,8,FALSE))=TRUE,0,VLOOKUP($A44,'Vail NorAm Single Feb 22'!$A$17:$H$21,8,FALSE))</f>
        <v>0</v>
      </c>
      <c r="Y44" s="43">
        <f>IF(ISNA(VLOOKUP($A44,'Vail NoAm Dual Feb 23'!$A$17:$H$20,8,FALSE))=TRUE,0,VLOOKUP($A44,'Vail NoAm Dual Feb 23'!$A$17:$H$20,8,FALSE))</f>
        <v>0</v>
      </c>
      <c r="Z44" s="43">
        <f>IF(ISNA(VLOOKUP($A44,'TT Camp Fortune'!$A$17:$H$53,8,FALSE))=TRUE,0,VLOOKUP($A44,'TT Camp Fortune'!$A$17:$H$53,8,FALSE))</f>
        <v>82.72058823529412</v>
      </c>
      <c r="AA44" s="43">
        <f>IF(ISNA(VLOOKUP($A44,'Provincials OWG'!$A$17:$H$49,8,FALSE))=TRUE,0,VLOOKUP($A44,'Provincials OWG'!$A$17:$H$49,8,FALSE))</f>
        <v>84.85714285714286</v>
      </c>
      <c r="AB44" s="43">
        <f>IF(ISNA(VLOOKUP($A44,'Cnd Series Camp Fortune day 1'!$A$17:$H$49,8,FALSE))=TRUE,0,VLOOKUP($A44,'Cnd Series Camp Fortune day 1'!$A$17:$H$49,8,FALSE))</f>
        <v>0</v>
      </c>
      <c r="AC44" s="43">
        <f>IF(ISNA(VLOOKUP($A44,'Cnd Series Camp Fortune day 2'!$A$17:$H$49,8,FALSE))=TRUE,0,VLOOKUP($A44,'Cnd Series Camp Fortune day 2'!$A$17:$H$49,8,FALSE))</f>
        <v>0</v>
      </c>
      <c r="AD44" s="43">
        <f>IF(ISNA(VLOOKUP($A44,'Jr Natls Single'!$A$17:$H$49,8,FALSE))=TRUE,0,VLOOKUP($A44,'Jr Natls Single'!$A$17:$H$49,8,FALSE))</f>
        <v>0</v>
      </c>
      <c r="AE44" s="43">
        <f>IF(ISNA(VLOOKUP($A44,'Sr Natls Single'!$A$17:$H$49,8,FALSE))=TRUE,0,VLOOKUP($A44,'Sr Natls Single'!$A$17:$H$49,8,FALSE))</f>
        <v>0</v>
      </c>
      <c r="AF44" s="43">
        <f>IF(ISNA(VLOOKUP($A44,'Sr Nationals Dual'!$A$17:$H$49,8,FALSE))=TRUE,0,VLOOKUP($A44,'Sr Nationals Dual'!$A$17:$H$49,8,FALSE))</f>
        <v>0</v>
      </c>
    </row>
    <row r="45" spans="1:32" s="26" customFormat="1" ht="15">
      <c r="A45" s="64" t="s">
        <v>69</v>
      </c>
      <c r="B45" s="30"/>
      <c r="C45" s="42">
        <f t="shared" si="5"/>
        <v>40</v>
      </c>
      <c r="D45" s="62">
        <f t="shared" si="6"/>
        <v>190.56974459724952</v>
      </c>
      <c r="E45" s="62">
        <f t="shared" si="7"/>
        <v>165.44117647058823</v>
      </c>
      <c r="F45" s="62">
        <f t="shared" si="8"/>
        <v>0</v>
      </c>
      <c r="G45" s="42">
        <f t="shared" si="9"/>
        <v>356.0109210678378</v>
      </c>
      <c r="H45" s="25"/>
      <c r="I45" s="43" t="str">
        <f>IF(ISNA(VLOOKUP($A45,'Canadian Selection Dec 14'!$A$17:$H$21,8,FALSE))=TRUE,"0",VLOOKUP($A45,'Canadian Selection Dec 14'!$A$17:$H$21,8,FALSE))</f>
        <v>0</v>
      </c>
      <c r="J45" s="43">
        <f>IF(ISNA(VLOOKUP($A45,'Canadian Selection Dec 15'!$A$17:$H$20,8,FALSE))=TRUE,0,VLOOKUP($A45,'Canadian Selection Dec 15'!$A$17:$H$20,8,FALSE))</f>
        <v>0</v>
      </c>
      <c r="K45" s="43">
        <f>IF(ISNA(VLOOKUP($A45,'Holimont Jan 11'!$A$17:$H$21,8,FALSE))=TRUE,0,VLOOKUP($A45,'Holimont Jan 11'!$A$17:$H$21,8,FALSE))</f>
        <v>0</v>
      </c>
      <c r="L45" s="43">
        <f>IF(ISNA(VLOOKUP($A45,'TT Calabogie Jan 25'!$A$17:$H$49,8,FALSE))=TRUE,0,VLOOKUP($A45,'TT Calabogie Jan 25'!$A$17:$H$49,8,FALSE))</f>
        <v>190.56974459724952</v>
      </c>
      <c r="M45" s="43">
        <f>IF(ISNA(VLOOKUP($A45,'Canadian Series SM Jan 25'!$A$17:$H$21,8,FALSE))=TRUE,0,VLOOKUP($A45,'Canadian Series SM Jan 25'!$A$17:$H$21,8,FALSE))</f>
        <v>0</v>
      </c>
      <c r="N45" s="43">
        <f>IF(ISNA(VLOOKUP($A45,'Canadian Series DM Jan 26'!$A$17:$H$21,8,FALSE))=TRUE,0,VLOOKUP($A45,'Canadian Series DM Jan 26'!$A$17:$H$21,8,FALSE))</f>
        <v>0</v>
      </c>
      <c r="O45" s="43">
        <f>IF(ISNA(VLOOKUP($A45,'January Jam Jan 26'!$A$17:$H$23,8,FALSE))=TRUE,0,VLOOKUP($A45,'January Jam Jan 26'!$A$17:$H$23,8,FALSE))</f>
        <v>0</v>
      </c>
      <c r="P45" s="43">
        <f>IF(ISNA(VLOOKUP($A45,'Stratton NorAm Single Feb 1'!$A$17:$H$20,8,FALSE))=TRUE,0,VLOOKUP($A45,'Stratton NorAm Single Feb 1'!$A$17:$H$20,8,FALSE))</f>
        <v>0</v>
      </c>
      <c r="Q45" s="43">
        <f>IF(ISNA(VLOOKUP($A45,'Stratton NorAm Dual Feb 2'!$A$17:$H$21,8,FALSE))=TRUE,0,VLOOKUP($A45,'Stratton NorAm Dual Feb 2'!$A$17:$H$21,8,FALSE))</f>
        <v>0</v>
      </c>
      <c r="R45" s="43">
        <f>IF(ISNA(VLOOKUP($A45,'TT Caledon Feb 9'!$A$17:$H$42,8,FALSE))=TRUE,0,VLOOKUP($A45,'TT Caledon Feb 9'!$A$17:$H$42,8,FALSE))</f>
        <v>0</v>
      </c>
      <c r="S45" s="43">
        <f>IF(ISNA(VLOOKUP($A45,'Val St Come NorAm Single Feb 7'!$A$17:$H$21,8,FALSE))=TRUE,0,VLOOKUP($A45,'Val St Come NorAm Single Feb 7'!$A$17:$H$21,8,FALSE))</f>
        <v>0</v>
      </c>
      <c r="T45" s="43">
        <f>IF(ISNA(VLOOKUP($A45,'Val St Come NorAm Dual Feb 9'!$A$17:$H$21,8,FALSE))=TRUE,0,VLOOKUP($A45,'Val St Come NorAm Dual Feb 9'!$A$17:$H$21,8,FALSE))</f>
        <v>0</v>
      </c>
      <c r="U45" s="43">
        <f>IF(ISNA(VLOOKUP($A45,'Spirit Mountain Feb 9'!$A$17:$H$21,8,FALSE))=TRUE,0,VLOOKUP($A45,'Spirit Mountain Feb 9'!$A$17:$H$21,8,FALSE))</f>
        <v>0</v>
      </c>
      <c r="V45" s="43">
        <f>IF(ISNA(VLOOKUP($A45,'Apex NorAm Single Feb 15'!$A$17:$H$22,8,FALSE))=TRUE,0,VLOOKUP($A45,'Apex NorAm Single Feb 15'!$A$17:$H$22,8,FALSE))</f>
        <v>0</v>
      </c>
      <c r="W45" s="43">
        <f>IF(ISNA(VLOOKUP($A45,'Apex NorAm Dual Feb 16'!$A$17:$H$21,8,FALSE))=TRUE,0,VLOOKUP($A45,'Apex NorAm Dual Feb 16'!$A$17:$H$21,8,FALSE))</f>
        <v>0</v>
      </c>
      <c r="X45" s="43">
        <f>IF(ISNA(VLOOKUP($A45,'Vail NorAm Single Feb 22'!$A$17:$H$21,8,FALSE))=TRUE,0,VLOOKUP($A45,'Vail NorAm Single Feb 22'!$A$17:$H$21,8,FALSE))</f>
        <v>0</v>
      </c>
      <c r="Y45" s="43">
        <f>IF(ISNA(VLOOKUP($A45,'Vail NoAm Dual Feb 23'!$A$17:$H$20,8,FALSE))=TRUE,0,VLOOKUP($A45,'Vail NoAm Dual Feb 23'!$A$17:$H$20,8,FALSE))</f>
        <v>0</v>
      </c>
      <c r="Z45" s="43">
        <f>IF(ISNA(VLOOKUP($A45,'TT Camp Fortune'!$A$17:$H$53,8,FALSE))=TRUE,0,VLOOKUP($A45,'TT Camp Fortune'!$A$17:$H$53,8,FALSE))</f>
        <v>165.44117647058823</v>
      </c>
      <c r="AA45" s="43">
        <f>IF(ISNA(VLOOKUP($A45,'Provincials OWG'!$A$17:$H$49,8,FALSE))=TRUE,0,VLOOKUP($A45,'Provincials OWG'!$A$17:$H$49,8,FALSE))</f>
        <v>0</v>
      </c>
      <c r="AB45" s="43">
        <f>IF(ISNA(VLOOKUP($A45,'Cnd Series Camp Fortune day 1'!$A$17:$H$49,8,FALSE))=TRUE,0,VLOOKUP($A45,'Cnd Series Camp Fortune day 1'!$A$17:$H$49,8,FALSE))</f>
        <v>0</v>
      </c>
      <c r="AC45" s="43">
        <f>IF(ISNA(VLOOKUP($A45,'Cnd Series Camp Fortune day 2'!$A$17:$H$49,8,FALSE))=TRUE,0,VLOOKUP($A45,'Cnd Series Camp Fortune day 2'!$A$17:$H$49,8,FALSE))</f>
        <v>0</v>
      </c>
      <c r="AD45" s="43">
        <f>IF(ISNA(VLOOKUP($A45,'Jr Natls Single'!$A$17:$H$49,8,FALSE))=TRUE,0,VLOOKUP($A45,'Jr Natls Single'!$A$17:$H$49,8,FALSE))</f>
        <v>0</v>
      </c>
      <c r="AE45" s="43">
        <f>IF(ISNA(VLOOKUP($A45,'Sr Natls Single'!$A$17:$H$49,8,FALSE))=TRUE,0,VLOOKUP($A45,'Sr Natls Single'!$A$17:$H$49,8,FALSE))</f>
        <v>0</v>
      </c>
      <c r="AF45" s="43">
        <f>IF(ISNA(VLOOKUP($A45,'Sr Nationals Dual'!$A$17:$H$49,8,FALSE))=TRUE,0,VLOOKUP($A45,'Sr Nationals Dual'!$A$17:$H$49,8,FALSE))</f>
        <v>0</v>
      </c>
    </row>
    <row r="46" spans="1:32" s="26" customFormat="1" ht="15">
      <c r="A46" s="64" t="s">
        <v>169</v>
      </c>
      <c r="B46" s="30"/>
      <c r="C46" s="42">
        <f t="shared" si="5"/>
        <v>41</v>
      </c>
      <c r="D46" s="62">
        <f t="shared" si="6"/>
        <v>337.47880158281515</v>
      </c>
      <c r="E46" s="62">
        <f t="shared" si="7"/>
        <v>0</v>
      </c>
      <c r="F46" s="62">
        <f t="shared" si="8"/>
        <v>0</v>
      </c>
      <c r="G46" s="42">
        <f t="shared" si="9"/>
        <v>337.47880158281515</v>
      </c>
      <c r="H46" s="25"/>
      <c r="I46" s="43" t="str">
        <f>IF(ISNA(VLOOKUP($A46,'Canadian Selection Dec 14'!$A$17:$H$21,8,FALSE))=TRUE,"0",VLOOKUP($A46,'Canadian Selection Dec 14'!$A$17:$H$21,8,FALSE))</f>
        <v>0</v>
      </c>
      <c r="J46" s="43">
        <f>IF(ISNA(VLOOKUP($A46,'Canadian Selection Dec 15'!$A$17:$H$20,8,FALSE))=TRUE,0,VLOOKUP($A46,'Canadian Selection Dec 15'!$A$17:$H$20,8,FALSE))</f>
        <v>0</v>
      </c>
      <c r="K46" s="43">
        <f>IF(ISNA(VLOOKUP($A46,'Holimont Jan 11'!$A$17:$H$21,8,FALSE))=TRUE,0,VLOOKUP($A46,'Holimont Jan 11'!$A$17:$H$21,8,FALSE))</f>
        <v>0</v>
      </c>
      <c r="L46" s="43">
        <f>IF(ISNA(VLOOKUP($A46,'TT Calabogie Jan 25'!$A$17:$H$49,8,FALSE))=TRUE,0,VLOOKUP($A46,'TT Calabogie Jan 25'!$A$17:$H$49,8,FALSE))</f>
        <v>0</v>
      </c>
      <c r="M46" s="43">
        <f>IF(ISNA(VLOOKUP($A46,'Canadian Series SM Jan 25'!$A$17:$H$21,8,FALSE))=TRUE,0,VLOOKUP($A46,'Canadian Series SM Jan 25'!$A$17:$H$21,8,FALSE))</f>
        <v>0</v>
      </c>
      <c r="N46" s="43">
        <f>IF(ISNA(VLOOKUP($A46,'Canadian Series DM Jan 26'!$A$17:$H$21,8,FALSE))=TRUE,0,VLOOKUP($A46,'Canadian Series DM Jan 26'!$A$17:$H$21,8,FALSE))</f>
        <v>0</v>
      </c>
      <c r="O46" s="43">
        <f>IF(ISNA(VLOOKUP($A46,'January Jam Jan 26'!$A$17:$H$23,8,FALSE))=TRUE,0,VLOOKUP($A46,'January Jam Jan 26'!$A$17:$H$23,8,FALSE))</f>
        <v>337.47880158281515</v>
      </c>
      <c r="P46" s="43">
        <f>IF(ISNA(VLOOKUP($A46,'Stratton NorAm Single Feb 1'!$A$17:$H$20,8,FALSE))=TRUE,0,VLOOKUP($A46,'Stratton NorAm Single Feb 1'!$A$17:$H$20,8,FALSE))</f>
        <v>0</v>
      </c>
      <c r="Q46" s="43">
        <f>IF(ISNA(VLOOKUP($A46,'Stratton NorAm Dual Feb 2'!$A$17:$H$21,8,FALSE))=TRUE,0,VLOOKUP($A46,'Stratton NorAm Dual Feb 2'!$A$17:$H$21,8,FALSE))</f>
        <v>0</v>
      </c>
      <c r="R46" s="43">
        <f>IF(ISNA(VLOOKUP($A46,'TT Caledon Feb 9'!$A$17:$H$42,8,FALSE))=TRUE,0,VLOOKUP($A46,'TT Caledon Feb 9'!$A$17:$H$42,8,FALSE))</f>
        <v>0</v>
      </c>
      <c r="S46" s="43">
        <f>IF(ISNA(VLOOKUP($A46,'Val St Come NorAm Single Feb 7'!$A$17:$H$21,8,FALSE))=TRUE,0,VLOOKUP($A46,'Val St Come NorAm Single Feb 7'!$A$17:$H$21,8,FALSE))</f>
        <v>0</v>
      </c>
      <c r="T46" s="43">
        <f>IF(ISNA(VLOOKUP($A46,'Val St Come NorAm Dual Feb 9'!$A$17:$H$21,8,FALSE))=TRUE,0,VLOOKUP($A46,'Val St Come NorAm Dual Feb 9'!$A$17:$H$21,8,FALSE))</f>
        <v>0</v>
      </c>
      <c r="U46" s="43">
        <f>IF(ISNA(VLOOKUP($A46,'Spirit Mountain Feb 9'!$A$17:$H$21,8,FALSE))=TRUE,0,VLOOKUP($A46,'Spirit Mountain Feb 9'!$A$17:$H$21,8,FALSE))</f>
        <v>0</v>
      </c>
      <c r="V46" s="43">
        <f>IF(ISNA(VLOOKUP($A46,'Apex NorAm Single Feb 15'!$A$17:$H$22,8,FALSE))=TRUE,0,VLOOKUP($A46,'Apex NorAm Single Feb 15'!$A$17:$H$22,8,FALSE))</f>
        <v>0</v>
      </c>
      <c r="W46" s="43">
        <f>IF(ISNA(VLOOKUP($A46,'Apex NorAm Dual Feb 16'!$A$17:$H$21,8,FALSE))=TRUE,0,VLOOKUP($A46,'Apex NorAm Dual Feb 16'!$A$17:$H$21,8,FALSE))</f>
        <v>0</v>
      </c>
      <c r="X46" s="43">
        <f>IF(ISNA(VLOOKUP($A46,'Vail NorAm Single Feb 22'!$A$17:$H$21,8,FALSE))=TRUE,0,VLOOKUP($A46,'Vail NorAm Single Feb 22'!$A$17:$H$21,8,FALSE))</f>
        <v>0</v>
      </c>
      <c r="Y46" s="43">
        <f>IF(ISNA(VLOOKUP($A46,'Vail NoAm Dual Feb 23'!$A$17:$H$20,8,FALSE))=TRUE,0,VLOOKUP($A46,'Vail NoAm Dual Feb 23'!$A$17:$H$20,8,FALSE))</f>
        <v>0</v>
      </c>
      <c r="Z46" s="43">
        <f>IF(ISNA(VLOOKUP($A46,'TT Camp Fortune'!$A$17:$H$53,8,FALSE))=TRUE,0,VLOOKUP($A46,'TT Camp Fortune'!$A$17:$H$53,8,FALSE))</f>
        <v>0</v>
      </c>
      <c r="AA46" s="43">
        <f>IF(ISNA(VLOOKUP($A46,'Provincials OWG'!$A$17:$H$49,8,FALSE))=TRUE,0,VLOOKUP($A46,'Provincials OWG'!$A$17:$H$49,8,FALSE))</f>
        <v>0</v>
      </c>
      <c r="AB46" s="43">
        <f>IF(ISNA(VLOOKUP($A46,'Cnd Series Camp Fortune day 1'!$A$17:$H$49,8,FALSE))=TRUE,0,VLOOKUP($A46,'Cnd Series Camp Fortune day 1'!$A$17:$H$49,8,FALSE))</f>
        <v>0</v>
      </c>
      <c r="AC46" s="43">
        <f>IF(ISNA(VLOOKUP($A46,'Cnd Series Camp Fortune day 2'!$A$17:$H$49,8,FALSE))=TRUE,0,VLOOKUP($A46,'Cnd Series Camp Fortune day 2'!$A$17:$H$49,8,FALSE))</f>
        <v>0</v>
      </c>
      <c r="AD46" s="43">
        <f>IF(ISNA(VLOOKUP($A46,'Jr Natls Single'!$A$17:$H$49,8,FALSE))=TRUE,0,VLOOKUP($A46,'Jr Natls Single'!$A$17:$H$49,8,FALSE))</f>
        <v>0</v>
      </c>
      <c r="AE46" s="43">
        <f>IF(ISNA(VLOOKUP($A46,'Sr Natls Single'!$A$17:$H$49,8,FALSE))=TRUE,0,VLOOKUP($A46,'Sr Natls Single'!$A$17:$H$49,8,FALSE))</f>
        <v>0</v>
      </c>
      <c r="AF46" s="43">
        <f>IF(ISNA(VLOOKUP($A46,'Sr Nationals Dual'!$A$17:$H$49,8,FALSE))=TRUE,0,VLOOKUP($A46,'Sr Nationals Dual'!$A$17:$H$49,8,FALSE))</f>
        <v>0</v>
      </c>
    </row>
    <row r="47" spans="1:32" s="26" customFormat="1" ht="15">
      <c r="A47" s="64" t="s">
        <v>82</v>
      </c>
      <c r="B47" s="30"/>
      <c r="C47" s="42">
        <f t="shared" si="5"/>
        <v>42</v>
      </c>
      <c r="D47" s="62">
        <f t="shared" si="6"/>
        <v>173.8918655625913</v>
      </c>
      <c r="E47" s="62">
        <f t="shared" si="7"/>
        <v>163.55599214145383</v>
      </c>
      <c r="F47" s="62">
        <f t="shared" si="8"/>
        <v>0</v>
      </c>
      <c r="G47" s="42">
        <f t="shared" si="9"/>
        <v>337.44785770404513</v>
      </c>
      <c r="H47" s="25"/>
      <c r="I47" s="43" t="str">
        <f>IF(ISNA(VLOOKUP($A47,'Canadian Selection Dec 14'!$A$17:$H$21,8,FALSE))=TRUE,"0",VLOOKUP($A47,'Canadian Selection Dec 14'!$A$17:$H$21,8,FALSE))</f>
        <v>0</v>
      </c>
      <c r="J47" s="43">
        <f>IF(ISNA(VLOOKUP($A47,'Canadian Selection Dec 15'!$A$17:$H$20,8,FALSE))=TRUE,0,VLOOKUP($A47,'Canadian Selection Dec 15'!$A$17:$H$20,8,FALSE))</f>
        <v>0</v>
      </c>
      <c r="K47" s="43">
        <f>IF(ISNA(VLOOKUP($A47,'Holimont Jan 11'!$A$17:$H$21,8,FALSE))=TRUE,0,VLOOKUP($A47,'Holimont Jan 11'!$A$17:$H$21,8,FALSE))</f>
        <v>0</v>
      </c>
      <c r="L47" s="43">
        <f>IF(ISNA(VLOOKUP($A47,'TT Calabogie Jan 25'!$A$17:$H$49,8,FALSE))=TRUE,0,VLOOKUP($A47,'TT Calabogie Jan 25'!$A$17:$H$49,8,FALSE))</f>
        <v>163.55599214145383</v>
      </c>
      <c r="M47" s="43">
        <f>IF(ISNA(VLOOKUP($A47,'Canadian Series SM Jan 25'!$A$17:$H$21,8,FALSE))=TRUE,0,VLOOKUP($A47,'Canadian Series SM Jan 25'!$A$17:$H$21,8,FALSE))</f>
        <v>0</v>
      </c>
      <c r="N47" s="43">
        <f>IF(ISNA(VLOOKUP($A47,'Canadian Series DM Jan 26'!$A$17:$H$21,8,FALSE))=TRUE,0,VLOOKUP($A47,'Canadian Series DM Jan 26'!$A$17:$H$21,8,FALSE))</f>
        <v>0</v>
      </c>
      <c r="O47" s="43">
        <f>IF(ISNA(VLOOKUP($A47,'January Jam Jan 26'!$A$17:$H$23,8,FALSE))=TRUE,0,VLOOKUP($A47,'January Jam Jan 26'!$A$17:$H$23,8,FALSE))</f>
        <v>0</v>
      </c>
      <c r="P47" s="43">
        <f>IF(ISNA(VLOOKUP($A47,'Stratton NorAm Single Feb 1'!$A$17:$H$20,8,FALSE))=TRUE,0,VLOOKUP($A47,'Stratton NorAm Single Feb 1'!$A$17:$H$20,8,FALSE))</f>
        <v>0</v>
      </c>
      <c r="Q47" s="43">
        <f>IF(ISNA(VLOOKUP($A47,'Stratton NorAm Dual Feb 2'!$A$17:$H$21,8,FALSE))=TRUE,0,VLOOKUP($A47,'Stratton NorAm Dual Feb 2'!$A$17:$H$21,8,FALSE))</f>
        <v>0</v>
      </c>
      <c r="R47" s="43">
        <f>IF(ISNA(VLOOKUP($A47,'TT Caledon Feb 9'!$A$17:$H$42,8,FALSE))=TRUE,0,VLOOKUP($A47,'TT Caledon Feb 9'!$A$17:$H$42,8,FALSE))</f>
        <v>173.8918655625913</v>
      </c>
      <c r="S47" s="43">
        <f>IF(ISNA(VLOOKUP($A47,'Val St Come NorAm Single Feb 7'!$A$17:$H$21,8,FALSE))=TRUE,0,VLOOKUP($A47,'Val St Come NorAm Single Feb 7'!$A$17:$H$21,8,FALSE))</f>
        <v>0</v>
      </c>
      <c r="T47" s="43">
        <f>IF(ISNA(VLOOKUP($A47,'Val St Come NorAm Dual Feb 9'!$A$17:$H$21,8,FALSE))=TRUE,0,VLOOKUP($A47,'Val St Come NorAm Dual Feb 9'!$A$17:$H$21,8,FALSE))</f>
        <v>0</v>
      </c>
      <c r="U47" s="43">
        <f>IF(ISNA(VLOOKUP($A47,'Spirit Mountain Feb 9'!$A$17:$H$21,8,FALSE))=TRUE,0,VLOOKUP($A47,'Spirit Mountain Feb 9'!$A$17:$H$21,8,FALSE))</f>
        <v>0</v>
      </c>
      <c r="V47" s="43">
        <f>IF(ISNA(VLOOKUP($A47,'Apex NorAm Single Feb 15'!$A$17:$H$22,8,FALSE))=TRUE,0,VLOOKUP($A47,'Apex NorAm Single Feb 15'!$A$17:$H$22,8,FALSE))</f>
        <v>0</v>
      </c>
      <c r="W47" s="43">
        <f>IF(ISNA(VLOOKUP($A47,'Apex NorAm Dual Feb 16'!$A$17:$H$21,8,FALSE))=TRUE,0,VLOOKUP($A47,'Apex NorAm Dual Feb 16'!$A$17:$H$21,8,FALSE))</f>
        <v>0</v>
      </c>
      <c r="X47" s="43">
        <f>IF(ISNA(VLOOKUP($A47,'Vail NorAm Single Feb 22'!$A$17:$H$21,8,FALSE))=TRUE,0,VLOOKUP($A47,'Vail NorAm Single Feb 22'!$A$17:$H$21,8,FALSE))</f>
        <v>0</v>
      </c>
      <c r="Y47" s="43">
        <f>IF(ISNA(VLOOKUP($A47,'Vail NoAm Dual Feb 23'!$A$17:$H$20,8,FALSE))=TRUE,0,VLOOKUP($A47,'Vail NoAm Dual Feb 23'!$A$17:$H$20,8,FALSE))</f>
        <v>0</v>
      </c>
      <c r="Z47" s="43">
        <f>IF(ISNA(VLOOKUP($A47,'TT Camp Fortune'!$A$17:$H$53,8,FALSE))=TRUE,0,VLOOKUP($A47,'TT Camp Fortune'!$A$17:$H$53,8,FALSE))</f>
        <v>0</v>
      </c>
      <c r="AA47" s="43">
        <f>IF(ISNA(VLOOKUP($A47,'Provincials OWG'!$A$17:$H$49,8,FALSE))=TRUE,0,VLOOKUP($A47,'Provincials OWG'!$A$17:$H$49,8,FALSE))</f>
        <v>0</v>
      </c>
      <c r="AB47" s="43">
        <f>IF(ISNA(VLOOKUP($A47,'Cnd Series Camp Fortune day 1'!$A$17:$H$49,8,FALSE))=TRUE,0,VLOOKUP($A47,'Cnd Series Camp Fortune day 1'!$A$17:$H$49,8,FALSE))</f>
        <v>0</v>
      </c>
      <c r="AC47" s="43">
        <f>IF(ISNA(VLOOKUP($A47,'Cnd Series Camp Fortune day 2'!$A$17:$H$49,8,FALSE))=TRUE,0,VLOOKUP($A47,'Cnd Series Camp Fortune day 2'!$A$17:$H$49,8,FALSE))</f>
        <v>0</v>
      </c>
      <c r="AD47" s="43">
        <f>IF(ISNA(VLOOKUP($A47,'Jr Natls Single'!$A$17:$H$49,8,FALSE))=TRUE,0,VLOOKUP($A47,'Jr Natls Single'!$A$17:$H$49,8,FALSE))</f>
        <v>0</v>
      </c>
      <c r="AE47" s="43">
        <f>IF(ISNA(VLOOKUP($A47,'Sr Natls Single'!$A$17:$H$49,8,FALSE))=TRUE,0,VLOOKUP($A47,'Sr Natls Single'!$A$17:$H$49,8,FALSE))</f>
        <v>0</v>
      </c>
      <c r="AF47" s="43">
        <f>IF(ISNA(VLOOKUP($A47,'Sr Nationals Dual'!$A$17:$H$49,8,FALSE))=TRUE,0,VLOOKUP($A47,'Sr Nationals Dual'!$A$17:$H$49,8,FALSE))</f>
        <v>0</v>
      </c>
    </row>
    <row r="48" spans="1:32" s="26" customFormat="1" ht="15">
      <c r="A48" s="64" t="s">
        <v>43</v>
      </c>
      <c r="B48" s="30"/>
      <c r="C48" s="42">
        <f t="shared" si="5"/>
        <v>43</v>
      </c>
      <c r="D48" s="62">
        <f t="shared" si="6"/>
        <v>327.6031434184676</v>
      </c>
      <c r="E48" s="62">
        <f t="shared" si="7"/>
        <v>0</v>
      </c>
      <c r="F48" s="62">
        <f t="shared" si="8"/>
        <v>0</v>
      </c>
      <c r="G48" s="42">
        <f t="shared" si="9"/>
        <v>327.6031434184676</v>
      </c>
      <c r="H48" s="25"/>
      <c r="I48" s="43" t="str">
        <f>IF(ISNA(VLOOKUP($A48,'Canadian Selection Dec 14'!$A$17:$H$21,8,FALSE))=TRUE,"0",VLOOKUP($A48,'Canadian Selection Dec 14'!$A$17:$H$21,8,FALSE))</f>
        <v>0</v>
      </c>
      <c r="J48" s="43">
        <f>IF(ISNA(VLOOKUP($A48,'Canadian Selection Dec 15'!$A$17:$H$20,8,FALSE))=TRUE,0,VLOOKUP($A48,'Canadian Selection Dec 15'!$A$17:$H$20,8,FALSE))</f>
        <v>0</v>
      </c>
      <c r="K48" s="43">
        <f>IF(ISNA(VLOOKUP($A48,'Holimont Jan 11'!$A$17:$H$21,8,FALSE))=TRUE,0,VLOOKUP($A48,'Holimont Jan 11'!$A$17:$H$21,8,FALSE))</f>
        <v>0</v>
      </c>
      <c r="L48" s="43">
        <f>IF(ISNA(VLOOKUP($A48,'TT Calabogie Jan 25'!$A$17:$H$49,8,FALSE))=TRUE,0,VLOOKUP($A48,'TT Calabogie Jan 25'!$A$17:$H$49,8,FALSE))</f>
        <v>327.6031434184676</v>
      </c>
      <c r="M48" s="43">
        <f>IF(ISNA(VLOOKUP($A48,'Canadian Series SM Jan 25'!$A$17:$H$21,8,FALSE))=TRUE,0,VLOOKUP($A48,'Canadian Series SM Jan 25'!$A$17:$H$21,8,FALSE))</f>
        <v>0</v>
      </c>
      <c r="N48" s="43">
        <f>IF(ISNA(VLOOKUP($A48,'Canadian Series DM Jan 26'!$A$17:$H$21,8,FALSE))=TRUE,0,VLOOKUP($A48,'Canadian Series DM Jan 26'!$A$17:$H$21,8,FALSE))</f>
        <v>0</v>
      </c>
      <c r="O48" s="43">
        <f>IF(ISNA(VLOOKUP($A48,'January Jam Jan 26'!$A$17:$H$23,8,FALSE))=TRUE,0,VLOOKUP($A48,'January Jam Jan 26'!$A$17:$H$23,8,FALSE))</f>
        <v>0</v>
      </c>
      <c r="P48" s="43">
        <f>IF(ISNA(VLOOKUP($A48,'Stratton NorAm Single Feb 1'!$A$17:$H$20,8,FALSE))=TRUE,0,VLOOKUP($A48,'Stratton NorAm Single Feb 1'!$A$17:$H$20,8,FALSE))</f>
        <v>0</v>
      </c>
      <c r="Q48" s="43">
        <f>IF(ISNA(VLOOKUP($A48,'Stratton NorAm Dual Feb 2'!$A$17:$H$21,8,FALSE))=TRUE,0,VLOOKUP($A48,'Stratton NorAm Dual Feb 2'!$A$17:$H$21,8,FALSE))</f>
        <v>0</v>
      </c>
      <c r="R48" s="43">
        <f>IF(ISNA(VLOOKUP($A48,'TT Caledon Feb 9'!$A$17:$H$42,8,FALSE))=TRUE,0,VLOOKUP($A48,'TT Caledon Feb 9'!$A$17:$H$42,8,FALSE))</f>
        <v>0</v>
      </c>
      <c r="S48" s="43">
        <f>IF(ISNA(VLOOKUP($A48,'Val St Come NorAm Single Feb 7'!$A$17:$H$21,8,FALSE))=TRUE,0,VLOOKUP($A48,'Val St Come NorAm Single Feb 7'!$A$17:$H$21,8,FALSE))</f>
        <v>0</v>
      </c>
      <c r="T48" s="43">
        <f>IF(ISNA(VLOOKUP($A48,'Val St Come NorAm Dual Feb 9'!$A$17:$H$21,8,FALSE))=TRUE,0,VLOOKUP($A48,'Val St Come NorAm Dual Feb 9'!$A$17:$H$21,8,FALSE))</f>
        <v>0</v>
      </c>
      <c r="U48" s="43">
        <f>IF(ISNA(VLOOKUP($A48,'Spirit Mountain Feb 9'!$A$17:$H$21,8,FALSE))=TRUE,0,VLOOKUP($A48,'Spirit Mountain Feb 9'!$A$17:$H$21,8,FALSE))</f>
        <v>0</v>
      </c>
      <c r="V48" s="43">
        <f>IF(ISNA(VLOOKUP($A48,'Apex NorAm Single Feb 15'!$A$17:$H$22,8,FALSE))=TRUE,0,VLOOKUP($A48,'Apex NorAm Single Feb 15'!$A$17:$H$22,8,FALSE))</f>
        <v>0</v>
      </c>
      <c r="W48" s="43">
        <f>IF(ISNA(VLOOKUP($A48,'Apex NorAm Dual Feb 16'!$A$17:$H$21,8,FALSE))=TRUE,0,VLOOKUP($A48,'Apex NorAm Dual Feb 16'!$A$17:$H$21,8,FALSE))</f>
        <v>0</v>
      </c>
      <c r="X48" s="43">
        <f>IF(ISNA(VLOOKUP($A48,'Vail NorAm Single Feb 22'!$A$17:$H$21,8,FALSE))=TRUE,0,VLOOKUP($A48,'Vail NorAm Single Feb 22'!$A$17:$H$21,8,FALSE))</f>
        <v>0</v>
      </c>
      <c r="Y48" s="43">
        <f>IF(ISNA(VLOOKUP($A48,'Vail NoAm Dual Feb 23'!$A$17:$H$20,8,FALSE))=TRUE,0,VLOOKUP($A48,'Vail NoAm Dual Feb 23'!$A$17:$H$20,8,FALSE))</f>
        <v>0</v>
      </c>
      <c r="Z48" s="43">
        <f>IF(ISNA(VLOOKUP($A48,'TT Camp Fortune'!$A$17:$H$53,8,FALSE))=TRUE,0,VLOOKUP($A48,'TT Camp Fortune'!$A$17:$H$53,8,FALSE))</f>
        <v>0</v>
      </c>
      <c r="AA48" s="43">
        <f>IF(ISNA(VLOOKUP($A48,'Provincials OWG'!$A$17:$H$49,8,FALSE))=TRUE,0,VLOOKUP($A48,'Provincials OWG'!$A$17:$H$49,8,FALSE))</f>
        <v>0</v>
      </c>
      <c r="AB48" s="43">
        <f>IF(ISNA(VLOOKUP($A48,'Cnd Series Camp Fortune day 1'!$A$17:$H$49,8,FALSE))=TRUE,0,VLOOKUP($A48,'Cnd Series Camp Fortune day 1'!$A$17:$H$49,8,FALSE))</f>
        <v>0</v>
      </c>
      <c r="AC48" s="43">
        <f>IF(ISNA(VLOOKUP($A48,'Cnd Series Camp Fortune day 2'!$A$17:$H$49,8,FALSE))=TRUE,0,VLOOKUP($A48,'Cnd Series Camp Fortune day 2'!$A$17:$H$49,8,FALSE))</f>
        <v>0</v>
      </c>
      <c r="AD48" s="43">
        <f>IF(ISNA(VLOOKUP($A48,'Jr Natls Single'!$A$17:$H$49,8,FALSE))=TRUE,0,VLOOKUP($A48,'Jr Natls Single'!$A$17:$H$49,8,FALSE))</f>
        <v>0</v>
      </c>
      <c r="AE48" s="43">
        <f>IF(ISNA(VLOOKUP($A48,'Sr Natls Single'!$A$17:$H$49,8,FALSE))=TRUE,0,VLOOKUP($A48,'Sr Natls Single'!$A$17:$H$49,8,FALSE))</f>
        <v>0</v>
      </c>
      <c r="AF48" s="43">
        <f>IF(ISNA(VLOOKUP($A48,'Sr Nationals Dual'!$A$17:$H$49,8,FALSE))=TRUE,0,VLOOKUP($A48,'Sr Nationals Dual'!$A$17:$H$49,8,FALSE))</f>
        <v>0</v>
      </c>
    </row>
    <row r="49" spans="1:32" s="26" customFormat="1" ht="15">
      <c r="A49" s="64" t="s">
        <v>168</v>
      </c>
      <c r="B49" s="30"/>
      <c r="C49" s="42">
        <f t="shared" si="5"/>
        <v>44</v>
      </c>
      <c r="D49" s="62">
        <f t="shared" si="6"/>
        <v>316.8456755228943</v>
      </c>
      <c r="E49" s="62">
        <f t="shared" si="7"/>
        <v>0</v>
      </c>
      <c r="F49" s="62">
        <f t="shared" si="8"/>
        <v>0</v>
      </c>
      <c r="G49" s="42">
        <f t="shared" si="9"/>
        <v>316.8456755228943</v>
      </c>
      <c r="H49" s="25"/>
      <c r="I49" s="43" t="str">
        <f>IF(ISNA(VLOOKUP($A49,'Canadian Selection Dec 14'!$A$17:$H$21,8,FALSE))=TRUE,"0",VLOOKUP($A49,'Canadian Selection Dec 14'!$A$17:$H$21,8,FALSE))</f>
        <v>0</v>
      </c>
      <c r="J49" s="43">
        <f>IF(ISNA(VLOOKUP($A49,'Canadian Selection Dec 15'!$A$17:$H$20,8,FALSE))=TRUE,0,VLOOKUP($A49,'Canadian Selection Dec 15'!$A$17:$H$20,8,FALSE))</f>
        <v>0</v>
      </c>
      <c r="K49" s="43">
        <f>IF(ISNA(VLOOKUP($A49,'Holimont Jan 11'!$A$17:$H$21,8,FALSE))=TRUE,0,VLOOKUP($A49,'Holimont Jan 11'!$A$17:$H$21,8,FALSE))</f>
        <v>0</v>
      </c>
      <c r="L49" s="43">
        <f>IF(ISNA(VLOOKUP($A49,'TT Calabogie Jan 25'!$A$17:$H$49,8,FALSE))=TRUE,0,VLOOKUP($A49,'TT Calabogie Jan 25'!$A$17:$H$49,8,FALSE))</f>
        <v>0</v>
      </c>
      <c r="M49" s="43">
        <f>IF(ISNA(VLOOKUP($A49,'Canadian Series SM Jan 25'!$A$17:$H$21,8,FALSE))=TRUE,0,VLOOKUP($A49,'Canadian Series SM Jan 25'!$A$17:$H$21,8,FALSE))</f>
        <v>0</v>
      </c>
      <c r="N49" s="43">
        <f>IF(ISNA(VLOOKUP($A49,'Canadian Series DM Jan 26'!$A$17:$H$21,8,FALSE))=TRUE,0,VLOOKUP($A49,'Canadian Series DM Jan 26'!$A$17:$H$21,8,FALSE))</f>
        <v>0</v>
      </c>
      <c r="O49" s="43">
        <f>IF(ISNA(VLOOKUP($A49,'January Jam Jan 26'!$A$17:$H$23,8,FALSE))=TRUE,0,VLOOKUP($A49,'January Jam Jan 26'!$A$17:$H$23,8,FALSE))</f>
        <v>316.8456755228943</v>
      </c>
      <c r="P49" s="43">
        <f>IF(ISNA(VLOOKUP($A49,'Stratton NorAm Single Feb 1'!$A$17:$H$20,8,FALSE))=TRUE,0,VLOOKUP($A49,'Stratton NorAm Single Feb 1'!$A$17:$H$20,8,FALSE))</f>
        <v>0</v>
      </c>
      <c r="Q49" s="43">
        <f>IF(ISNA(VLOOKUP($A49,'Stratton NorAm Dual Feb 2'!$A$17:$H$21,8,FALSE))=TRUE,0,VLOOKUP($A49,'Stratton NorAm Dual Feb 2'!$A$17:$H$21,8,FALSE))</f>
        <v>0</v>
      </c>
      <c r="R49" s="43">
        <f>IF(ISNA(VLOOKUP($A49,'TT Caledon Feb 9'!$A$17:$H$42,8,FALSE))=TRUE,0,VLOOKUP($A49,'TT Caledon Feb 9'!$A$17:$H$42,8,FALSE))</f>
        <v>0</v>
      </c>
      <c r="S49" s="43">
        <f>IF(ISNA(VLOOKUP($A49,'Val St Come NorAm Single Feb 7'!$A$17:$H$21,8,FALSE))=TRUE,0,VLOOKUP($A49,'Val St Come NorAm Single Feb 7'!$A$17:$H$21,8,FALSE))</f>
        <v>0</v>
      </c>
      <c r="T49" s="43">
        <f>IF(ISNA(VLOOKUP($A49,'Val St Come NorAm Dual Feb 9'!$A$17:$H$21,8,FALSE))=TRUE,0,VLOOKUP($A49,'Val St Come NorAm Dual Feb 9'!$A$17:$H$21,8,FALSE))</f>
        <v>0</v>
      </c>
      <c r="U49" s="43">
        <f>IF(ISNA(VLOOKUP($A49,'Spirit Mountain Feb 9'!$A$17:$H$21,8,FALSE))=TRUE,0,VLOOKUP($A49,'Spirit Mountain Feb 9'!$A$17:$H$21,8,FALSE))</f>
        <v>0</v>
      </c>
      <c r="V49" s="43">
        <f>IF(ISNA(VLOOKUP($A49,'Apex NorAm Single Feb 15'!$A$17:$H$22,8,FALSE))=TRUE,0,VLOOKUP($A49,'Apex NorAm Single Feb 15'!$A$17:$H$22,8,FALSE))</f>
        <v>0</v>
      </c>
      <c r="W49" s="43">
        <f>IF(ISNA(VLOOKUP($A49,'Apex NorAm Dual Feb 16'!$A$17:$H$21,8,FALSE))=TRUE,0,VLOOKUP($A49,'Apex NorAm Dual Feb 16'!$A$17:$H$21,8,FALSE))</f>
        <v>0</v>
      </c>
      <c r="X49" s="43">
        <f>IF(ISNA(VLOOKUP($A49,'Vail NorAm Single Feb 22'!$A$17:$H$21,8,FALSE))=TRUE,0,VLOOKUP($A49,'Vail NorAm Single Feb 22'!$A$17:$H$21,8,FALSE))</f>
        <v>0</v>
      </c>
      <c r="Y49" s="43">
        <f>IF(ISNA(VLOOKUP($A49,'Vail NoAm Dual Feb 23'!$A$17:$H$20,8,FALSE))=TRUE,0,VLOOKUP($A49,'Vail NoAm Dual Feb 23'!$A$17:$H$20,8,FALSE))</f>
        <v>0</v>
      </c>
      <c r="Z49" s="43">
        <f>IF(ISNA(VLOOKUP($A49,'TT Camp Fortune'!$A$17:$H$53,8,FALSE))=TRUE,0,VLOOKUP($A49,'TT Camp Fortune'!$A$17:$H$53,8,FALSE))</f>
        <v>0</v>
      </c>
      <c r="AA49" s="43">
        <f>IF(ISNA(VLOOKUP($A49,'Provincials OWG'!$A$17:$H$49,8,FALSE))=TRUE,0,VLOOKUP($A49,'Provincials OWG'!$A$17:$H$49,8,FALSE))</f>
        <v>0</v>
      </c>
      <c r="AB49" s="43">
        <f>IF(ISNA(VLOOKUP($A49,'Cnd Series Camp Fortune day 1'!$A$17:$H$49,8,FALSE))=TRUE,0,VLOOKUP($A49,'Cnd Series Camp Fortune day 1'!$A$17:$H$49,8,FALSE))</f>
        <v>0</v>
      </c>
      <c r="AC49" s="43">
        <f>IF(ISNA(VLOOKUP($A49,'Cnd Series Camp Fortune day 2'!$A$17:$H$49,8,FALSE))=TRUE,0,VLOOKUP($A49,'Cnd Series Camp Fortune day 2'!$A$17:$H$49,8,FALSE))</f>
        <v>0</v>
      </c>
      <c r="AD49" s="43">
        <f>IF(ISNA(VLOOKUP($A49,'Jr Natls Single'!$A$17:$H$49,8,FALSE))=TRUE,0,VLOOKUP($A49,'Jr Natls Single'!$A$17:$H$49,8,FALSE))</f>
        <v>0</v>
      </c>
      <c r="AE49" s="43">
        <f>IF(ISNA(VLOOKUP($A49,'Sr Natls Single'!$A$17:$H$49,8,FALSE))=TRUE,0,VLOOKUP($A49,'Sr Natls Single'!$A$17:$H$49,8,FALSE))</f>
        <v>0</v>
      </c>
      <c r="AF49" s="43">
        <f>IF(ISNA(VLOOKUP($A49,'Sr Nationals Dual'!$A$17:$H$49,8,FALSE))=TRUE,0,VLOOKUP($A49,'Sr Nationals Dual'!$A$17:$H$49,8,FALSE))</f>
        <v>0</v>
      </c>
    </row>
    <row r="50" spans="1:32" s="26" customFormat="1" ht="15">
      <c r="A50" s="64" t="s">
        <v>83</v>
      </c>
      <c r="B50" s="30"/>
      <c r="C50" s="42">
        <f t="shared" si="5"/>
        <v>45</v>
      </c>
      <c r="D50" s="62">
        <f t="shared" si="6"/>
        <v>212.18074656188608</v>
      </c>
      <c r="E50" s="62">
        <f t="shared" si="7"/>
        <v>84.82142857142857</v>
      </c>
      <c r="F50" s="62">
        <f t="shared" si="8"/>
        <v>0</v>
      </c>
      <c r="G50" s="42">
        <f t="shared" si="9"/>
        <v>297.00217513331467</v>
      </c>
      <c r="H50" s="25"/>
      <c r="I50" s="43" t="str">
        <f>IF(ISNA(VLOOKUP($A50,'Canadian Selection Dec 14'!$A$17:$H$21,8,FALSE))=TRUE,"0",VLOOKUP($A50,'Canadian Selection Dec 14'!$A$17:$H$21,8,FALSE))</f>
        <v>0</v>
      </c>
      <c r="J50" s="43">
        <f>IF(ISNA(VLOOKUP($A50,'Canadian Selection Dec 15'!$A$17:$H$20,8,FALSE))=TRUE,0,VLOOKUP($A50,'Canadian Selection Dec 15'!$A$17:$H$20,8,FALSE))</f>
        <v>0</v>
      </c>
      <c r="K50" s="43">
        <f>IF(ISNA(VLOOKUP($A50,'Holimont Jan 11'!$A$17:$H$21,8,FALSE))=TRUE,0,VLOOKUP($A50,'Holimont Jan 11'!$A$17:$H$21,8,FALSE))</f>
        <v>0</v>
      </c>
      <c r="L50" s="43">
        <f>IF(ISNA(VLOOKUP($A50,'TT Calabogie Jan 25'!$A$17:$H$49,8,FALSE))=TRUE,0,VLOOKUP($A50,'TT Calabogie Jan 25'!$A$17:$H$49,8,FALSE))</f>
        <v>212.18074656188608</v>
      </c>
      <c r="M50" s="43">
        <f>IF(ISNA(VLOOKUP($A50,'Canadian Series SM Jan 25'!$A$17:$H$21,8,FALSE))=TRUE,0,VLOOKUP($A50,'Canadian Series SM Jan 25'!$A$17:$H$21,8,FALSE))</f>
        <v>0</v>
      </c>
      <c r="N50" s="43">
        <f>IF(ISNA(VLOOKUP($A50,'Canadian Series DM Jan 26'!$A$17:$H$21,8,FALSE))=TRUE,0,VLOOKUP($A50,'Canadian Series DM Jan 26'!$A$17:$H$21,8,FALSE))</f>
        <v>0</v>
      </c>
      <c r="O50" s="43">
        <f>IF(ISNA(VLOOKUP($A50,'January Jam Jan 26'!$A$17:$H$23,8,FALSE))=TRUE,0,VLOOKUP($A50,'January Jam Jan 26'!$A$17:$H$23,8,FALSE))</f>
        <v>0</v>
      </c>
      <c r="P50" s="43">
        <f>IF(ISNA(VLOOKUP($A50,'Stratton NorAm Single Feb 1'!$A$17:$H$20,8,FALSE))=TRUE,0,VLOOKUP($A50,'Stratton NorAm Single Feb 1'!$A$17:$H$20,8,FALSE))</f>
        <v>0</v>
      </c>
      <c r="Q50" s="43">
        <f>IF(ISNA(VLOOKUP($A50,'Stratton NorAm Dual Feb 2'!$A$17:$H$21,8,FALSE))=TRUE,0,VLOOKUP($A50,'Stratton NorAm Dual Feb 2'!$A$17:$H$21,8,FALSE))</f>
        <v>0</v>
      </c>
      <c r="R50" s="43">
        <f>IF(ISNA(VLOOKUP($A50,'TT Caledon Feb 9'!$A$17:$H$42,8,FALSE))=TRUE,0,VLOOKUP($A50,'TT Caledon Feb 9'!$A$17:$H$42,8,FALSE))</f>
        <v>0</v>
      </c>
      <c r="S50" s="43">
        <f>IF(ISNA(VLOOKUP($A50,'Val St Come NorAm Single Feb 7'!$A$17:$H$21,8,FALSE))=TRUE,0,VLOOKUP($A50,'Val St Come NorAm Single Feb 7'!$A$17:$H$21,8,FALSE))</f>
        <v>0</v>
      </c>
      <c r="T50" s="43">
        <f>IF(ISNA(VLOOKUP($A50,'Val St Come NorAm Dual Feb 9'!$A$17:$H$21,8,FALSE))=TRUE,0,VLOOKUP($A50,'Val St Come NorAm Dual Feb 9'!$A$17:$H$21,8,FALSE))</f>
        <v>0</v>
      </c>
      <c r="U50" s="43">
        <f>IF(ISNA(VLOOKUP($A50,'Spirit Mountain Feb 9'!$A$17:$H$21,8,FALSE))=TRUE,0,VLOOKUP($A50,'Spirit Mountain Feb 9'!$A$17:$H$21,8,FALSE))</f>
        <v>0</v>
      </c>
      <c r="V50" s="43">
        <f>IF(ISNA(VLOOKUP($A50,'Apex NorAm Single Feb 15'!$A$17:$H$22,8,FALSE))=TRUE,0,VLOOKUP($A50,'Apex NorAm Single Feb 15'!$A$17:$H$22,8,FALSE))</f>
        <v>0</v>
      </c>
      <c r="W50" s="43">
        <f>IF(ISNA(VLOOKUP($A50,'Apex NorAm Dual Feb 16'!$A$17:$H$21,8,FALSE))=TRUE,0,VLOOKUP($A50,'Apex NorAm Dual Feb 16'!$A$17:$H$21,8,FALSE))</f>
        <v>0</v>
      </c>
      <c r="X50" s="43">
        <f>IF(ISNA(VLOOKUP($A50,'Vail NorAm Single Feb 22'!$A$17:$H$21,8,FALSE))=TRUE,0,VLOOKUP($A50,'Vail NorAm Single Feb 22'!$A$17:$H$21,8,FALSE))</f>
        <v>0</v>
      </c>
      <c r="Y50" s="43">
        <f>IF(ISNA(VLOOKUP($A50,'Vail NoAm Dual Feb 23'!$A$17:$H$20,8,FALSE))=TRUE,0,VLOOKUP($A50,'Vail NoAm Dual Feb 23'!$A$17:$H$20,8,FALSE))</f>
        <v>0</v>
      </c>
      <c r="Z50" s="43">
        <f>IF(ISNA(VLOOKUP($A50,'TT Camp Fortune'!$A$17:$H$53,8,FALSE))=TRUE,0,VLOOKUP($A50,'TT Camp Fortune'!$A$17:$H$53,8,FALSE))</f>
        <v>84.82142857142857</v>
      </c>
      <c r="AA50" s="43">
        <f>IF(ISNA(VLOOKUP($A50,'Provincials OWG'!$A$17:$H$49,8,FALSE))=TRUE,0,VLOOKUP($A50,'Provincials OWG'!$A$17:$H$49,8,FALSE))</f>
        <v>0</v>
      </c>
      <c r="AB50" s="43">
        <f>IF(ISNA(VLOOKUP($A50,'Cnd Series Camp Fortune day 1'!$A$17:$H$49,8,FALSE))=TRUE,0,VLOOKUP($A50,'Cnd Series Camp Fortune day 1'!$A$17:$H$49,8,FALSE))</f>
        <v>0</v>
      </c>
      <c r="AC50" s="43">
        <f>IF(ISNA(VLOOKUP($A50,'Cnd Series Camp Fortune day 2'!$A$17:$H$49,8,FALSE))=TRUE,0,VLOOKUP($A50,'Cnd Series Camp Fortune day 2'!$A$17:$H$49,8,FALSE))</f>
        <v>0</v>
      </c>
      <c r="AD50" s="43">
        <f>IF(ISNA(VLOOKUP($A50,'Jr Natls Single'!$A$17:$H$49,8,FALSE))=TRUE,0,VLOOKUP($A50,'Jr Natls Single'!$A$17:$H$49,8,FALSE))</f>
        <v>0</v>
      </c>
      <c r="AE50" s="43">
        <f>IF(ISNA(VLOOKUP($A50,'Sr Natls Single'!$A$17:$H$49,8,FALSE))=TRUE,0,VLOOKUP($A50,'Sr Natls Single'!$A$17:$H$49,8,FALSE))</f>
        <v>0</v>
      </c>
      <c r="AF50" s="43">
        <f>IF(ISNA(VLOOKUP($A50,'Sr Nationals Dual'!$A$17:$H$49,8,FALSE))=TRUE,0,VLOOKUP($A50,'Sr Nationals Dual'!$A$17:$H$49,8,FALSE))</f>
        <v>0</v>
      </c>
    </row>
    <row r="51" spans="1:32" s="26" customFormat="1" ht="15">
      <c r="A51" s="64" t="s">
        <v>63</v>
      </c>
      <c r="B51" s="30"/>
      <c r="C51" s="42">
        <f t="shared" si="5"/>
        <v>46</v>
      </c>
      <c r="D51" s="62">
        <f t="shared" si="6"/>
        <v>176.81728880157172</v>
      </c>
      <c r="E51" s="62">
        <f t="shared" si="7"/>
        <v>111.60714285714286</v>
      </c>
      <c r="F51" s="62">
        <f t="shared" si="8"/>
        <v>0</v>
      </c>
      <c r="G51" s="42">
        <f t="shared" si="9"/>
        <v>288.4244316587146</v>
      </c>
      <c r="H51" s="25"/>
      <c r="I51" s="43" t="str">
        <f>IF(ISNA(VLOOKUP($A51,'Canadian Selection Dec 14'!$A$17:$H$21,8,FALSE))=TRUE,"0",VLOOKUP($A51,'Canadian Selection Dec 14'!$A$17:$H$21,8,FALSE))</f>
        <v>0</v>
      </c>
      <c r="J51" s="43">
        <f>IF(ISNA(VLOOKUP($A51,'Canadian Selection Dec 15'!$A$17:$H$20,8,FALSE))=TRUE,0,VLOOKUP($A51,'Canadian Selection Dec 15'!$A$17:$H$20,8,FALSE))</f>
        <v>0</v>
      </c>
      <c r="K51" s="43">
        <f>IF(ISNA(VLOOKUP($A51,'Holimont Jan 11'!$A$17:$H$21,8,FALSE))=TRUE,0,VLOOKUP($A51,'Holimont Jan 11'!$A$17:$H$21,8,FALSE))</f>
        <v>0</v>
      </c>
      <c r="L51" s="43">
        <f>IF(ISNA(VLOOKUP($A51,'TT Calabogie Jan 25'!$A$17:$H$49,8,FALSE))=TRUE,0,VLOOKUP($A51,'TT Calabogie Jan 25'!$A$17:$H$49,8,FALSE))</f>
        <v>176.81728880157172</v>
      </c>
      <c r="M51" s="43">
        <f>IF(ISNA(VLOOKUP($A51,'Canadian Series SM Jan 25'!$A$17:$H$21,8,FALSE))=TRUE,0,VLOOKUP($A51,'Canadian Series SM Jan 25'!$A$17:$H$21,8,FALSE))</f>
        <v>0</v>
      </c>
      <c r="N51" s="43">
        <f>IF(ISNA(VLOOKUP($A51,'Canadian Series DM Jan 26'!$A$17:$H$21,8,FALSE))=TRUE,0,VLOOKUP($A51,'Canadian Series DM Jan 26'!$A$17:$H$21,8,FALSE))</f>
        <v>0</v>
      </c>
      <c r="O51" s="43">
        <f>IF(ISNA(VLOOKUP($A51,'January Jam Jan 26'!$A$17:$H$23,8,FALSE))=TRUE,0,VLOOKUP($A51,'January Jam Jan 26'!$A$17:$H$23,8,FALSE))</f>
        <v>0</v>
      </c>
      <c r="P51" s="43">
        <f>IF(ISNA(VLOOKUP($A51,'Stratton NorAm Single Feb 1'!$A$17:$H$20,8,FALSE))=TRUE,0,VLOOKUP($A51,'Stratton NorAm Single Feb 1'!$A$17:$H$20,8,FALSE))</f>
        <v>0</v>
      </c>
      <c r="Q51" s="43">
        <f>IF(ISNA(VLOOKUP($A51,'Stratton NorAm Dual Feb 2'!$A$17:$H$21,8,FALSE))=TRUE,0,VLOOKUP($A51,'Stratton NorAm Dual Feb 2'!$A$17:$H$21,8,FALSE))</f>
        <v>0</v>
      </c>
      <c r="R51" s="43">
        <f>IF(ISNA(VLOOKUP($A51,'TT Caledon Feb 9'!$A$17:$H$42,8,FALSE))=TRUE,0,VLOOKUP($A51,'TT Caledon Feb 9'!$A$17:$H$42,8,FALSE))</f>
        <v>0</v>
      </c>
      <c r="S51" s="43">
        <f>IF(ISNA(VLOOKUP($A51,'Val St Come NorAm Single Feb 7'!$A$17:$H$21,8,FALSE))=TRUE,0,VLOOKUP($A51,'Val St Come NorAm Single Feb 7'!$A$17:$H$21,8,FALSE))</f>
        <v>0</v>
      </c>
      <c r="T51" s="43">
        <f>IF(ISNA(VLOOKUP($A51,'Val St Come NorAm Dual Feb 9'!$A$17:$H$21,8,FALSE))=TRUE,0,VLOOKUP($A51,'Val St Come NorAm Dual Feb 9'!$A$17:$H$21,8,FALSE))</f>
        <v>0</v>
      </c>
      <c r="U51" s="43">
        <f>IF(ISNA(VLOOKUP($A51,'Spirit Mountain Feb 9'!$A$17:$H$21,8,FALSE))=TRUE,0,VLOOKUP($A51,'Spirit Mountain Feb 9'!$A$17:$H$21,8,FALSE))</f>
        <v>0</v>
      </c>
      <c r="V51" s="43">
        <f>IF(ISNA(VLOOKUP($A51,'Apex NorAm Single Feb 15'!$A$17:$H$22,8,FALSE))=TRUE,0,VLOOKUP($A51,'Apex NorAm Single Feb 15'!$A$17:$H$22,8,FALSE))</f>
        <v>0</v>
      </c>
      <c r="W51" s="43">
        <f>IF(ISNA(VLOOKUP($A51,'Apex NorAm Dual Feb 16'!$A$17:$H$21,8,FALSE))=TRUE,0,VLOOKUP($A51,'Apex NorAm Dual Feb 16'!$A$17:$H$21,8,FALSE))</f>
        <v>0</v>
      </c>
      <c r="X51" s="43">
        <f>IF(ISNA(VLOOKUP($A51,'Vail NorAm Single Feb 22'!$A$17:$H$21,8,FALSE))=TRUE,0,VLOOKUP($A51,'Vail NorAm Single Feb 22'!$A$17:$H$21,8,FALSE))</f>
        <v>0</v>
      </c>
      <c r="Y51" s="43">
        <f>IF(ISNA(VLOOKUP($A51,'Vail NoAm Dual Feb 23'!$A$17:$H$20,8,FALSE))=TRUE,0,VLOOKUP($A51,'Vail NoAm Dual Feb 23'!$A$17:$H$20,8,FALSE))</f>
        <v>0</v>
      </c>
      <c r="Z51" s="43">
        <f>IF(ISNA(VLOOKUP($A51,'TT Camp Fortune'!$A$17:$H$53,8,FALSE))=TRUE,0,VLOOKUP($A51,'TT Camp Fortune'!$A$17:$H$53,8,FALSE))</f>
        <v>111.60714285714286</v>
      </c>
      <c r="AA51" s="43">
        <f>IF(ISNA(VLOOKUP($A51,'Provincials OWG'!$A$17:$H$49,8,FALSE))=TRUE,0,VLOOKUP($A51,'Provincials OWG'!$A$17:$H$49,8,FALSE))</f>
        <v>0</v>
      </c>
      <c r="AB51" s="43">
        <f>IF(ISNA(VLOOKUP($A51,'Cnd Series Camp Fortune day 1'!$A$17:$H$49,8,FALSE))=TRUE,0,VLOOKUP($A51,'Cnd Series Camp Fortune day 1'!$A$17:$H$49,8,FALSE))</f>
        <v>0</v>
      </c>
      <c r="AC51" s="43">
        <f>IF(ISNA(VLOOKUP($A51,'Cnd Series Camp Fortune day 2'!$A$17:$H$49,8,FALSE))=TRUE,0,VLOOKUP($A51,'Cnd Series Camp Fortune day 2'!$A$17:$H$49,8,FALSE))</f>
        <v>0</v>
      </c>
      <c r="AD51" s="43">
        <f>IF(ISNA(VLOOKUP($A51,'Jr Natls Single'!$A$17:$H$49,8,FALSE))=TRUE,0,VLOOKUP($A51,'Jr Natls Single'!$A$17:$H$49,8,FALSE))</f>
        <v>0</v>
      </c>
      <c r="AE51" s="43">
        <f>IF(ISNA(VLOOKUP($A51,'Sr Natls Single'!$A$17:$H$49,8,FALSE))=TRUE,0,VLOOKUP($A51,'Sr Natls Single'!$A$17:$H$49,8,FALSE))</f>
        <v>0</v>
      </c>
      <c r="AF51" s="43">
        <f>IF(ISNA(VLOOKUP($A51,'Sr Nationals Dual'!$A$17:$H$49,8,FALSE))=TRUE,0,VLOOKUP($A51,'Sr Nationals Dual'!$A$17:$H$49,8,FALSE))</f>
        <v>0</v>
      </c>
    </row>
    <row r="52" spans="1:32" s="26" customFormat="1" ht="15">
      <c r="A52" s="64" t="s">
        <v>65</v>
      </c>
      <c r="B52" s="30"/>
      <c r="C52" s="42">
        <f t="shared" si="5"/>
        <v>47</v>
      </c>
      <c r="D52" s="62">
        <f t="shared" si="6"/>
        <v>167.97642436149312</v>
      </c>
      <c r="E52" s="62">
        <f t="shared" si="7"/>
        <v>100.57142857142858</v>
      </c>
      <c r="F52" s="62">
        <f t="shared" si="8"/>
        <v>0</v>
      </c>
      <c r="G52" s="42">
        <f t="shared" si="9"/>
        <v>268.5478529329217</v>
      </c>
      <c r="H52" s="25"/>
      <c r="I52" s="43" t="str">
        <f>IF(ISNA(VLOOKUP($A52,'Canadian Selection Dec 14'!$A$17:$H$21,8,FALSE))=TRUE,"0",VLOOKUP($A52,'Canadian Selection Dec 14'!$A$17:$H$21,8,FALSE))</f>
        <v>0</v>
      </c>
      <c r="J52" s="43">
        <f>IF(ISNA(VLOOKUP($A52,'Canadian Selection Dec 15'!$A$17:$H$20,8,FALSE))=TRUE,0,VLOOKUP($A52,'Canadian Selection Dec 15'!$A$17:$H$20,8,FALSE))</f>
        <v>0</v>
      </c>
      <c r="K52" s="43">
        <f>IF(ISNA(VLOOKUP($A52,'Holimont Jan 11'!$A$17:$H$21,8,FALSE))=TRUE,0,VLOOKUP($A52,'Holimont Jan 11'!$A$17:$H$21,8,FALSE))</f>
        <v>0</v>
      </c>
      <c r="L52" s="43">
        <f>IF(ISNA(VLOOKUP($A52,'TT Calabogie Jan 25'!$A$17:$H$49,8,FALSE))=TRUE,0,VLOOKUP($A52,'TT Calabogie Jan 25'!$A$17:$H$49,8,FALSE))</f>
        <v>167.97642436149312</v>
      </c>
      <c r="M52" s="43">
        <f>IF(ISNA(VLOOKUP($A52,'Canadian Series SM Jan 25'!$A$17:$H$21,8,FALSE))=TRUE,0,VLOOKUP($A52,'Canadian Series SM Jan 25'!$A$17:$H$21,8,FALSE))</f>
        <v>0</v>
      </c>
      <c r="N52" s="43">
        <f>IF(ISNA(VLOOKUP($A52,'Canadian Series DM Jan 26'!$A$17:$H$21,8,FALSE))=TRUE,0,VLOOKUP($A52,'Canadian Series DM Jan 26'!$A$17:$H$21,8,FALSE))</f>
        <v>0</v>
      </c>
      <c r="O52" s="43">
        <f>IF(ISNA(VLOOKUP($A52,'January Jam Jan 26'!$A$17:$H$23,8,FALSE))=TRUE,0,VLOOKUP($A52,'January Jam Jan 26'!$A$17:$H$23,8,FALSE))</f>
        <v>0</v>
      </c>
      <c r="P52" s="43">
        <f>IF(ISNA(VLOOKUP($A52,'Stratton NorAm Single Feb 1'!$A$17:$H$20,8,FALSE))=TRUE,0,VLOOKUP($A52,'Stratton NorAm Single Feb 1'!$A$17:$H$20,8,FALSE))</f>
        <v>0</v>
      </c>
      <c r="Q52" s="43">
        <f>IF(ISNA(VLOOKUP($A52,'Stratton NorAm Dual Feb 2'!$A$17:$H$21,8,FALSE))=TRUE,0,VLOOKUP($A52,'Stratton NorAm Dual Feb 2'!$A$17:$H$21,8,FALSE))</f>
        <v>0</v>
      </c>
      <c r="R52" s="43">
        <f>IF(ISNA(VLOOKUP($A52,'TT Caledon Feb 9'!$A$17:$H$42,8,FALSE))=TRUE,0,VLOOKUP($A52,'TT Caledon Feb 9'!$A$17:$H$42,8,FALSE))</f>
        <v>0</v>
      </c>
      <c r="S52" s="43">
        <f>IF(ISNA(VLOOKUP($A52,'Val St Come NorAm Single Feb 7'!$A$17:$H$21,8,FALSE))=TRUE,0,VLOOKUP($A52,'Val St Come NorAm Single Feb 7'!$A$17:$H$21,8,FALSE))</f>
        <v>0</v>
      </c>
      <c r="T52" s="43">
        <f>IF(ISNA(VLOOKUP($A52,'Val St Come NorAm Dual Feb 9'!$A$17:$H$21,8,FALSE))=TRUE,0,VLOOKUP($A52,'Val St Come NorAm Dual Feb 9'!$A$17:$H$21,8,FALSE))</f>
        <v>0</v>
      </c>
      <c r="U52" s="43">
        <f>IF(ISNA(VLOOKUP($A52,'Spirit Mountain Feb 9'!$A$17:$H$21,8,FALSE))=TRUE,0,VLOOKUP($A52,'Spirit Mountain Feb 9'!$A$17:$H$21,8,FALSE))</f>
        <v>0</v>
      </c>
      <c r="V52" s="43">
        <f>IF(ISNA(VLOOKUP($A52,'Apex NorAm Single Feb 15'!$A$17:$H$22,8,FALSE))=TRUE,0,VLOOKUP($A52,'Apex NorAm Single Feb 15'!$A$17:$H$22,8,FALSE))</f>
        <v>0</v>
      </c>
      <c r="W52" s="43">
        <f>IF(ISNA(VLOOKUP($A52,'Apex NorAm Dual Feb 16'!$A$17:$H$21,8,FALSE))=TRUE,0,VLOOKUP($A52,'Apex NorAm Dual Feb 16'!$A$17:$H$21,8,FALSE))</f>
        <v>0</v>
      </c>
      <c r="X52" s="43">
        <f>IF(ISNA(VLOOKUP($A52,'Vail NorAm Single Feb 22'!$A$17:$H$21,8,FALSE))=TRUE,0,VLOOKUP($A52,'Vail NorAm Single Feb 22'!$A$17:$H$21,8,FALSE))</f>
        <v>0</v>
      </c>
      <c r="Y52" s="43">
        <f>IF(ISNA(VLOOKUP($A52,'Vail NoAm Dual Feb 23'!$A$17:$H$20,8,FALSE))=TRUE,0,VLOOKUP($A52,'Vail NoAm Dual Feb 23'!$A$17:$H$20,8,FALSE))</f>
        <v>0</v>
      </c>
      <c r="Z52" s="43">
        <f>IF(ISNA(VLOOKUP($A52,'TT Camp Fortune'!$A$17:$H$53,8,FALSE))=TRUE,0,VLOOKUP($A52,'TT Camp Fortune'!$A$17:$H$53,8,FALSE))</f>
        <v>0</v>
      </c>
      <c r="AA52" s="43">
        <f>IF(ISNA(VLOOKUP($A52,'Provincials OWG'!$A$17:$H$49,8,FALSE))=TRUE,0,VLOOKUP($A52,'Provincials OWG'!$A$17:$H$49,8,FALSE))</f>
        <v>100.57142857142858</v>
      </c>
      <c r="AB52" s="43">
        <f>IF(ISNA(VLOOKUP($A52,'Cnd Series Camp Fortune day 1'!$A$17:$H$49,8,FALSE))=TRUE,0,VLOOKUP($A52,'Cnd Series Camp Fortune day 1'!$A$17:$H$49,8,FALSE))</f>
        <v>0</v>
      </c>
      <c r="AC52" s="43">
        <f>IF(ISNA(VLOOKUP($A52,'Cnd Series Camp Fortune day 2'!$A$17:$H$49,8,FALSE))=TRUE,0,VLOOKUP($A52,'Cnd Series Camp Fortune day 2'!$A$17:$H$49,8,FALSE))</f>
        <v>0</v>
      </c>
      <c r="AD52" s="43">
        <f>IF(ISNA(VLOOKUP($A52,'Jr Natls Single'!$A$17:$H$49,8,FALSE))=TRUE,0,VLOOKUP($A52,'Jr Natls Single'!$A$17:$H$49,8,FALSE))</f>
        <v>0</v>
      </c>
      <c r="AE52" s="43">
        <f>IF(ISNA(VLOOKUP($A52,'Sr Natls Single'!$A$17:$H$49,8,FALSE))=TRUE,0,VLOOKUP($A52,'Sr Natls Single'!$A$17:$H$49,8,FALSE))</f>
        <v>0</v>
      </c>
      <c r="AF52" s="43">
        <f>IF(ISNA(VLOOKUP($A52,'Sr Nationals Dual'!$A$17:$H$49,8,FALSE))=TRUE,0,VLOOKUP($A52,'Sr Nationals Dual'!$A$17:$H$49,8,FALSE))</f>
        <v>0</v>
      </c>
    </row>
    <row r="53" spans="1:32" s="26" customFormat="1" ht="15">
      <c r="A53" s="64" t="s">
        <v>67</v>
      </c>
      <c r="B53" s="30"/>
      <c r="C53" s="42">
        <f t="shared" si="5"/>
        <v>48</v>
      </c>
      <c r="D53" s="62">
        <f t="shared" si="6"/>
        <v>218.21724305893812</v>
      </c>
      <c r="E53" s="62">
        <f t="shared" si="7"/>
        <v>46.41758241758242</v>
      </c>
      <c r="F53" s="62">
        <f t="shared" si="8"/>
        <v>0</v>
      </c>
      <c r="G53" s="42">
        <f t="shared" si="9"/>
        <v>264.6348254765205</v>
      </c>
      <c r="H53" s="25"/>
      <c r="I53" s="43" t="str">
        <f>IF(ISNA(VLOOKUP($A53,'Canadian Selection Dec 14'!$A$17:$H$21,8,FALSE))=TRUE,"0",VLOOKUP($A53,'Canadian Selection Dec 14'!$A$17:$H$21,8,FALSE))</f>
        <v>0</v>
      </c>
      <c r="J53" s="43">
        <f>IF(ISNA(VLOOKUP($A53,'Canadian Selection Dec 15'!$A$17:$H$20,8,FALSE))=TRUE,0,VLOOKUP($A53,'Canadian Selection Dec 15'!$A$17:$H$20,8,FALSE))</f>
        <v>0</v>
      </c>
      <c r="K53" s="43">
        <f>IF(ISNA(VLOOKUP($A53,'Holimont Jan 11'!$A$17:$H$21,8,FALSE))=TRUE,0,VLOOKUP($A53,'Holimont Jan 11'!$A$17:$H$21,8,FALSE))</f>
        <v>0</v>
      </c>
      <c r="L53" s="43">
        <f>IF(ISNA(VLOOKUP($A53,'TT Calabogie Jan 25'!$A$17:$H$49,8,FALSE))=TRUE,0,VLOOKUP($A53,'TT Calabogie Jan 25'!$A$17:$H$49,8,FALSE))</f>
        <v>0</v>
      </c>
      <c r="M53" s="43">
        <f>IF(ISNA(VLOOKUP($A53,'Canadian Series SM Jan 25'!$A$17:$H$21,8,FALSE))=TRUE,0,VLOOKUP($A53,'Canadian Series SM Jan 25'!$A$17:$H$21,8,FALSE))</f>
        <v>0</v>
      </c>
      <c r="N53" s="43">
        <f>IF(ISNA(VLOOKUP($A53,'Canadian Series DM Jan 26'!$A$17:$H$21,8,FALSE))=TRUE,0,VLOOKUP($A53,'Canadian Series DM Jan 26'!$A$17:$H$21,8,FALSE))</f>
        <v>0</v>
      </c>
      <c r="O53" s="43">
        <f>IF(ISNA(VLOOKUP($A53,'January Jam Jan 26'!$A$17:$H$23,8,FALSE))=TRUE,0,VLOOKUP($A53,'January Jam Jan 26'!$A$17:$H$23,8,FALSE))</f>
        <v>0</v>
      </c>
      <c r="P53" s="43">
        <f>IF(ISNA(VLOOKUP($A53,'Stratton NorAm Single Feb 1'!$A$17:$H$20,8,FALSE))=TRUE,0,VLOOKUP($A53,'Stratton NorAm Single Feb 1'!$A$17:$H$20,8,FALSE))</f>
        <v>0</v>
      </c>
      <c r="Q53" s="43">
        <f>IF(ISNA(VLOOKUP($A53,'Stratton NorAm Dual Feb 2'!$A$17:$H$21,8,FALSE))=TRUE,0,VLOOKUP($A53,'Stratton NorAm Dual Feb 2'!$A$17:$H$21,8,FALSE))</f>
        <v>0</v>
      </c>
      <c r="R53" s="43">
        <f>IF(ISNA(VLOOKUP($A53,'TT Caledon Feb 9'!$A$17:$H$42,8,FALSE))=TRUE,0,VLOOKUP($A53,'TT Caledon Feb 9'!$A$17:$H$42,8,FALSE))</f>
        <v>218.21724305893812</v>
      </c>
      <c r="S53" s="43">
        <f>IF(ISNA(VLOOKUP($A53,'Val St Come NorAm Single Feb 7'!$A$17:$H$21,8,FALSE))=TRUE,0,VLOOKUP($A53,'Val St Come NorAm Single Feb 7'!$A$17:$H$21,8,FALSE))</f>
        <v>0</v>
      </c>
      <c r="T53" s="43">
        <f>IF(ISNA(VLOOKUP($A53,'Val St Come NorAm Dual Feb 9'!$A$17:$H$21,8,FALSE))=TRUE,0,VLOOKUP($A53,'Val St Come NorAm Dual Feb 9'!$A$17:$H$21,8,FALSE))</f>
        <v>0</v>
      </c>
      <c r="U53" s="43">
        <f>IF(ISNA(VLOOKUP($A53,'Spirit Mountain Feb 9'!$A$17:$H$21,8,FALSE))=TRUE,0,VLOOKUP($A53,'Spirit Mountain Feb 9'!$A$17:$H$21,8,FALSE))</f>
        <v>0</v>
      </c>
      <c r="V53" s="43">
        <f>IF(ISNA(VLOOKUP($A53,'Apex NorAm Single Feb 15'!$A$17:$H$22,8,FALSE))=TRUE,0,VLOOKUP($A53,'Apex NorAm Single Feb 15'!$A$17:$H$22,8,FALSE))</f>
        <v>0</v>
      </c>
      <c r="W53" s="43">
        <f>IF(ISNA(VLOOKUP($A53,'Apex NorAm Dual Feb 16'!$A$17:$H$21,8,FALSE))=TRUE,0,VLOOKUP($A53,'Apex NorAm Dual Feb 16'!$A$17:$H$21,8,FALSE))</f>
        <v>0</v>
      </c>
      <c r="X53" s="43">
        <f>IF(ISNA(VLOOKUP($A53,'Vail NorAm Single Feb 22'!$A$17:$H$21,8,FALSE))=TRUE,0,VLOOKUP($A53,'Vail NorAm Single Feb 22'!$A$17:$H$21,8,FALSE))</f>
        <v>0</v>
      </c>
      <c r="Y53" s="43">
        <f>IF(ISNA(VLOOKUP($A53,'Vail NoAm Dual Feb 23'!$A$17:$H$20,8,FALSE))=TRUE,0,VLOOKUP($A53,'Vail NoAm Dual Feb 23'!$A$17:$H$20,8,FALSE))</f>
        <v>0</v>
      </c>
      <c r="Z53" s="43">
        <f>IF(ISNA(VLOOKUP($A53,'TT Camp Fortune'!$A$17:$H$53,8,FALSE))=TRUE,0,VLOOKUP($A53,'TT Camp Fortune'!$A$17:$H$53,8,FALSE))</f>
        <v>0</v>
      </c>
      <c r="AA53" s="43">
        <f>IF(ISNA(VLOOKUP($A53,'Provincials OWG'!$A$17:$H$49,8,FALSE))=TRUE,0,VLOOKUP($A53,'Provincials OWG'!$A$17:$H$49,8,FALSE))</f>
        <v>46.41758241758242</v>
      </c>
      <c r="AB53" s="43">
        <f>IF(ISNA(VLOOKUP($A53,'Cnd Series Camp Fortune day 1'!$A$17:$H$49,8,FALSE))=TRUE,0,VLOOKUP($A53,'Cnd Series Camp Fortune day 1'!$A$17:$H$49,8,FALSE))</f>
        <v>0</v>
      </c>
      <c r="AC53" s="43">
        <f>IF(ISNA(VLOOKUP($A53,'Cnd Series Camp Fortune day 2'!$A$17:$H$49,8,FALSE))=TRUE,0,VLOOKUP($A53,'Cnd Series Camp Fortune day 2'!$A$17:$H$49,8,FALSE))</f>
        <v>0</v>
      </c>
      <c r="AD53" s="43">
        <f>IF(ISNA(VLOOKUP($A53,'Jr Natls Single'!$A$17:$H$49,8,FALSE))=TRUE,0,VLOOKUP($A53,'Jr Natls Single'!$A$17:$H$49,8,FALSE))</f>
        <v>0</v>
      </c>
      <c r="AE53" s="43">
        <f>IF(ISNA(VLOOKUP($A53,'Sr Natls Single'!$A$17:$H$49,8,FALSE))=TRUE,0,VLOOKUP($A53,'Sr Natls Single'!$A$17:$H$49,8,FALSE))</f>
        <v>0</v>
      </c>
      <c r="AF53" s="43">
        <f>IF(ISNA(VLOOKUP($A53,'Sr Nationals Dual'!$A$17:$H$49,8,FALSE))=TRUE,0,VLOOKUP($A53,'Sr Nationals Dual'!$A$17:$H$49,8,FALSE))</f>
        <v>0</v>
      </c>
    </row>
    <row r="54" spans="1:32" s="26" customFormat="1" ht="15">
      <c r="A54" s="64" t="s">
        <v>80</v>
      </c>
      <c r="B54" s="30"/>
      <c r="C54" s="42">
        <f t="shared" si="5"/>
        <v>49</v>
      </c>
      <c r="D54" s="62">
        <f t="shared" si="6"/>
        <v>152.75049115913555</v>
      </c>
      <c r="E54" s="62">
        <f t="shared" si="7"/>
        <v>83.77100840336135</v>
      </c>
      <c r="F54" s="62">
        <f t="shared" si="8"/>
        <v>0</v>
      </c>
      <c r="G54" s="42">
        <f t="shared" si="9"/>
        <v>236.5214995624969</v>
      </c>
      <c r="H54" s="25"/>
      <c r="I54" s="43" t="str">
        <f>IF(ISNA(VLOOKUP($A54,'Canadian Selection Dec 14'!$A$17:$H$21,8,FALSE))=TRUE,"0",VLOOKUP($A54,'Canadian Selection Dec 14'!$A$17:$H$21,8,FALSE))</f>
        <v>0</v>
      </c>
      <c r="J54" s="43">
        <f>IF(ISNA(VLOOKUP($A54,'Canadian Selection Dec 15'!$A$17:$H$20,8,FALSE))=TRUE,0,VLOOKUP($A54,'Canadian Selection Dec 15'!$A$17:$H$20,8,FALSE))</f>
        <v>0</v>
      </c>
      <c r="K54" s="43">
        <f>IF(ISNA(VLOOKUP($A54,'Holimont Jan 11'!$A$17:$H$21,8,FALSE))=TRUE,0,VLOOKUP($A54,'Holimont Jan 11'!$A$17:$H$21,8,FALSE))</f>
        <v>0</v>
      </c>
      <c r="L54" s="43">
        <f>IF(ISNA(VLOOKUP($A54,'TT Calabogie Jan 25'!$A$17:$H$49,8,FALSE))=TRUE,0,VLOOKUP($A54,'TT Calabogie Jan 25'!$A$17:$H$49,8,FALSE))</f>
        <v>152.75049115913555</v>
      </c>
      <c r="M54" s="43">
        <f>IF(ISNA(VLOOKUP($A54,'Canadian Series SM Jan 25'!$A$17:$H$21,8,FALSE))=TRUE,0,VLOOKUP($A54,'Canadian Series SM Jan 25'!$A$17:$H$21,8,FALSE))</f>
        <v>0</v>
      </c>
      <c r="N54" s="43">
        <f>IF(ISNA(VLOOKUP($A54,'Canadian Series DM Jan 26'!$A$17:$H$21,8,FALSE))=TRUE,0,VLOOKUP($A54,'Canadian Series DM Jan 26'!$A$17:$H$21,8,FALSE))</f>
        <v>0</v>
      </c>
      <c r="O54" s="43">
        <f>IF(ISNA(VLOOKUP($A54,'January Jam Jan 26'!$A$17:$H$23,8,FALSE))=TRUE,0,VLOOKUP($A54,'January Jam Jan 26'!$A$17:$H$23,8,FALSE))</f>
        <v>0</v>
      </c>
      <c r="P54" s="43">
        <f>IF(ISNA(VLOOKUP($A54,'Stratton NorAm Single Feb 1'!$A$17:$H$20,8,FALSE))=TRUE,0,VLOOKUP($A54,'Stratton NorAm Single Feb 1'!$A$17:$H$20,8,FALSE))</f>
        <v>0</v>
      </c>
      <c r="Q54" s="43">
        <f>IF(ISNA(VLOOKUP($A54,'Stratton NorAm Dual Feb 2'!$A$17:$H$21,8,FALSE))=TRUE,0,VLOOKUP($A54,'Stratton NorAm Dual Feb 2'!$A$17:$H$21,8,FALSE))</f>
        <v>0</v>
      </c>
      <c r="R54" s="43">
        <f>IF(ISNA(VLOOKUP($A54,'TT Caledon Feb 9'!$A$17:$H$42,8,FALSE))=TRUE,0,VLOOKUP($A54,'TT Caledon Feb 9'!$A$17:$H$42,8,FALSE))</f>
        <v>0</v>
      </c>
      <c r="S54" s="43">
        <f>IF(ISNA(VLOOKUP($A54,'Val St Come NorAm Single Feb 7'!$A$17:$H$21,8,FALSE))=TRUE,0,VLOOKUP($A54,'Val St Come NorAm Single Feb 7'!$A$17:$H$21,8,FALSE))</f>
        <v>0</v>
      </c>
      <c r="T54" s="43">
        <f>IF(ISNA(VLOOKUP($A54,'Val St Come NorAm Dual Feb 9'!$A$17:$H$21,8,FALSE))=TRUE,0,VLOOKUP($A54,'Val St Come NorAm Dual Feb 9'!$A$17:$H$21,8,FALSE))</f>
        <v>0</v>
      </c>
      <c r="U54" s="43">
        <f>IF(ISNA(VLOOKUP($A54,'Spirit Mountain Feb 9'!$A$17:$H$21,8,FALSE))=TRUE,0,VLOOKUP($A54,'Spirit Mountain Feb 9'!$A$17:$H$21,8,FALSE))</f>
        <v>0</v>
      </c>
      <c r="V54" s="43">
        <f>IF(ISNA(VLOOKUP($A54,'Apex NorAm Single Feb 15'!$A$17:$H$22,8,FALSE))=TRUE,0,VLOOKUP($A54,'Apex NorAm Single Feb 15'!$A$17:$H$22,8,FALSE))</f>
        <v>0</v>
      </c>
      <c r="W54" s="43">
        <f>IF(ISNA(VLOOKUP($A54,'Apex NorAm Dual Feb 16'!$A$17:$H$21,8,FALSE))=TRUE,0,VLOOKUP($A54,'Apex NorAm Dual Feb 16'!$A$17:$H$21,8,FALSE))</f>
        <v>0</v>
      </c>
      <c r="X54" s="43">
        <f>IF(ISNA(VLOOKUP($A54,'Vail NorAm Single Feb 22'!$A$17:$H$21,8,FALSE))=TRUE,0,VLOOKUP($A54,'Vail NorAm Single Feb 22'!$A$17:$H$21,8,FALSE))</f>
        <v>0</v>
      </c>
      <c r="Y54" s="43">
        <f>IF(ISNA(VLOOKUP($A54,'Vail NoAm Dual Feb 23'!$A$17:$H$20,8,FALSE))=TRUE,0,VLOOKUP($A54,'Vail NoAm Dual Feb 23'!$A$17:$H$20,8,FALSE))</f>
        <v>0</v>
      </c>
      <c r="Z54" s="43">
        <f>IF(ISNA(VLOOKUP($A54,'TT Camp Fortune'!$A$17:$H$53,8,FALSE))=TRUE,0,VLOOKUP($A54,'TT Camp Fortune'!$A$17:$H$53,8,FALSE))</f>
        <v>83.77100840336135</v>
      </c>
      <c r="AA54" s="43">
        <f>IF(ISNA(VLOOKUP($A54,'Provincials OWG'!$A$17:$H$49,8,FALSE))=TRUE,0,VLOOKUP($A54,'Provincials OWG'!$A$17:$H$49,8,FALSE))</f>
        <v>0</v>
      </c>
      <c r="AB54" s="43">
        <f>IF(ISNA(VLOOKUP($A54,'Cnd Series Camp Fortune day 1'!$A$17:$H$49,8,FALSE))=TRUE,0,VLOOKUP($A54,'Cnd Series Camp Fortune day 1'!$A$17:$H$49,8,FALSE))</f>
        <v>0</v>
      </c>
      <c r="AC54" s="43">
        <f>IF(ISNA(VLOOKUP($A54,'Cnd Series Camp Fortune day 2'!$A$17:$H$49,8,FALSE))=TRUE,0,VLOOKUP($A54,'Cnd Series Camp Fortune day 2'!$A$17:$H$49,8,FALSE))</f>
        <v>0</v>
      </c>
      <c r="AD54" s="43">
        <f>IF(ISNA(VLOOKUP($A54,'Jr Natls Single'!$A$17:$H$49,8,FALSE))=TRUE,0,VLOOKUP($A54,'Jr Natls Single'!$A$17:$H$49,8,FALSE))</f>
        <v>0</v>
      </c>
      <c r="AE54" s="43">
        <f>IF(ISNA(VLOOKUP($A54,'Sr Natls Single'!$A$17:$H$49,8,FALSE))=TRUE,0,VLOOKUP($A54,'Sr Natls Single'!$A$17:$H$49,8,FALSE))</f>
        <v>0</v>
      </c>
      <c r="AF54" s="43">
        <f>IF(ISNA(VLOOKUP($A54,'Sr Nationals Dual'!$A$17:$H$49,8,FALSE))=TRUE,0,VLOOKUP($A54,'Sr Nationals Dual'!$A$17:$H$49,8,FALSE))</f>
        <v>0</v>
      </c>
    </row>
    <row r="55" spans="1:32" s="26" customFormat="1" ht="15">
      <c r="A55" s="64" t="s">
        <v>125</v>
      </c>
      <c r="B55" s="30"/>
      <c r="C55" s="42">
        <f t="shared" si="5"/>
        <v>50</v>
      </c>
      <c r="D55" s="62">
        <f t="shared" si="6"/>
        <v>226.89075630252103</v>
      </c>
      <c r="E55" s="62">
        <f t="shared" si="7"/>
        <v>0</v>
      </c>
      <c r="F55" s="62">
        <f t="shared" si="8"/>
        <v>0</v>
      </c>
      <c r="G55" s="42">
        <f t="shared" si="9"/>
        <v>226.89075630252103</v>
      </c>
      <c r="H55" s="25"/>
      <c r="I55" s="43" t="str">
        <f>IF(ISNA(VLOOKUP($A55,'Canadian Selection Dec 14'!$A$17:$H$21,8,FALSE))=TRUE,"0",VLOOKUP($A55,'Canadian Selection Dec 14'!$A$17:$H$21,8,FALSE))</f>
        <v>0</v>
      </c>
      <c r="J55" s="43">
        <f>IF(ISNA(VLOOKUP($A55,'Canadian Selection Dec 15'!$A$17:$H$20,8,FALSE))=TRUE,0,VLOOKUP($A55,'Canadian Selection Dec 15'!$A$17:$H$20,8,FALSE))</f>
        <v>0</v>
      </c>
      <c r="K55" s="43">
        <f>IF(ISNA(VLOOKUP($A55,'Holimont Jan 11'!$A$17:$H$21,8,FALSE))=TRUE,0,VLOOKUP($A55,'Holimont Jan 11'!$A$17:$H$21,8,FALSE))</f>
        <v>0</v>
      </c>
      <c r="L55" s="43">
        <f>IF(ISNA(VLOOKUP($A55,'TT Calabogie Jan 25'!$A$17:$H$49,8,FALSE))=TRUE,0,VLOOKUP($A55,'TT Calabogie Jan 25'!$A$17:$H$49,8,FALSE))</f>
        <v>0</v>
      </c>
      <c r="M55" s="43">
        <f>IF(ISNA(VLOOKUP($A55,'Canadian Series SM Jan 25'!$A$17:$H$21,8,FALSE))=TRUE,0,VLOOKUP($A55,'Canadian Series SM Jan 25'!$A$17:$H$21,8,FALSE))</f>
        <v>0</v>
      </c>
      <c r="N55" s="43">
        <f>IF(ISNA(VLOOKUP($A55,'Canadian Series DM Jan 26'!$A$17:$H$21,8,FALSE))=TRUE,0,VLOOKUP($A55,'Canadian Series DM Jan 26'!$A$17:$H$21,8,FALSE))</f>
        <v>0</v>
      </c>
      <c r="O55" s="43">
        <f>IF(ISNA(VLOOKUP($A55,'January Jam Jan 26'!$A$17:$H$23,8,FALSE))=TRUE,0,VLOOKUP($A55,'January Jam Jan 26'!$A$17:$H$23,8,FALSE))</f>
        <v>0</v>
      </c>
      <c r="P55" s="43">
        <f>IF(ISNA(VLOOKUP($A55,'Stratton NorAm Single Feb 1'!$A$17:$H$20,8,FALSE))=TRUE,0,VLOOKUP($A55,'Stratton NorAm Single Feb 1'!$A$17:$H$20,8,FALSE))</f>
        <v>0</v>
      </c>
      <c r="Q55" s="43">
        <f>IF(ISNA(VLOOKUP($A55,'Stratton NorAm Dual Feb 2'!$A$17:$H$21,8,FALSE))=TRUE,0,VLOOKUP($A55,'Stratton NorAm Dual Feb 2'!$A$17:$H$21,8,FALSE))</f>
        <v>0</v>
      </c>
      <c r="R55" s="43">
        <f>IF(ISNA(VLOOKUP($A55,'TT Caledon Feb 9'!$A$17:$H$42,8,FALSE))=TRUE,0,VLOOKUP($A55,'TT Caledon Feb 9'!$A$17:$H$42,8,FALSE))</f>
        <v>0</v>
      </c>
      <c r="S55" s="43">
        <f>IF(ISNA(VLOOKUP($A55,'Val St Come NorAm Single Feb 7'!$A$17:$H$21,8,FALSE))=TRUE,0,VLOOKUP($A55,'Val St Come NorAm Single Feb 7'!$A$17:$H$21,8,FALSE))</f>
        <v>0</v>
      </c>
      <c r="T55" s="43">
        <f>IF(ISNA(VLOOKUP($A55,'Val St Come NorAm Dual Feb 9'!$A$17:$H$21,8,FALSE))=TRUE,0,VLOOKUP($A55,'Val St Come NorAm Dual Feb 9'!$A$17:$H$21,8,FALSE))</f>
        <v>0</v>
      </c>
      <c r="U55" s="43">
        <f>IF(ISNA(VLOOKUP($A55,'Spirit Mountain Feb 9'!$A$17:$H$21,8,FALSE))=TRUE,0,VLOOKUP($A55,'Spirit Mountain Feb 9'!$A$17:$H$21,8,FALSE))</f>
        <v>0</v>
      </c>
      <c r="V55" s="43">
        <f>IF(ISNA(VLOOKUP($A55,'Apex NorAm Single Feb 15'!$A$17:$H$22,8,FALSE))=TRUE,0,VLOOKUP($A55,'Apex NorAm Single Feb 15'!$A$17:$H$22,8,FALSE))</f>
        <v>0</v>
      </c>
      <c r="W55" s="43">
        <f>IF(ISNA(VLOOKUP($A55,'Apex NorAm Dual Feb 16'!$A$17:$H$21,8,FALSE))=TRUE,0,VLOOKUP($A55,'Apex NorAm Dual Feb 16'!$A$17:$H$21,8,FALSE))</f>
        <v>0</v>
      </c>
      <c r="X55" s="43">
        <f>IF(ISNA(VLOOKUP($A55,'Vail NorAm Single Feb 22'!$A$17:$H$21,8,FALSE))=TRUE,0,VLOOKUP($A55,'Vail NorAm Single Feb 22'!$A$17:$H$21,8,FALSE))</f>
        <v>0</v>
      </c>
      <c r="Y55" s="43">
        <f>IF(ISNA(VLOOKUP($A55,'Vail NoAm Dual Feb 23'!$A$17:$H$20,8,FALSE))=TRUE,0,VLOOKUP($A55,'Vail NoAm Dual Feb 23'!$A$17:$H$20,8,FALSE))</f>
        <v>0</v>
      </c>
      <c r="Z55" s="43">
        <f>IF(ISNA(VLOOKUP($A55,'TT Camp Fortune'!$A$17:$H$53,8,FALSE))=TRUE,0,VLOOKUP($A55,'TT Camp Fortune'!$A$17:$H$53,8,FALSE))</f>
        <v>226.89075630252103</v>
      </c>
      <c r="AA55" s="43">
        <f>IF(ISNA(VLOOKUP($A55,'Provincials OWG'!$A$17:$H$49,8,FALSE))=TRUE,0,VLOOKUP($A55,'Provincials OWG'!$A$17:$H$49,8,FALSE))</f>
        <v>0</v>
      </c>
      <c r="AB55" s="43">
        <f>IF(ISNA(VLOOKUP($A55,'Cnd Series Camp Fortune day 1'!$A$17:$H$49,8,FALSE))=TRUE,0,VLOOKUP($A55,'Cnd Series Camp Fortune day 1'!$A$17:$H$49,8,FALSE))</f>
        <v>0</v>
      </c>
      <c r="AC55" s="43">
        <f>IF(ISNA(VLOOKUP($A55,'Cnd Series Camp Fortune day 2'!$A$17:$H$49,8,FALSE))=TRUE,0,VLOOKUP($A55,'Cnd Series Camp Fortune day 2'!$A$17:$H$49,8,FALSE))</f>
        <v>0</v>
      </c>
      <c r="AD55" s="43">
        <f>IF(ISNA(VLOOKUP($A55,'Jr Natls Single'!$A$17:$H$49,8,FALSE))=TRUE,0,VLOOKUP($A55,'Jr Natls Single'!$A$17:$H$49,8,FALSE))</f>
        <v>0</v>
      </c>
      <c r="AE55" s="43">
        <f>IF(ISNA(VLOOKUP($A55,'Sr Natls Single'!$A$17:$H$49,8,FALSE))=TRUE,0,VLOOKUP($A55,'Sr Natls Single'!$A$17:$H$49,8,FALSE))</f>
        <v>0</v>
      </c>
      <c r="AF55" s="43">
        <f>IF(ISNA(VLOOKUP($A55,'Sr Nationals Dual'!$A$17:$H$49,8,FALSE))=TRUE,0,VLOOKUP($A55,'Sr Nationals Dual'!$A$17:$H$49,8,FALSE))</f>
        <v>0</v>
      </c>
    </row>
    <row r="56" spans="1:32" s="26" customFormat="1" ht="15">
      <c r="A56" s="64" t="s">
        <v>96</v>
      </c>
      <c r="B56" s="30"/>
      <c r="C56" s="42">
        <f t="shared" si="5"/>
        <v>51</v>
      </c>
      <c r="D56" s="62">
        <f t="shared" si="6"/>
        <v>225.76716999512905</v>
      </c>
      <c r="E56" s="62">
        <f t="shared" si="7"/>
        <v>0</v>
      </c>
      <c r="F56" s="62">
        <f t="shared" si="8"/>
        <v>0</v>
      </c>
      <c r="G56" s="42">
        <f t="shared" si="9"/>
        <v>225.76716999512905</v>
      </c>
      <c r="H56" s="25"/>
      <c r="I56" s="43" t="str">
        <f>IF(ISNA(VLOOKUP($A56,'Canadian Selection Dec 14'!$A$17:$H$21,8,FALSE))=TRUE,"0",VLOOKUP($A56,'Canadian Selection Dec 14'!$A$17:$H$21,8,FALSE))</f>
        <v>0</v>
      </c>
      <c r="J56" s="43">
        <f>IF(ISNA(VLOOKUP($A56,'Canadian Selection Dec 15'!$A$17:$H$20,8,FALSE))=TRUE,0,VLOOKUP($A56,'Canadian Selection Dec 15'!$A$17:$H$20,8,FALSE))</f>
        <v>0</v>
      </c>
      <c r="K56" s="43">
        <f>IF(ISNA(VLOOKUP($A56,'Holimont Jan 11'!$A$17:$H$21,8,FALSE))=TRUE,0,VLOOKUP($A56,'Holimont Jan 11'!$A$17:$H$21,8,FALSE))</f>
        <v>0</v>
      </c>
      <c r="L56" s="43">
        <f>IF(ISNA(VLOOKUP($A56,'TT Calabogie Jan 25'!$A$17:$H$49,8,FALSE))=TRUE,0,VLOOKUP($A56,'TT Calabogie Jan 25'!$A$17:$H$49,8,FALSE))</f>
        <v>0</v>
      </c>
      <c r="M56" s="43">
        <f>IF(ISNA(VLOOKUP($A56,'Canadian Series SM Jan 25'!$A$17:$H$21,8,FALSE))=TRUE,0,VLOOKUP($A56,'Canadian Series SM Jan 25'!$A$17:$H$21,8,FALSE))</f>
        <v>0</v>
      </c>
      <c r="N56" s="43">
        <f>IF(ISNA(VLOOKUP($A56,'Canadian Series DM Jan 26'!$A$17:$H$21,8,FALSE))=TRUE,0,VLOOKUP($A56,'Canadian Series DM Jan 26'!$A$17:$H$21,8,FALSE))</f>
        <v>0</v>
      </c>
      <c r="O56" s="43">
        <f>IF(ISNA(VLOOKUP($A56,'January Jam Jan 26'!$A$17:$H$23,8,FALSE))=TRUE,0,VLOOKUP($A56,'January Jam Jan 26'!$A$17:$H$23,8,FALSE))</f>
        <v>0</v>
      </c>
      <c r="P56" s="43">
        <f>IF(ISNA(VLOOKUP($A56,'Stratton NorAm Single Feb 1'!$A$17:$H$20,8,FALSE))=TRUE,0,VLOOKUP($A56,'Stratton NorAm Single Feb 1'!$A$17:$H$20,8,FALSE))</f>
        <v>0</v>
      </c>
      <c r="Q56" s="43">
        <f>IF(ISNA(VLOOKUP($A56,'Stratton NorAm Dual Feb 2'!$A$17:$H$21,8,FALSE))=TRUE,0,VLOOKUP($A56,'Stratton NorAm Dual Feb 2'!$A$17:$H$21,8,FALSE))</f>
        <v>0</v>
      </c>
      <c r="R56" s="43">
        <f>IF(ISNA(VLOOKUP($A56,'TT Caledon Feb 9'!$A$17:$H$42,8,FALSE))=TRUE,0,VLOOKUP($A56,'TT Caledon Feb 9'!$A$17:$H$42,8,FALSE))</f>
        <v>225.76716999512905</v>
      </c>
      <c r="S56" s="43">
        <f>IF(ISNA(VLOOKUP($A56,'Val St Come NorAm Single Feb 7'!$A$17:$H$21,8,FALSE))=TRUE,0,VLOOKUP($A56,'Val St Come NorAm Single Feb 7'!$A$17:$H$21,8,FALSE))</f>
        <v>0</v>
      </c>
      <c r="T56" s="43">
        <f>IF(ISNA(VLOOKUP($A56,'Val St Come NorAm Dual Feb 9'!$A$17:$H$21,8,FALSE))=TRUE,0,VLOOKUP($A56,'Val St Come NorAm Dual Feb 9'!$A$17:$H$21,8,FALSE))</f>
        <v>0</v>
      </c>
      <c r="U56" s="43">
        <f>IF(ISNA(VLOOKUP($A56,'Spirit Mountain Feb 9'!$A$17:$H$21,8,FALSE))=TRUE,0,VLOOKUP($A56,'Spirit Mountain Feb 9'!$A$17:$H$21,8,FALSE))</f>
        <v>0</v>
      </c>
      <c r="V56" s="43">
        <f>IF(ISNA(VLOOKUP($A56,'Apex NorAm Single Feb 15'!$A$17:$H$22,8,FALSE))=TRUE,0,VLOOKUP($A56,'Apex NorAm Single Feb 15'!$A$17:$H$22,8,FALSE))</f>
        <v>0</v>
      </c>
      <c r="W56" s="43">
        <f>IF(ISNA(VLOOKUP($A56,'Apex NorAm Dual Feb 16'!$A$17:$H$21,8,FALSE))=TRUE,0,VLOOKUP($A56,'Apex NorAm Dual Feb 16'!$A$17:$H$21,8,FALSE))</f>
        <v>0</v>
      </c>
      <c r="X56" s="43">
        <f>IF(ISNA(VLOOKUP($A56,'Vail NorAm Single Feb 22'!$A$17:$H$21,8,FALSE))=TRUE,0,VLOOKUP($A56,'Vail NorAm Single Feb 22'!$A$17:$H$21,8,FALSE))</f>
        <v>0</v>
      </c>
      <c r="Y56" s="43">
        <f>IF(ISNA(VLOOKUP($A56,'Vail NoAm Dual Feb 23'!$A$17:$H$20,8,FALSE))=TRUE,0,VLOOKUP($A56,'Vail NoAm Dual Feb 23'!$A$17:$H$20,8,FALSE))</f>
        <v>0</v>
      </c>
      <c r="Z56" s="43">
        <f>IF(ISNA(VLOOKUP($A56,'TT Camp Fortune'!$A$17:$H$53,8,FALSE))=TRUE,0,VLOOKUP($A56,'TT Camp Fortune'!$A$17:$H$53,8,FALSE))</f>
        <v>0</v>
      </c>
      <c r="AA56" s="43">
        <f>IF(ISNA(VLOOKUP($A56,'Provincials OWG'!$A$17:$H$49,8,FALSE))=TRUE,0,VLOOKUP($A56,'Provincials OWG'!$A$17:$H$49,8,FALSE))</f>
        <v>0</v>
      </c>
      <c r="AB56" s="43">
        <f>IF(ISNA(VLOOKUP($A56,'Cnd Series Camp Fortune day 1'!$A$17:$H$49,8,FALSE))=TRUE,0,VLOOKUP($A56,'Cnd Series Camp Fortune day 1'!$A$17:$H$49,8,FALSE))</f>
        <v>0</v>
      </c>
      <c r="AC56" s="43">
        <f>IF(ISNA(VLOOKUP($A56,'Cnd Series Camp Fortune day 2'!$A$17:$H$49,8,FALSE))=TRUE,0,VLOOKUP($A56,'Cnd Series Camp Fortune day 2'!$A$17:$H$49,8,FALSE))</f>
        <v>0</v>
      </c>
      <c r="AD56" s="43">
        <f>IF(ISNA(VLOOKUP($A56,'Jr Natls Single'!$A$17:$H$49,8,FALSE))=TRUE,0,VLOOKUP($A56,'Jr Natls Single'!$A$17:$H$49,8,FALSE))</f>
        <v>0</v>
      </c>
      <c r="AE56" s="43">
        <f>IF(ISNA(VLOOKUP($A56,'Sr Natls Single'!$A$17:$H$49,8,FALSE))=TRUE,0,VLOOKUP($A56,'Sr Natls Single'!$A$17:$H$49,8,FALSE))</f>
        <v>0</v>
      </c>
      <c r="AF56" s="43">
        <f>IF(ISNA(VLOOKUP($A56,'Sr Nationals Dual'!$A$17:$H$49,8,FALSE))=TRUE,0,VLOOKUP($A56,'Sr Nationals Dual'!$A$17:$H$49,8,FALSE))</f>
        <v>0</v>
      </c>
    </row>
    <row r="57" spans="1:32" s="26" customFormat="1" ht="15" customHeight="1">
      <c r="A57" s="64" t="s">
        <v>133</v>
      </c>
      <c r="B57" s="30"/>
      <c r="C57" s="42">
        <f t="shared" si="5"/>
        <v>53</v>
      </c>
      <c r="D57" s="62">
        <f t="shared" si="6"/>
        <v>204.04395604395606</v>
      </c>
      <c r="E57" s="62">
        <f t="shared" si="7"/>
        <v>0</v>
      </c>
      <c r="F57" s="62">
        <f t="shared" si="8"/>
        <v>0</v>
      </c>
      <c r="G57" s="42">
        <f t="shared" si="9"/>
        <v>204.04395604395606</v>
      </c>
      <c r="H57" s="25"/>
      <c r="I57" s="43" t="str">
        <f>IF(ISNA(VLOOKUP($A57,'Canadian Selection Dec 14'!$A$17:$H$21,8,FALSE))=TRUE,"0",VLOOKUP($A57,'Canadian Selection Dec 14'!$A$17:$H$21,8,FALSE))</f>
        <v>0</v>
      </c>
      <c r="J57" s="43">
        <f>IF(ISNA(VLOOKUP($A57,'Canadian Selection Dec 15'!$A$17:$H$20,8,FALSE))=TRUE,0,VLOOKUP($A57,'Canadian Selection Dec 15'!$A$17:$H$20,8,FALSE))</f>
        <v>0</v>
      </c>
      <c r="K57" s="43">
        <f>IF(ISNA(VLOOKUP($A57,'Holimont Jan 11'!$A$17:$H$21,8,FALSE))=TRUE,0,VLOOKUP($A57,'Holimont Jan 11'!$A$17:$H$21,8,FALSE))</f>
        <v>0</v>
      </c>
      <c r="L57" s="43">
        <f>IF(ISNA(VLOOKUP($A57,'TT Calabogie Jan 25'!$A$17:$H$49,8,FALSE))=TRUE,0,VLOOKUP($A57,'TT Calabogie Jan 25'!$A$17:$H$49,8,FALSE))</f>
        <v>0</v>
      </c>
      <c r="M57" s="43">
        <f>IF(ISNA(VLOOKUP($A57,'Canadian Series SM Jan 25'!$A$17:$H$21,8,FALSE))=TRUE,0,VLOOKUP($A57,'Canadian Series SM Jan 25'!$A$17:$H$21,8,FALSE))</f>
        <v>0</v>
      </c>
      <c r="N57" s="43">
        <f>IF(ISNA(VLOOKUP($A57,'Canadian Series DM Jan 26'!$A$17:$H$21,8,FALSE))=TRUE,0,VLOOKUP($A57,'Canadian Series DM Jan 26'!$A$17:$H$21,8,FALSE))</f>
        <v>0</v>
      </c>
      <c r="O57" s="43">
        <f>IF(ISNA(VLOOKUP($A57,'January Jam Jan 26'!$A$17:$H$23,8,FALSE))=TRUE,0,VLOOKUP($A57,'January Jam Jan 26'!$A$17:$H$23,8,FALSE))</f>
        <v>0</v>
      </c>
      <c r="P57" s="43">
        <f>IF(ISNA(VLOOKUP($A57,'Stratton NorAm Single Feb 1'!$A$17:$H$20,8,FALSE))=TRUE,0,VLOOKUP($A57,'Stratton NorAm Single Feb 1'!$A$17:$H$20,8,FALSE))</f>
        <v>0</v>
      </c>
      <c r="Q57" s="43">
        <f>IF(ISNA(VLOOKUP($A57,'Stratton NorAm Dual Feb 2'!$A$17:$H$21,8,FALSE))=TRUE,0,VLOOKUP($A57,'Stratton NorAm Dual Feb 2'!$A$17:$H$21,8,FALSE))</f>
        <v>0</v>
      </c>
      <c r="R57" s="43">
        <f>IF(ISNA(VLOOKUP($A57,'TT Caledon Feb 9'!$A$17:$H$42,8,FALSE))=TRUE,0,VLOOKUP($A57,'TT Caledon Feb 9'!$A$17:$H$42,8,FALSE))</f>
        <v>0</v>
      </c>
      <c r="S57" s="43">
        <f>IF(ISNA(VLOOKUP($A57,'Val St Come NorAm Single Feb 7'!$A$17:$H$21,8,FALSE))=TRUE,0,VLOOKUP($A57,'Val St Come NorAm Single Feb 7'!$A$17:$H$21,8,FALSE))</f>
        <v>0</v>
      </c>
      <c r="T57" s="43">
        <f>IF(ISNA(VLOOKUP($A57,'Val St Come NorAm Dual Feb 9'!$A$17:$H$21,8,FALSE))=TRUE,0,VLOOKUP($A57,'Val St Come NorAm Dual Feb 9'!$A$17:$H$21,8,FALSE))</f>
        <v>0</v>
      </c>
      <c r="U57" s="43">
        <f>IF(ISNA(VLOOKUP($A57,'Spirit Mountain Feb 9'!$A$17:$H$21,8,FALSE))=TRUE,0,VLOOKUP($A57,'Spirit Mountain Feb 9'!$A$17:$H$21,8,FALSE))</f>
        <v>0</v>
      </c>
      <c r="V57" s="43">
        <f>IF(ISNA(VLOOKUP($A57,'Apex NorAm Single Feb 15'!$A$17:$H$22,8,FALSE))=TRUE,0,VLOOKUP($A57,'Apex NorAm Single Feb 15'!$A$17:$H$22,8,FALSE))</f>
        <v>0</v>
      </c>
      <c r="W57" s="43">
        <f>IF(ISNA(VLOOKUP($A57,'Apex NorAm Dual Feb 16'!$A$17:$H$21,8,FALSE))=TRUE,0,VLOOKUP($A57,'Apex NorAm Dual Feb 16'!$A$17:$H$21,8,FALSE))</f>
        <v>0</v>
      </c>
      <c r="X57" s="43">
        <f>IF(ISNA(VLOOKUP($A57,'Vail NorAm Single Feb 22'!$A$17:$H$21,8,FALSE))=TRUE,0,VLOOKUP($A57,'Vail NorAm Single Feb 22'!$A$17:$H$21,8,FALSE))</f>
        <v>0</v>
      </c>
      <c r="Y57" s="43">
        <f>IF(ISNA(VLOOKUP($A57,'Vail NoAm Dual Feb 23'!$A$17:$H$20,8,FALSE))=TRUE,0,VLOOKUP($A57,'Vail NoAm Dual Feb 23'!$A$17:$H$20,8,FALSE))</f>
        <v>0</v>
      </c>
      <c r="Z57" s="43">
        <f>IF(ISNA(VLOOKUP($A57,'TT Camp Fortune'!$A$17:$H$53,8,FALSE))=TRUE,0,VLOOKUP($A57,'TT Camp Fortune'!$A$17:$H$53,8,FALSE))</f>
        <v>0</v>
      </c>
      <c r="AA57" s="43">
        <f>IF(ISNA(VLOOKUP($A57,'Provincials OWG'!$A$17:$H$49,8,FALSE))=TRUE,0,VLOOKUP($A57,'Provincials OWG'!$A$17:$H$49,8,FALSE))</f>
        <v>204.04395604395606</v>
      </c>
      <c r="AB57" s="43">
        <f>IF(ISNA(VLOOKUP($A57,'Cnd Series Camp Fortune day 1'!$A$17:$H$49,8,FALSE))=TRUE,0,VLOOKUP($A57,'Cnd Series Camp Fortune day 1'!$A$17:$H$49,8,FALSE))</f>
        <v>0</v>
      </c>
      <c r="AC57" s="43">
        <f>IF(ISNA(VLOOKUP($A57,'Cnd Series Camp Fortune day 2'!$A$17:$H$49,8,FALSE))=TRUE,0,VLOOKUP($A57,'Cnd Series Camp Fortune day 2'!$A$17:$H$49,8,FALSE))</f>
        <v>0</v>
      </c>
      <c r="AD57" s="43">
        <f>IF(ISNA(VLOOKUP($A57,'Jr Natls Single'!$A$17:$H$49,8,FALSE))=TRUE,0,VLOOKUP($A57,'Jr Natls Single'!$A$17:$H$49,8,FALSE))</f>
        <v>0</v>
      </c>
      <c r="AE57" s="43">
        <f>IF(ISNA(VLOOKUP($A57,'Sr Natls Single'!$A$17:$H$49,8,FALSE))=TRUE,0,VLOOKUP($A57,'Sr Natls Single'!$A$17:$H$49,8,FALSE))</f>
        <v>0</v>
      </c>
      <c r="AF57" s="43">
        <f>IF(ISNA(VLOOKUP($A57,'Sr Nationals Dual'!$A$17:$H$49,8,FALSE))=TRUE,0,VLOOKUP($A57,'Sr Nationals Dual'!$A$17:$H$49,8,FALSE))</f>
        <v>0</v>
      </c>
    </row>
    <row r="58" spans="1:32" s="26" customFormat="1" ht="15">
      <c r="A58" s="64" t="s">
        <v>120</v>
      </c>
      <c r="B58" s="30"/>
      <c r="C58" s="42">
        <f t="shared" si="5"/>
        <v>52</v>
      </c>
      <c r="D58" s="62">
        <f t="shared" si="6"/>
        <v>207.98319327731093</v>
      </c>
      <c r="E58" s="62">
        <f t="shared" si="7"/>
        <v>0</v>
      </c>
      <c r="F58" s="62">
        <f t="shared" si="8"/>
        <v>0</v>
      </c>
      <c r="G58" s="42">
        <f t="shared" si="9"/>
        <v>207.98319327731093</v>
      </c>
      <c r="H58" s="25"/>
      <c r="I58" s="43" t="str">
        <f>IF(ISNA(VLOOKUP($A58,'Canadian Selection Dec 14'!$A$17:$H$21,8,FALSE))=TRUE,"0",VLOOKUP($A58,'Canadian Selection Dec 14'!$A$17:$H$21,8,FALSE))</f>
        <v>0</v>
      </c>
      <c r="J58" s="43">
        <f>IF(ISNA(VLOOKUP($A58,'Canadian Selection Dec 15'!$A$17:$H$20,8,FALSE))=TRUE,0,VLOOKUP($A58,'Canadian Selection Dec 15'!$A$17:$H$20,8,FALSE))</f>
        <v>0</v>
      </c>
      <c r="K58" s="43">
        <f>IF(ISNA(VLOOKUP($A58,'Holimont Jan 11'!$A$17:$H$21,8,FALSE))=TRUE,0,VLOOKUP($A58,'Holimont Jan 11'!$A$17:$H$21,8,FALSE))</f>
        <v>0</v>
      </c>
      <c r="L58" s="43">
        <f>IF(ISNA(VLOOKUP($A58,'TT Calabogie Jan 25'!$A$17:$H$49,8,FALSE))=TRUE,0,VLOOKUP($A58,'TT Calabogie Jan 25'!$A$17:$H$49,8,FALSE))</f>
        <v>0</v>
      </c>
      <c r="M58" s="43">
        <f>IF(ISNA(VLOOKUP($A58,'Canadian Series SM Jan 25'!$A$17:$H$21,8,FALSE))=TRUE,0,VLOOKUP($A58,'Canadian Series SM Jan 25'!$A$17:$H$21,8,FALSE))</f>
        <v>0</v>
      </c>
      <c r="N58" s="43">
        <f>IF(ISNA(VLOOKUP($A58,'Canadian Series DM Jan 26'!$A$17:$H$21,8,FALSE))=TRUE,0,VLOOKUP($A58,'Canadian Series DM Jan 26'!$A$17:$H$21,8,FALSE))</f>
        <v>0</v>
      </c>
      <c r="O58" s="43">
        <f>IF(ISNA(VLOOKUP($A58,'January Jam Jan 26'!$A$17:$H$23,8,FALSE))=TRUE,0,VLOOKUP($A58,'January Jam Jan 26'!$A$17:$H$23,8,FALSE))</f>
        <v>0</v>
      </c>
      <c r="P58" s="43">
        <f>IF(ISNA(VLOOKUP($A58,'Stratton NorAm Single Feb 1'!$A$17:$H$20,8,FALSE))=TRUE,0,VLOOKUP($A58,'Stratton NorAm Single Feb 1'!$A$17:$H$20,8,FALSE))</f>
        <v>0</v>
      </c>
      <c r="Q58" s="43">
        <f>IF(ISNA(VLOOKUP($A58,'Stratton NorAm Dual Feb 2'!$A$17:$H$21,8,FALSE))=TRUE,0,VLOOKUP($A58,'Stratton NorAm Dual Feb 2'!$A$17:$H$21,8,FALSE))</f>
        <v>0</v>
      </c>
      <c r="R58" s="43">
        <f>IF(ISNA(VLOOKUP($A58,'TT Caledon Feb 9'!$A$17:$H$42,8,FALSE))=TRUE,0,VLOOKUP($A58,'TT Caledon Feb 9'!$A$17:$H$42,8,FALSE))</f>
        <v>0</v>
      </c>
      <c r="S58" s="43">
        <f>IF(ISNA(VLOOKUP($A58,'Val St Come NorAm Single Feb 7'!$A$17:$H$21,8,FALSE))=TRUE,0,VLOOKUP($A58,'Val St Come NorAm Single Feb 7'!$A$17:$H$21,8,FALSE))</f>
        <v>0</v>
      </c>
      <c r="T58" s="43">
        <f>IF(ISNA(VLOOKUP($A58,'Val St Come NorAm Dual Feb 9'!$A$17:$H$21,8,FALSE))=TRUE,0,VLOOKUP($A58,'Val St Come NorAm Dual Feb 9'!$A$17:$H$21,8,FALSE))</f>
        <v>0</v>
      </c>
      <c r="U58" s="43">
        <f>IF(ISNA(VLOOKUP($A58,'Spirit Mountain Feb 9'!$A$17:$H$21,8,FALSE))=TRUE,0,VLOOKUP($A58,'Spirit Mountain Feb 9'!$A$17:$H$21,8,FALSE))</f>
        <v>0</v>
      </c>
      <c r="V58" s="43">
        <f>IF(ISNA(VLOOKUP($A58,'Apex NorAm Single Feb 15'!$A$17:$H$22,8,FALSE))=TRUE,0,VLOOKUP($A58,'Apex NorAm Single Feb 15'!$A$17:$H$22,8,FALSE))</f>
        <v>0</v>
      </c>
      <c r="W58" s="43">
        <f>IF(ISNA(VLOOKUP($A58,'Apex NorAm Dual Feb 16'!$A$17:$H$21,8,FALSE))=TRUE,0,VLOOKUP($A58,'Apex NorAm Dual Feb 16'!$A$17:$H$21,8,FALSE))</f>
        <v>0</v>
      </c>
      <c r="X58" s="43">
        <f>IF(ISNA(VLOOKUP($A58,'Vail NorAm Single Feb 22'!$A$17:$H$21,8,FALSE))=TRUE,0,VLOOKUP($A58,'Vail NorAm Single Feb 22'!$A$17:$H$21,8,FALSE))</f>
        <v>0</v>
      </c>
      <c r="Y58" s="43">
        <f>IF(ISNA(VLOOKUP($A58,'Vail NoAm Dual Feb 23'!$A$17:$H$20,8,FALSE))=TRUE,0,VLOOKUP($A58,'Vail NoAm Dual Feb 23'!$A$17:$H$20,8,FALSE))</f>
        <v>0</v>
      </c>
      <c r="Z58" s="43">
        <f>IF(ISNA(VLOOKUP($A58,'TT Camp Fortune'!$A$17:$H$53,8,FALSE))=TRUE,0,VLOOKUP($A58,'TT Camp Fortune'!$A$17:$H$53,8,FALSE))</f>
        <v>207.98319327731093</v>
      </c>
      <c r="AA58" s="43">
        <f>IF(ISNA(VLOOKUP($A58,'Provincials OWG'!$A$17:$H$49,8,FALSE))=TRUE,0,VLOOKUP($A58,'Provincials OWG'!$A$17:$H$49,8,FALSE))</f>
        <v>0</v>
      </c>
      <c r="AB58" s="43">
        <f>IF(ISNA(VLOOKUP($A58,'Cnd Series Camp Fortune day 1'!$A$17:$H$49,8,FALSE))=TRUE,0,VLOOKUP($A58,'Cnd Series Camp Fortune day 1'!$A$17:$H$49,8,FALSE))</f>
        <v>0</v>
      </c>
      <c r="AC58" s="43">
        <f>IF(ISNA(VLOOKUP($A58,'Cnd Series Camp Fortune day 2'!$A$17:$H$49,8,FALSE))=TRUE,0,VLOOKUP($A58,'Cnd Series Camp Fortune day 2'!$A$17:$H$49,8,FALSE))</f>
        <v>0</v>
      </c>
      <c r="AD58" s="43">
        <f>IF(ISNA(VLOOKUP($A58,'Jr Natls Single'!$A$17:$H$49,8,FALSE))=TRUE,0,VLOOKUP($A58,'Jr Natls Single'!$A$17:$H$49,8,FALSE))</f>
        <v>0</v>
      </c>
      <c r="AE58" s="43">
        <f>IF(ISNA(VLOOKUP($A58,'Sr Natls Single'!$A$17:$H$49,8,FALSE))=TRUE,0,VLOOKUP($A58,'Sr Natls Single'!$A$17:$H$49,8,FALSE))</f>
        <v>0</v>
      </c>
      <c r="AF58" s="43">
        <f>IF(ISNA(VLOOKUP($A58,'Sr Nationals Dual'!$A$17:$H$49,8,FALSE))=TRUE,0,VLOOKUP($A58,'Sr Nationals Dual'!$A$17:$H$49,8,FALSE))</f>
        <v>0</v>
      </c>
    </row>
    <row r="59" spans="1:32" s="26" customFormat="1" ht="15">
      <c r="A59" s="64" t="s">
        <v>121</v>
      </c>
      <c r="B59" s="30"/>
      <c r="C59" s="42">
        <f t="shared" si="5"/>
        <v>54</v>
      </c>
      <c r="D59" s="62">
        <f t="shared" si="6"/>
        <v>198.52941176470588</v>
      </c>
      <c r="E59" s="62">
        <f t="shared" si="7"/>
        <v>0</v>
      </c>
      <c r="F59" s="62">
        <f t="shared" si="8"/>
        <v>0</v>
      </c>
      <c r="G59" s="42">
        <f t="shared" si="9"/>
        <v>198.52941176470588</v>
      </c>
      <c r="H59" s="25"/>
      <c r="I59" s="43" t="str">
        <f>IF(ISNA(VLOOKUP($A59,'Canadian Selection Dec 14'!$A$17:$H$21,8,FALSE))=TRUE,"0",VLOOKUP($A59,'Canadian Selection Dec 14'!$A$17:$H$21,8,FALSE))</f>
        <v>0</v>
      </c>
      <c r="J59" s="43">
        <f>IF(ISNA(VLOOKUP($A59,'Canadian Selection Dec 15'!$A$17:$H$20,8,FALSE))=TRUE,0,VLOOKUP($A59,'Canadian Selection Dec 15'!$A$17:$H$20,8,FALSE))</f>
        <v>0</v>
      </c>
      <c r="K59" s="43">
        <f>IF(ISNA(VLOOKUP($A59,'Holimont Jan 11'!$A$17:$H$21,8,FALSE))=TRUE,0,VLOOKUP($A59,'Holimont Jan 11'!$A$17:$H$21,8,FALSE))</f>
        <v>0</v>
      </c>
      <c r="L59" s="43">
        <f>IF(ISNA(VLOOKUP($A59,'TT Calabogie Jan 25'!$A$17:$H$49,8,FALSE))=TRUE,0,VLOOKUP($A59,'TT Calabogie Jan 25'!$A$17:$H$49,8,FALSE))</f>
        <v>0</v>
      </c>
      <c r="M59" s="43">
        <f>IF(ISNA(VLOOKUP($A59,'Canadian Series SM Jan 25'!$A$17:$H$21,8,FALSE))=TRUE,0,VLOOKUP($A59,'Canadian Series SM Jan 25'!$A$17:$H$21,8,FALSE))</f>
        <v>0</v>
      </c>
      <c r="N59" s="43">
        <f>IF(ISNA(VLOOKUP($A59,'Canadian Series DM Jan 26'!$A$17:$H$21,8,FALSE))=TRUE,0,VLOOKUP($A59,'Canadian Series DM Jan 26'!$A$17:$H$21,8,FALSE))</f>
        <v>0</v>
      </c>
      <c r="O59" s="43">
        <f>IF(ISNA(VLOOKUP($A59,'January Jam Jan 26'!$A$17:$H$23,8,FALSE))=TRUE,0,VLOOKUP($A59,'January Jam Jan 26'!$A$17:$H$23,8,FALSE))</f>
        <v>0</v>
      </c>
      <c r="P59" s="43">
        <f>IF(ISNA(VLOOKUP($A59,'Stratton NorAm Single Feb 1'!$A$17:$H$20,8,FALSE))=TRUE,0,VLOOKUP($A59,'Stratton NorAm Single Feb 1'!$A$17:$H$20,8,FALSE))</f>
        <v>0</v>
      </c>
      <c r="Q59" s="43">
        <f>IF(ISNA(VLOOKUP($A59,'Stratton NorAm Dual Feb 2'!$A$17:$H$21,8,FALSE))=TRUE,0,VLOOKUP($A59,'Stratton NorAm Dual Feb 2'!$A$17:$H$21,8,FALSE))</f>
        <v>0</v>
      </c>
      <c r="R59" s="43">
        <f>IF(ISNA(VLOOKUP($A59,'TT Caledon Feb 9'!$A$17:$H$42,8,FALSE))=TRUE,0,VLOOKUP($A59,'TT Caledon Feb 9'!$A$17:$H$42,8,FALSE))</f>
        <v>0</v>
      </c>
      <c r="S59" s="43">
        <f>IF(ISNA(VLOOKUP($A59,'Val St Come NorAm Single Feb 7'!$A$17:$H$21,8,FALSE))=TRUE,0,VLOOKUP($A59,'Val St Come NorAm Single Feb 7'!$A$17:$H$21,8,FALSE))</f>
        <v>0</v>
      </c>
      <c r="T59" s="43">
        <f>IF(ISNA(VLOOKUP($A59,'Val St Come NorAm Dual Feb 9'!$A$17:$H$21,8,FALSE))=TRUE,0,VLOOKUP($A59,'Val St Come NorAm Dual Feb 9'!$A$17:$H$21,8,FALSE))</f>
        <v>0</v>
      </c>
      <c r="U59" s="43">
        <f>IF(ISNA(VLOOKUP($A59,'Spirit Mountain Feb 9'!$A$17:$H$21,8,FALSE))=TRUE,0,VLOOKUP($A59,'Spirit Mountain Feb 9'!$A$17:$H$21,8,FALSE))</f>
        <v>0</v>
      </c>
      <c r="V59" s="43">
        <f>IF(ISNA(VLOOKUP($A59,'Apex NorAm Single Feb 15'!$A$17:$H$22,8,FALSE))=TRUE,0,VLOOKUP($A59,'Apex NorAm Single Feb 15'!$A$17:$H$22,8,FALSE))</f>
        <v>0</v>
      </c>
      <c r="W59" s="43">
        <f>IF(ISNA(VLOOKUP($A59,'Apex NorAm Dual Feb 16'!$A$17:$H$21,8,FALSE))=TRUE,0,VLOOKUP($A59,'Apex NorAm Dual Feb 16'!$A$17:$H$21,8,FALSE))</f>
        <v>0</v>
      </c>
      <c r="X59" s="43">
        <f>IF(ISNA(VLOOKUP($A59,'Vail NorAm Single Feb 22'!$A$17:$H$21,8,FALSE))=TRUE,0,VLOOKUP($A59,'Vail NorAm Single Feb 22'!$A$17:$H$21,8,FALSE))</f>
        <v>0</v>
      </c>
      <c r="Y59" s="43">
        <f>IF(ISNA(VLOOKUP($A59,'Vail NoAm Dual Feb 23'!$A$17:$H$20,8,FALSE))=TRUE,0,VLOOKUP($A59,'Vail NoAm Dual Feb 23'!$A$17:$H$20,8,FALSE))</f>
        <v>0</v>
      </c>
      <c r="Z59" s="43">
        <f>IF(ISNA(VLOOKUP($A59,'TT Camp Fortune'!$A$17:$H$53,8,FALSE))=TRUE,0,VLOOKUP($A59,'TT Camp Fortune'!$A$17:$H$53,8,FALSE))</f>
        <v>198.52941176470588</v>
      </c>
      <c r="AA59" s="43">
        <f>IF(ISNA(VLOOKUP($A59,'Provincials OWG'!$A$17:$H$49,8,FALSE))=TRUE,0,VLOOKUP($A59,'Provincials OWG'!$A$17:$H$49,8,FALSE))</f>
        <v>0</v>
      </c>
      <c r="AB59" s="43">
        <f>IF(ISNA(VLOOKUP($A59,'Cnd Series Camp Fortune day 1'!$A$17:$H$49,8,FALSE))=TRUE,0,VLOOKUP($A59,'Cnd Series Camp Fortune day 1'!$A$17:$H$49,8,FALSE))</f>
        <v>0</v>
      </c>
      <c r="AC59" s="43">
        <f>IF(ISNA(VLOOKUP($A59,'Cnd Series Camp Fortune day 2'!$A$17:$H$49,8,FALSE))=TRUE,0,VLOOKUP($A59,'Cnd Series Camp Fortune day 2'!$A$17:$H$49,8,FALSE))</f>
        <v>0</v>
      </c>
      <c r="AD59" s="43">
        <f>IF(ISNA(VLOOKUP($A59,'Jr Natls Single'!$A$17:$H$49,8,FALSE))=TRUE,0,VLOOKUP($A59,'Jr Natls Single'!$A$17:$H$49,8,FALSE))</f>
        <v>0</v>
      </c>
      <c r="AE59" s="43">
        <f>IF(ISNA(VLOOKUP($A59,'Sr Natls Single'!$A$17:$H$49,8,FALSE))=TRUE,0,VLOOKUP($A59,'Sr Natls Single'!$A$17:$H$49,8,FALSE))</f>
        <v>0</v>
      </c>
      <c r="AF59" s="43">
        <f>IF(ISNA(VLOOKUP($A59,'Sr Nationals Dual'!$A$17:$H$49,8,FALSE))=TRUE,0,VLOOKUP($A59,'Sr Nationals Dual'!$A$17:$H$49,8,FALSE))</f>
        <v>0</v>
      </c>
    </row>
    <row r="60" spans="1:32" s="26" customFormat="1" ht="15">
      <c r="A60" s="64" t="s">
        <v>58</v>
      </c>
      <c r="B60" s="30"/>
      <c r="C60" s="42">
        <f t="shared" si="5"/>
        <v>55</v>
      </c>
      <c r="D60" s="62">
        <f t="shared" si="6"/>
        <v>182.28571428571428</v>
      </c>
      <c r="E60" s="62">
        <f t="shared" si="7"/>
        <v>0</v>
      </c>
      <c r="F60" s="62">
        <f t="shared" si="8"/>
        <v>0</v>
      </c>
      <c r="G60" s="42">
        <f t="shared" si="9"/>
        <v>182.28571428571428</v>
      </c>
      <c r="H60" s="25"/>
      <c r="I60" s="43" t="str">
        <f>IF(ISNA(VLOOKUP($A60,'Canadian Selection Dec 14'!$A$17:$H$21,8,FALSE))=TRUE,"0",VLOOKUP($A60,'Canadian Selection Dec 14'!$A$17:$H$21,8,FALSE))</f>
        <v>0</v>
      </c>
      <c r="J60" s="43">
        <f>IF(ISNA(VLOOKUP($A60,'Canadian Selection Dec 15'!$A$17:$H$20,8,FALSE))=TRUE,0,VLOOKUP($A60,'Canadian Selection Dec 15'!$A$17:$H$20,8,FALSE))</f>
        <v>0</v>
      </c>
      <c r="K60" s="43">
        <f>IF(ISNA(VLOOKUP($A60,'Holimont Jan 11'!$A$17:$H$21,8,FALSE))=TRUE,0,VLOOKUP($A60,'Holimont Jan 11'!$A$17:$H$21,8,FALSE))</f>
        <v>0</v>
      </c>
      <c r="L60" s="43">
        <f>IF(ISNA(VLOOKUP($A60,'TT Calabogie Jan 25'!$A$17:$H$49,8,FALSE))=TRUE,0,VLOOKUP($A60,'TT Calabogie Jan 25'!$A$17:$H$49,8,FALSE))</f>
        <v>0</v>
      </c>
      <c r="M60" s="43">
        <f>IF(ISNA(VLOOKUP($A60,'Canadian Series SM Jan 25'!$A$17:$H$21,8,FALSE))=TRUE,0,VLOOKUP($A60,'Canadian Series SM Jan 25'!$A$17:$H$21,8,FALSE))</f>
        <v>0</v>
      </c>
      <c r="N60" s="43">
        <f>IF(ISNA(VLOOKUP($A60,'Canadian Series DM Jan 26'!$A$17:$H$21,8,FALSE))=TRUE,0,VLOOKUP($A60,'Canadian Series DM Jan 26'!$A$17:$H$21,8,FALSE))</f>
        <v>0</v>
      </c>
      <c r="O60" s="43">
        <f>IF(ISNA(VLOOKUP($A60,'January Jam Jan 26'!$A$17:$H$23,8,FALSE))=TRUE,0,VLOOKUP($A60,'January Jam Jan 26'!$A$17:$H$23,8,FALSE))</f>
        <v>0</v>
      </c>
      <c r="P60" s="43">
        <f>IF(ISNA(VLOOKUP($A60,'Stratton NorAm Single Feb 1'!$A$17:$H$20,8,FALSE))=TRUE,0,VLOOKUP($A60,'Stratton NorAm Single Feb 1'!$A$17:$H$20,8,FALSE))</f>
        <v>0</v>
      </c>
      <c r="Q60" s="43">
        <f>IF(ISNA(VLOOKUP($A60,'Stratton NorAm Dual Feb 2'!$A$17:$H$21,8,FALSE))=TRUE,0,VLOOKUP($A60,'Stratton NorAm Dual Feb 2'!$A$17:$H$21,8,FALSE))</f>
        <v>0</v>
      </c>
      <c r="R60" s="43">
        <f>IF(ISNA(VLOOKUP($A60,'TT Caledon Feb 9'!$A$17:$H$42,8,FALSE))=TRUE,0,VLOOKUP($A60,'TT Caledon Feb 9'!$A$17:$H$42,8,FALSE))</f>
        <v>0</v>
      </c>
      <c r="S60" s="43">
        <f>IF(ISNA(VLOOKUP($A60,'Val St Come NorAm Single Feb 7'!$A$17:$H$21,8,FALSE))=TRUE,0,VLOOKUP($A60,'Val St Come NorAm Single Feb 7'!$A$17:$H$21,8,FALSE))</f>
        <v>0</v>
      </c>
      <c r="T60" s="43">
        <f>IF(ISNA(VLOOKUP($A60,'Val St Come NorAm Dual Feb 9'!$A$17:$H$21,8,FALSE))=TRUE,0,VLOOKUP($A60,'Val St Come NorAm Dual Feb 9'!$A$17:$H$21,8,FALSE))</f>
        <v>0</v>
      </c>
      <c r="U60" s="43">
        <f>IF(ISNA(VLOOKUP($A60,'Spirit Mountain Feb 9'!$A$17:$H$21,8,FALSE))=TRUE,0,VLOOKUP($A60,'Spirit Mountain Feb 9'!$A$17:$H$21,8,FALSE))</f>
        <v>0</v>
      </c>
      <c r="V60" s="43">
        <f>IF(ISNA(VLOOKUP($A60,'Apex NorAm Single Feb 15'!$A$17:$H$22,8,FALSE))=TRUE,0,VLOOKUP($A60,'Apex NorAm Single Feb 15'!$A$17:$H$22,8,FALSE))</f>
        <v>0</v>
      </c>
      <c r="W60" s="43">
        <f>IF(ISNA(VLOOKUP($A60,'Apex NorAm Dual Feb 16'!$A$17:$H$21,8,FALSE))=TRUE,0,VLOOKUP($A60,'Apex NorAm Dual Feb 16'!$A$17:$H$21,8,FALSE))</f>
        <v>0</v>
      </c>
      <c r="X60" s="43">
        <f>IF(ISNA(VLOOKUP($A60,'Vail NorAm Single Feb 22'!$A$17:$H$21,8,FALSE))=TRUE,0,VLOOKUP($A60,'Vail NorAm Single Feb 22'!$A$17:$H$21,8,FALSE))</f>
        <v>0</v>
      </c>
      <c r="Y60" s="43">
        <f>IF(ISNA(VLOOKUP($A60,'Vail NoAm Dual Feb 23'!$A$17:$H$20,8,FALSE))=TRUE,0,VLOOKUP($A60,'Vail NoAm Dual Feb 23'!$A$17:$H$20,8,FALSE))</f>
        <v>0</v>
      </c>
      <c r="Z60" s="43">
        <f>IF(ISNA(VLOOKUP($A60,'TT Camp Fortune'!$A$17:$H$53,8,FALSE))=TRUE,0,VLOOKUP($A60,'TT Camp Fortune'!$A$17:$H$53,8,FALSE))</f>
        <v>0</v>
      </c>
      <c r="AA60" s="43">
        <f>IF(ISNA(VLOOKUP($A60,'Provincials OWG'!$A$17:$H$49,8,FALSE))=TRUE,0,VLOOKUP($A60,'Provincials OWG'!$A$17:$H$49,8,FALSE))</f>
        <v>182.28571428571428</v>
      </c>
      <c r="AB60" s="43">
        <f>IF(ISNA(VLOOKUP($A60,'Cnd Series Camp Fortune day 1'!$A$17:$H$49,8,FALSE))=TRUE,0,VLOOKUP($A60,'Cnd Series Camp Fortune day 1'!$A$17:$H$49,8,FALSE))</f>
        <v>0</v>
      </c>
      <c r="AC60" s="43">
        <f>IF(ISNA(VLOOKUP($A60,'Cnd Series Camp Fortune day 2'!$A$17:$H$49,8,FALSE))=TRUE,0,VLOOKUP($A60,'Cnd Series Camp Fortune day 2'!$A$17:$H$49,8,FALSE))</f>
        <v>0</v>
      </c>
      <c r="AD60" s="43">
        <f>IF(ISNA(VLOOKUP($A60,'Jr Natls Single'!$A$17:$H$49,8,FALSE))=TRUE,0,VLOOKUP($A60,'Jr Natls Single'!$A$17:$H$49,8,FALSE))</f>
        <v>0</v>
      </c>
      <c r="AE60" s="43">
        <f>IF(ISNA(VLOOKUP($A60,'Sr Natls Single'!$A$17:$H$49,8,FALSE))=TRUE,0,VLOOKUP($A60,'Sr Natls Single'!$A$17:$H$49,8,FALSE))</f>
        <v>0</v>
      </c>
      <c r="AF60" s="43">
        <f>IF(ISNA(VLOOKUP($A60,'Sr Nationals Dual'!$A$17:$H$49,8,FALSE))=TRUE,0,VLOOKUP($A60,'Sr Nationals Dual'!$A$17:$H$49,8,FALSE))</f>
        <v>0</v>
      </c>
    </row>
    <row r="61" spans="1:32" s="26" customFormat="1" ht="15">
      <c r="A61" s="64" t="s">
        <v>35</v>
      </c>
      <c r="B61" s="30"/>
      <c r="C61" s="42">
        <f t="shared" si="5"/>
        <v>57</v>
      </c>
      <c r="D61" s="62">
        <f t="shared" si="6"/>
        <v>148.68131868131871</v>
      </c>
      <c r="E61" s="62">
        <f t="shared" si="7"/>
        <v>0</v>
      </c>
      <c r="F61" s="62">
        <f t="shared" si="8"/>
        <v>0</v>
      </c>
      <c r="G61" s="42">
        <f t="shared" si="9"/>
        <v>148.68131868131871</v>
      </c>
      <c r="H61" s="25"/>
      <c r="I61" s="43" t="str">
        <f>IF(ISNA(VLOOKUP($A61,'Canadian Selection Dec 14'!$A$17:$H$21,8,FALSE))=TRUE,"0",VLOOKUP($A61,'Canadian Selection Dec 14'!$A$17:$H$21,8,FALSE))</f>
        <v>0</v>
      </c>
      <c r="J61" s="43">
        <f>IF(ISNA(VLOOKUP($A61,'Canadian Selection Dec 15'!$A$17:$H$20,8,FALSE))=TRUE,0,VLOOKUP($A61,'Canadian Selection Dec 15'!$A$17:$H$20,8,FALSE))</f>
        <v>0</v>
      </c>
      <c r="K61" s="43">
        <f>IF(ISNA(VLOOKUP($A61,'Holimont Jan 11'!$A$17:$H$21,8,FALSE))=TRUE,0,VLOOKUP($A61,'Holimont Jan 11'!$A$17:$H$21,8,FALSE))</f>
        <v>0</v>
      </c>
      <c r="L61" s="43">
        <f>IF(ISNA(VLOOKUP($A61,'TT Calabogie Jan 25'!$A$17:$H$49,8,FALSE))=TRUE,0,VLOOKUP($A61,'TT Calabogie Jan 25'!$A$17:$H$49,8,FALSE))</f>
        <v>0</v>
      </c>
      <c r="M61" s="43">
        <f>IF(ISNA(VLOOKUP($A61,'Canadian Series SM Jan 25'!$A$17:$H$21,8,FALSE))=TRUE,0,VLOOKUP($A61,'Canadian Series SM Jan 25'!$A$17:$H$21,8,FALSE))</f>
        <v>0</v>
      </c>
      <c r="N61" s="43">
        <f>IF(ISNA(VLOOKUP($A61,'Canadian Series DM Jan 26'!$A$17:$H$21,8,FALSE))=TRUE,0,VLOOKUP($A61,'Canadian Series DM Jan 26'!$A$17:$H$21,8,FALSE))</f>
        <v>0</v>
      </c>
      <c r="O61" s="43">
        <f>IF(ISNA(VLOOKUP($A61,'January Jam Jan 26'!$A$17:$H$23,8,FALSE))=TRUE,0,VLOOKUP($A61,'January Jam Jan 26'!$A$17:$H$23,8,FALSE))</f>
        <v>0</v>
      </c>
      <c r="P61" s="43">
        <f>IF(ISNA(VLOOKUP($A61,'Stratton NorAm Single Feb 1'!$A$17:$H$20,8,FALSE))=TRUE,0,VLOOKUP($A61,'Stratton NorAm Single Feb 1'!$A$17:$H$20,8,FALSE))</f>
        <v>0</v>
      </c>
      <c r="Q61" s="43">
        <f>IF(ISNA(VLOOKUP($A61,'Stratton NorAm Dual Feb 2'!$A$17:$H$21,8,FALSE))=TRUE,0,VLOOKUP($A61,'Stratton NorAm Dual Feb 2'!$A$17:$H$21,8,FALSE))</f>
        <v>0</v>
      </c>
      <c r="R61" s="43">
        <f>IF(ISNA(VLOOKUP($A61,'TT Caledon Feb 9'!$A$17:$H$42,8,FALSE))=TRUE,0,VLOOKUP($A61,'TT Caledon Feb 9'!$A$17:$H$42,8,FALSE))</f>
        <v>0</v>
      </c>
      <c r="S61" s="43">
        <f>IF(ISNA(VLOOKUP($A61,'Val St Come NorAm Single Feb 7'!$A$17:$H$21,8,FALSE))=TRUE,0,VLOOKUP($A61,'Val St Come NorAm Single Feb 7'!$A$17:$H$21,8,FALSE))</f>
        <v>0</v>
      </c>
      <c r="T61" s="43">
        <f>IF(ISNA(VLOOKUP($A61,'Val St Come NorAm Dual Feb 9'!$A$17:$H$21,8,FALSE))=TRUE,0,VLOOKUP($A61,'Val St Come NorAm Dual Feb 9'!$A$17:$H$21,8,FALSE))</f>
        <v>0</v>
      </c>
      <c r="U61" s="43">
        <f>IF(ISNA(VLOOKUP($A61,'Spirit Mountain Feb 9'!$A$17:$H$21,8,FALSE))=TRUE,0,VLOOKUP($A61,'Spirit Mountain Feb 9'!$A$17:$H$21,8,FALSE))</f>
        <v>0</v>
      </c>
      <c r="V61" s="43">
        <f>IF(ISNA(VLOOKUP($A61,'Apex NorAm Single Feb 15'!$A$17:$H$22,8,FALSE))=TRUE,0,VLOOKUP($A61,'Apex NorAm Single Feb 15'!$A$17:$H$22,8,FALSE))</f>
        <v>0</v>
      </c>
      <c r="W61" s="43">
        <f>IF(ISNA(VLOOKUP($A61,'Apex NorAm Dual Feb 16'!$A$17:$H$21,8,FALSE))=TRUE,0,VLOOKUP($A61,'Apex NorAm Dual Feb 16'!$A$17:$H$21,8,FALSE))</f>
        <v>0</v>
      </c>
      <c r="X61" s="43">
        <f>IF(ISNA(VLOOKUP($A61,'Vail NorAm Single Feb 22'!$A$17:$H$21,8,FALSE))=TRUE,0,VLOOKUP($A61,'Vail NorAm Single Feb 22'!$A$17:$H$21,8,FALSE))</f>
        <v>0</v>
      </c>
      <c r="Y61" s="43">
        <f>IF(ISNA(VLOOKUP($A61,'Vail NoAm Dual Feb 23'!$A$17:$H$20,8,FALSE))=TRUE,0,VLOOKUP($A61,'Vail NoAm Dual Feb 23'!$A$17:$H$20,8,FALSE))</f>
        <v>0</v>
      </c>
      <c r="Z61" s="43">
        <f>IF(ISNA(VLOOKUP($A61,'TT Camp Fortune'!$A$17:$H$53,8,FALSE))=TRUE,0,VLOOKUP($A61,'TT Camp Fortune'!$A$17:$H$53,8,FALSE))</f>
        <v>0</v>
      </c>
      <c r="AA61" s="43">
        <f>IF(ISNA(VLOOKUP($A61,'Provincials OWG'!$A$17:$H$49,8,FALSE))=TRUE,0,VLOOKUP($A61,'Provincials OWG'!$A$17:$H$49,8,FALSE))</f>
        <v>148.68131868131871</v>
      </c>
      <c r="AB61" s="43">
        <f>IF(ISNA(VLOOKUP($A61,'Cnd Series Camp Fortune day 1'!$A$17:$H$49,8,FALSE))=TRUE,0,VLOOKUP($A61,'Cnd Series Camp Fortune day 1'!$A$17:$H$49,8,FALSE))</f>
        <v>0</v>
      </c>
      <c r="AC61" s="43">
        <f>IF(ISNA(VLOOKUP($A61,'Cnd Series Camp Fortune day 2'!$A$17:$H$49,8,FALSE))=TRUE,0,VLOOKUP($A61,'Cnd Series Camp Fortune day 2'!$A$17:$H$49,8,FALSE))</f>
        <v>0</v>
      </c>
      <c r="AD61" s="43">
        <f>IF(ISNA(VLOOKUP($A61,'Jr Natls Single'!$A$17:$H$49,8,FALSE))=TRUE,0,VLOOKUP($A61,'Jr Natls Single'!$A$17:$H$49,8,FALSE))</f>
        <v>0</v>
      </c>
      <c r="AE61" s="43">
        <f>IF(ISNA(VLOOKUP($A61,'Sr Natls Single'!$A$17:$H$49,8,FALSE))=TRUE,0,VLOOKUP($A61,'Sr Natls Single'!$A$17:$H$49,8,FALSE))</f>
        <v>0</v>
      </c>
      <c r="AF61" s="43">
        <f>IF(ISNA(VLOOKUP($A61,'Sr Nationals Dual'!$A$17:$H$49,8,FALSE))=TRUE,0,VLOOKUP($A61,'Sr Nationals Dual'!$A$17:$H$49,8,FALSE))</f>
        <v>0</v>
      </c>
    </row>
    <row r="62" spans="1:32" s="26" customFormat="1" ht="15">
      <c r="A62" s="64" t="s">
        <v>95</v>
      </c>
      <c r="B62" s="30"/>
      <c r="C62" s="42">
        <f t="shared" si="5"/>
        <v>56</v>
      </c>
      <c r="D62" s="62">
        <f t="shared" si="6"/>
        <v>153.43399902581587</v>
      </c>
      <c r="E62" s="62">
        <f t="shared" si="7"/>
        <v>0</v>
      </c>
      <c r="F62" s="62">
        <f t="shared" si="8"/>
        <v>0</v>
      </c>
      <c r="G62" s="42">
        <f t="shared" si="9"/>
        <v>153.43399902581587</v>
      </c>
      <c r="H62" s="25"/>
      <c r="I62" s="43" t="str">
        <f>IF(ISNA(VLOOKUP($A62,'Canadian Selection Dec 14'!$A$17:$H$21,8,FALSE))=TRUE,"0",VLOOKUP($A62,'Canadian Selection Dec 14'!$A$17:$H$21,8,FALSE))</f>
        <v>0</v>
      </c>
      <c r="J62" s="43">
        <f>IF(ISNA(VLOOKUP($A62,'Canadian Selection Dec 15'!$A$17:$H$20,8,FALSE))=TRUE,0,VLOOKUP($A62,'Canadian Selection Dec 15'!$A$17:$H$20,8,FALSE))</f>
        <v>0</v>
      </c>
      <c r="K62" s="43">
        <f>IF(ISNA(VLOOKUP($A62,'Holimont Jan 11'!$A$17:$H$21,8,FALSE))=TRUE,0,VLOOKUP($A62,'Holimont Jan 11'!$A$17:$H$21,8,FALSE))</f>
        <v>0</v>
      </c>
      <c r="L62" s="43">
        <f>IF(ISNA(VLOOKUP($A62,'TT Calabogie Jan 25'!$A$17:$H$49,8,FALSE))=TRUE,0,VLOOKUP($A62,'TT Calabogie Jan 25'!$A$17:$H$49,8,FALSE))</f>
        <v>0</v>
      </c>
      <c r="M62" s="43">
        <f>IF(ISNA(VLOOKUP($A62,'Canadian Series SM Jan 25'!$A$17:$H$21,8,FALSE))=TRUE,0,VLOOKUP($A62,'Canadian Series SM Jan 25'!$A$17:$H$21,8,FALSE))</f>
        <v>0</v>
      </c>
      <c r="N62" s="43">
        <f>IF(ISNA(VLOOKUP($A62,'Canadian Series DM Jan 26'!$A$17:$H$21,8,FALSE))=TRUE,0,VLOOKUP($A62,'Canadian Series DM Jan 26'!$A$17:$H$21,8,FALSE))</f>
        <v>0</v>
      </c>
      <c r="O62" s="43">
        <f>IF(ISNA(VLOOKUP($A62,'January Jam Jan 26'!$A$17:$H$23,8,FALSE))=TRUE,0,VLOOKUP($A62,'January Jam Jan 26'!$A$17:$H$23,8,FALSE))</f>
        <v>0</v>
      </c>
      <c r="P62" s="43">
        <f>IF(ISNA(VLOOKUP($A62,'Stratton NorAm Single Feb 1'!$A$17:$H$20,8,FALSE))=TRUE,0,VLOOKUP($A62,'Stratton NorAm Single Feb 1'!$A$17:$H$20,8,FALSE))</f>
        <v>0</v>
      </c>
      <c r="Q62" s="43">
        <f>IF(ISNA(VLOOKUP($A62,'Stratton NorAm Dual Feb 2'!$A$17:$H$21,8,FALSE))=TRUE,0,VLOOKUP($A62,'Stratton NorAm Dual Feb 2'!$A$17:$H$21,8,FALSE))</f>
        <v>0</v>
      </c>
      <c r="R62" s="43">
        <f>IF(ISNA(VLOOKUP($A62,'TT Caledon Feb 9'!$A$17:$H$42,8,FALSE))=TRUE,0,VLOOKUP($A62,'TT Caledon Feb 9'!$A$17:$H$42,8,FALSE))</f>
        <v>153.43399902581587</v>
      </c>
      <c r="S62" s="43">
        <f>IF(ISNA(VLOOKUP($A62,'Val St Come NorAm Single Feb 7'!$A$17:$H$21,8,FALSE))=TRUE,0,VLOOKUP($A62,'Val St Come NorAm Single Feb 7'!$A$17:$H$21,8,FALSE))</f>
        <v>0</v>
      </c>
      <c r="T62" s="43">
        <f>IF(ISNA(VLOOKUP($A62,'Val St Come NorAm Dual Feb 9'!$A$17:$H$21,8,FALSE))=TRUE,0,VLOOKUP($A62,'Val St Come NorAm Dual Feb 9'!$A$17:$H$21,8,FALSE))</f>
        <v>0</v>
      </c>
      <c r="U62" s="43">
        <f>IF(ISNA(VLOOKUP($A62,'Spirit Mountain Feb 9'!$A$17:$H$21,8,FALSE))=TRUE,0,VLOOKUP($A62,'Spirit Mountain Feb 9'!$A$17:$H$21,8,FALSE))</f>
        <v>0</v>
      </c>
      <c r="V62" s="43">
        <f>IF(ISNA(VLOOKUP($A62,'Apex NorAm Single Feb 15'!$A$17:$H$22,8,FALSE))=TRUE,0,VLOOKUP($A62,'Apex NorAm Single Feb 15'!$A$17:$H$22,8,FALSE))</f>
        <v>0</v>
      </c>
      <c r="W62" s="43">
        <f>IF(ISNA(VLOOKUP($A62,'Apex NorAm Dual Feb 16'!$A$17:$H$21,8,FALSE))=TRUE,0,VLOOKUP($A62,'Apex NorAm Dual Feb 16'!$A$17:$H$21,8,FALSE))</f>
        <v>0</v>
      </c>
      <c r="X62" s="43">
        <f>IF(ISNA(VLOOKUP($A62,'Vail NorAm Single Feb 22'!$A$17:$H$21,8,FALSE))=TRUE,0,VLOOKUP($A62,'Vail NorAm Single Feb 22'!$A$17:$H$21,8,FALSE))</f>
        <v>0</v>
      </c>
      <c r="Y62" s="43">
        <f>IF(ISNA(VLOOKUP($A62,'Vail NoAm Dual Feb 23'!$A$17:$H$20,8,FALSE))=TRUE,0,VLOOKUP($A62,'Vail NoAm Dual Feb 23'!$A$17:$H$20,8,FALSE))</f>
        <v>0</v>
      </c>
      <c r="Z62" s="43">
        <f>IF(ISNA(VLOOKUP($A62,'TT Camp Fortune'!$A$17:$H$53,8,FALSE))=TRUE,0,VLOOKUP($A62,'TT Camp Fortune'!$A$17:$H$53,8,FALSE))</f>
        <v>0</v>
      </c>
      <c r="AA62" s="43">
        <f>IF(ISNA(VLOOKUP($A62,'Provincials OWG'!$A$17:$H$49,8,FALSE))=TRUE,0,VLOOKUP($A62,'Provincials OWG'!$A$17:$H$49,8,FALSE))</f>
        <v>0</v>
      </c>
      <c r="AB62" s="43">
        <f>IF(ISNA(VLOOKUP($A62,'Cnd Series Camp Fortune day 1'!$A$17:$H$49,8,FALSE))=TRUE,0,VLOOKUP($A62,'Cnd Series Camp Fortune day 1'!$A$17:$H$49,8,FALSE))</f>
        <v>0</v>
      </c>
      <c r="AC62" s="43">
        <f>IF(ISNA(VLOOKUP($A62,'Cnd Series Camp Fortune day 2'!$A$17:$H$49,8,FALSE))=TRUE,0,VLOOKUP($A62,'Cnd Series Camp Fortune day 2'!$A$17:$H$49,8,FALSE))</f>
        <v>0</v>
      </c>
      <c r="AD62" s="43">
        <f>IF(ISNA(VLOOKUP($A62,'Jr Natls Single'!$A$17:$H$49,8,FALSE))=TRUE,0,VLOOKUP($A62,'Jr Natls Single'!$A$17:$H$49,8,FALSE))</f>
        <v>0</v>
      </c>
      <c r="AE62" s="43">
        <f>IF(ISNA(VLOOKUP($A62,'Sr Natls Single'!$A$17:$H$49,8,FALSE))=TRUE,0,VLOOKUP($A62,'Sr Natls Single'!$A$17:$H$49,8,FALSE))</f>
        <v>0</v>
      </c>
      <c r="AF62" s="43">
        <f>IF(ISNA(VLOOKUP($A62,'Sr Nationals Dual'!$A$17:$H$49,8,FALSE))=TRUE,0,VLOOKUP($A62,'Sr Nationals Dual'!$A$17:$H$49,8,FALSE))</f>
        <v>0</v>
      </c>
    </row>
    <row r="63" spans="1:32" s="26" customFormat="1" ht="15">
      <c r="A63" s="64" t="s">
        <v>98</v>
      </c>
      <c r="B63" s="30"/>
      <c r="C63" s="42">
        <f t="shared" si="5"/>
        <v>58</v>
      </c>
      <c r="D63" s="62">
        <f t="shared" si="6"/>
        <v>128.59230394544568</v>
      </c>
      <c r="E63" s="62">
        <f t="shared" si="7"/>
        <v>0</v>
      </c>
      <c r="F63" s="62">
        <f t="shared" si="8"/>
        <v>0</v>
      </c>
      <c r="G63" s="42">
        <f t="shared" si="9"/>
        <v>128.59230394544568</v>
      </c>
      <c r="H63" s="25"/>
      <c r="I63" s="43" t="str">
        <f>IF(ISNA(VLOOKUP($A63,'Canadian Selection Dec 14'!$A$17:$H$21,8,FALSE))=TRUE,"0",VLOOKUP($A63,'Canadian Selection Dec 14'!$A$17:$H$21,8,FALSE))</f>
        <v>0</v>
      </c>
      <c r="J63" s="43">
        <f>IF(ISNA(VLOOKUP($A63,'Canadian Selection Dec 15'!$A$17:$H$20,8,FALSE))=TRUE,0,VLOOKUP($A63,'Canadian Selection Dec 15'!$A$17:$H$20,8,FALSE))</f>
        <v>0</v>
      </c>
      <c r="K63" s="43">
        <f>IF(ISNA(VLOOKUP($A63,'Holimont Jan 11'!$A$17:$H$21,8,FALSE))=TRUE,0,VLOOKUP($A63,'Holimont Jan 11'!$A$17:$H$21,8,FALSE))</f>
        <v>0</v>
      </c>
      <c r="L63" s="43">
        <f>IF(ISNA(VLOOKUP($A63,'TT Calabogie Jan 25'!$A$17:$H$49,8,FALSE))=TRUE,0,VLOOKUP($A63,'TT Calabogie Jan 25'!$A$17:$H$49,8,FALSE))</f>
        <v>0</v>
      </c>
      <c r="M63" s="43">
        <f>IF(ISNA(VLOOKUP($A63,'Canadian Series SM Jan 25'!$A$17:$H$21,8,FALSE))=TRUE,0,VLOOKUP($A63,'Canadian Series SM Jan 25'!$A$17:$H$21,8,FALSE))</f>
        <v>0</v>
      </c>
      <c r="N63" s="43">
        <f>IF(ISNA(VLOOKUP($A63,'Canadian Series DM Jan 26'!$A$17:$H$21,8,FALSE))=TRUE,0,VLOOKUP($A63,'Canadian Series DM Jan 26'!$A$17:$H$21,8,FALSE))</f>
        <v>0</v>
      </c>
      <c r="O63" s="43">
        <f>IF(ISNA(VLOOKUP($A63,'January Jam Jan 26'!$A$17:$H$23,8,FALSE))=TRUE,0,VLOOKUP($A63,'January Jam Jan 26'!$A$17:$H$23,8,FALSE))</f>
        <v>0</v>
      </c>
      <c r="P63" s="43">
        <f>IF(ISNA(VLOOKUP($A63,'Stratton NorAm Single Feb 1'!$A$17:$H$20,8,FALSE))=TRUE,0,VLOOKUP($A63,'Stratton NorAm Single Feb 1'!$A$17:$H$20,8,FALSE))</f>
        <v>0</v>
      </c>
      <c r="Q63" s="43">
        <f>IF(ISNA(VLOOKUP($A63,'Stratton NorAm Dual Feb 2'!$A$17:$H$21,8,FALSE))=TRUE,0,VLOOKUP($A63,'Stratton NorAm Dual Feb 2'!$A$17:$H$21,8,FALSE))</f>
        <v>0</v>
      </c>
      <c r="R63" s="43">
        <f>IF(ISNA(VLOOKUP($A63,'TT Caledon Feb 9'!$A$17:$H$42,8,FALSE))=TRUE,0,VLOOKUP($A63,'TT Caledon Feb 9'!$A$17:$H$42,8,FALSE))</f>
        <v>128.59230394544568</v>
      </c>
      <c r="S63" s="43">
        <f>IF(ISNA(VLOOKUP($A63,'Val St Come NorAm Single Feb 7'!$A$17:$H$21,8,FALSE))=TRUE,0,VLOOKUP($A63,'Val St Come NorAm Single Feb 7'!$A$17:$H$21,8,FALSE))</f>
        <v>0</v>
      </c>
      <c r="T63" s="43">
        <f>IF(ISNA(VLOOKUP($A63,'Val St Come NorAm Dual Feb 9'!$A$17:$H$21,8,FALSE))=TRUE,0,VLOOKUP($A63,'Val St Come NorAm Dual Feb 9'!$A$17:$H$21,8,FALSE))</f>
        <v>0</v>
      </c>
      <c r="U63" s="43">
        <f>IF(ISNA(VLOOKUP($A63,'Spirit Mountain Feb 9'!$A$17:$H$21,8,FALSE))=TRUE,0,VLOOKUP($A63,'Spirit Mountain Feb 9'!$A$17:$H$21,8,FALSE))</f>
        <v>0</v>
      </c>
      <c r="V63" s="43">
        <f>IF(ISNA(VLOOKUP($A63,'Apex NorAm Single Feb 15'!$A$17:$H$22,8,FALSE))=TRUE,0,VLOOKUP($A63,'Apex NorAm Single Feb 15'!$A$17:$H$22,8,FALSE))</f>
        <v>0</v>
      </c>
      <c r="W63" s="43">
        <f>IF(ISNA(VLOOKUP($A63,'Apex NorAm Dual Feb 16'!$A$17:$H$21,8,FALSE))=TRUE,0,VLOOKUP($A63,'Apex NorAm Dual Feb 16'!$A$17:$H$21,8,FALSE))</f>
        <v>0</v>
      </c>
      <c r="X63" s="43">
        <f>IF(ISNA(VLOOKUP($A63,'Vail NorAm Single Feb 22'!$A$17:$H$21,8,FALSE))=TRUE,0,VLOOKUP($A63,'Vail NorAm Single Feb 22'!$A$17:$H$21,8,FALSE))</f>
        <v>0</v>
      </c>
      <c r="Y63" s="43">
        <f>IF(ISNA(VLOOKUP($A63,'Vail NoAm Dual Feb 23'!$A$17:$H$20,8,FALSE))=TRUE,0,VLOOKUP($A63,'Vail NoAm Dual Feb 23'!$A$17:$H$20,8,FALSE))</f>
        <v>0</v>
      </c>
      <c r="Z63" s="43">
        <f>IF(ISNA(VLOOKUP($A63,'TT Camp Fortune'!$A$17:$H$53,8,FALSE))=TRUE,0,VLOOKUP($A63,'TT Camp Fortune'!$A$17:$H$53,8,FALSE))</f>
        <v>0</v>
      </c>
      <c r="AA63" s="43">
        <f>IF(ISNA(VLOOKUP($A63,'Provincials OWG'!$A$17:$H$49,8,FALSE))=TRUE,0,VLOOKUP($A63,'Provincials OWG'!$A$17:$H$49,8,FALSE))</f>
        <v>0</v>
      </c>
      <c r="AB63" s="43">
        <f>IF(ISNA(VLOOKUP($A63,'Cnd Series Camp Fortune day 1'!$A$17:$H$49,8,FALSE))=TRUE,0,VLOOKUP($A63,'Cnd Series Camp Fortune day 1'!$A$17:$H$49,8,FALSE))</f>
        <v>0</v>
      </c>
      <c r="AC63" s="43">
        <f>IF(ISNA(VLOOKUP($A63,'Cnd Series Camp Fortune day 2'!$A$17:$H$49,8,FALSE))=TRUE,0,VLOOKUP($A63,'Cnd Series Camp Fortune day 2'!$A$17:$H$49,8,FALSE))</f>
        <v>0</v>
      </c>
      <c r="AD63" s="43">
        <f>IF(ISNA(VLOOKUP($A63,'Jr Natls Single'!$A$17:$H$49,8,FALSE))=TRUE,0,VLOOKUP($A63,'Jr Natls Single'!$A$17:$H$49,8,FALSE))</f>
        <v>0</v>
      </c>
      <c r="AE63" s="43">
        <f>IF(ISNA(VLOOKUP($A63,'Sr Natls Single'!$A$17:$H$49,8,FALSE))=TRUE,0,VLOOKUP($A63,'Sr Natls Single'!$A$17:$H$49,8,FALSE))</f>
        <v>0</v>
      </c>
      <c r="AF63" s="43">
        <f>IF(ISNA(VLOOKUP($A63,'Sr Nationals Dual'!$A$17:$H$49,8,FALSE))=TRUE,0,VLOOKUP($A63,'Sr Nationals Dual'!$A$17:$H$49,8,FALSE))</f>
        <v>0</v>
      </c>
    </row>
    <row r="64" spans="1:32" s="26" customFormat="1" ht="15">
      <c r="A64" s="64" t="s">
        <v>100</v>
      </c>
      <c r="B64" s="30"/>
      <c r="C64" s="42">
        <f t="shared" si="5"/>
        <v>59</v>
      </c>
      <c r="D64" s="62">
        <f t="shared" si="6"/>
        <v>124.93911349245006</v>
      </c>
      <c r="E64" s="62">
        <f t="shared" si="7"/>
        <v>0</v>
      </c>
      <c r="F64" s="62">
        <f t="shared" si="8"/>
        <v>0</v>
      </c>
      <c r="G64" s="42">
        <f t="shared" si="9"/>
        <v>124.93911349245006</v>
      </c>
      <c r="H64" s="25"/>
      <c r="I64" s="43" t="str">
        <f>IF(ISNA(VLOOKUP($A64,'Canadian Selection Dec 14'!$A$17:$H$21,8,FALSE))=TRUE,"0",VLOOKUP($A64,'Canadian Selection Dec 14'!$A$17:$H$21,8,FALSE))</f>
        <v>0</v>
      </c>
      <c r="J64" s="43">
        <f>IF(ISNA(VLOOKUP($A64,'Canadian Selection Dec 15'!$A$17:$H$20,8,FALSE))=TRUE,0,VLOOKUP($A64,'Canadian Selection Dec 15'!$A$17:$H$20,8,FALSE))</f>
        <v>0</v>
      </c>
      <c r="K64" s="43">
        <f>IF(ISNA(VLOOKUP($A64,'Holimont Jan 11'!$A$17:$H$21,8,FALSE))=TRUE,0,VLOOKUP($A64,'Holimont Jan 11'!$A$17:$H$21,8,FALSE))</f>
        <v>0</v>
      </c>
      <c r="L64" s="43">
        <f>IF(ISNA(VLOOKUP($A64,'TT Calabogie Jan 25'!$A$17:$H$49,8,FALSE))=TRUE,0,VLOOKUP($A64,'TT Calabogie Jan 25'!$A$17:$H$49,8,FALSE))</f>
        <v>0</v>
      </c>
      <c r="M64" s="43">
        <f>IF(ISNA(VLOOKUP($A64,'Canadian Series SM Jan 25'!$A$17:$H$21,8,FALSE))=TRUE,0,VLOOKUP($A64,'Canadian Series SM Jan 25'!$A$17:$H$21,8,FALSE))</f>
        <v>0</v>
      </c>
      <c r="N64" s="43">
        <f>IF(ISNA(VLOOKUP($A64,'Canadian Series DM Jan 26'!$A$17:$H$21,8,FALSE))=TRUE,0,VLOOKUP($A64,'Canadian Series DM Jan 26'!$A$17:$H$21,8,FALSE))</f>
        <v>0</v>
      </c>
      <c r="O64" s="43">
        <f>IF(ISNA(VLOOKUP($A64,'January Jam Jan 26'!$A$17:$H$23,8,FALSE))=TRUE,0,VLOOKUP($A64,'January Jam Jan 26'!$A$17:$H$23,8,FALSE))</f>
        <v>0</v>
      </c>
      <c r="P64" s="43">
        <f>IF(ISNA(VLOOKUP($A64,'Stratton NorAm Single Feb 1'!$A$17:$H$20,8,FALSE))=TRUE,0,VLOOKUP($A64,'Stratton NorAm Single Feb 1'!$A$17:$H$20,8,FALSE))</f>
        <v>0</v>
      </c>
      <c r="Q64" s="43">
        <f>IF(ISNA(VLOOKUP($A64,'Stratton NorAm Dual Feb 2'!$A$17:$H$21,8,FALSE))=TRUE,0,VLOOKUP($A64,'Stratton NorAm Dual Feb 2'!$A$17:$H$21,8,FALSE))</f>
        <v>0</v>
      </c>
      <c r="R64" s="43">
        <f>IF(ISNA(VLOOKUP($A64,'TT Caledon Feb 9'!$A$17:$H$42,8,FALSE))=TRUE,0,VLOOKUP($A64,'TT Caledon Feb 9'!$A$17:$H$42,8,FALSE))</f>
        <v>124.93911349245006</v>
      </c>
      <c r="S64" s="43">
        <f>IF(ISNA(VLOOKUP($A64,'Val St Come NorAm Single Feb 7'!$A$17:$H$21,8,FALSE))=TRUE,0,VLOOKUP($A64,'Val St Come NorAm Single Feb 7'!$A$17:$H$21,8,FALSE))</f>
        <v>0</v>
      </c>
      <c r="T64" s="43">
        <f>IF(ISNA(VLOOKUP($A64,'Val St Come NorAm Dual Feb 9'!$A$17:$H$21,8,FALSE))=TRUE,0,VLOOKUP($A64,'Val St Come NorAm Dual Feb 9'!$A$17:$H$21,8,FALSE))</f>
        <v>0</v>
      </c>
      <c r="U64" s="43">
        <f>IF(ISNA(VLOOKUP($A64,'Spirit Mountain Feb 9'!$A$17:$H$21,8,FALSE))=TRUE,0,VLOOKUP($A64,'Spirit Mountain Feb 9'!$A$17:$H$21,8,FALSE))</f>
        <v>0</v>
      </c>
      <c r="V64" s="43">
        <f>IF(ISNA(VLOOKUP($A64,'Apex NorAm Single Feb 15'!$A$17:$H$22,8,FALSE))=TRUE,0,VLOOKUP($A64,'Apex NorAm Single Feb 15'!$A$17:$H$22,8,FALSE))</f>
        <v>0</v>
      </c>
      <c r="W64" s="43">
        <f>IF(ISNA(VLOOKUP($A64,'Apex NorAm Dual Feb 16'!$A$17:$H$21,8,FALSE))=TRUE,0,VLOOKUP($A64,'Apex NorAm Dual Feb 16'!$A$17:$H$21,8,FALSE))</f>
        <v>0</v>
      </c>
      <c r="X64" s="43">
        <f>IF(ISNA(VLOOKUP($A64,'Vail NorAm Single Feb 22'!$A$17:$H$21,8,FALSE))=TRUE,0,VLOOKUP($A64,'Vail NorAm Single Feb 22'!$A$17:$H$21,8,FALSE))</f>
        <v>0</v>
      </c>
      <c r="Y64" s="43">
        <f>IF(ISNA(VLOOKUP($A64,'Vail NoAm Dual Feb 23'!$A$17:$H$20,8,FALSE))=TRUE,0,VLOOKUP($A64,'Vail NoAm Dual Feb 23'!$A$17:$H$20,8,FALSE))</f>
        <v>0</v>
      </c>
      <c r="Z64" s="43">
        <f>IF(ISNA(VLOOKUP($A64,'TT Camp Fortune'!$A$17:$H$53,8,FALSE))=TRUE,0,VLOOKUP($A64,'TT Camp Fortune'!$A$17:$H$53,8,FALSE))</f>
        <v>0</v>
      </c>
      <c r="AA64" s="43">
        <f>IF(ISNA(VLOOKUP($A64,'Provincials OWG'!$A$17:$H$49,8,FALSE))=TRUE,0,VLOOKUP($A64,'Provincials OWG'!$A$17:$H$49,8,FALSE))</f>
        <v>0</v>
      </c>
      <c r="AB64" s="43">
        <f>IF(ISNA(VLOOKUP($A64,'Cnd Series Camp Fortune day 1'!$A$17:$H$49,8,FALSE))=TRUE,0,VLOOKUP($A64,'Cnd Series Camp Fortune day 1'!$A$17:$H$49,8,FALSE))</f>
        <v>0</v>
      </c>
      <c r="AC64" s="43">
        <f>IF(ISNA(VLOOKUP($A64,'Cnd Series Camp Fortune day 2'!$A$17:$H$49,8,FALSE))=TRUE,0,VLOOKUP($A64,'Cnd Series Camp Fortune day 2'!$A$17:$H$49,8,FALSE))</f>
        <v>0</v>
      </c>
      <c r="AD64" s="43">
        <f>IF(ISNA(VLOOKUP($A64,'Jr Natls Single'!$A$17:$H$49,8,FALSE))=TRUE,0,VLOOKUP($A64,'Jr Natls Single'!$A$17:$H$49,8,FALSE))</f>
        <v>0</v>
      </c>
      <c r="AE64" s="43">
        <f>IF(ISNA(VLOOKUP($A64,'Sr Natls Single'!$A$17:$H$49,8,FALSE))=TRUE,0,VLOOKUP($A64,'Sr Natls Single'!$A$17:$H$49,8,FALSE))</f>
        <v>0</v>
      </c>
      <c r="AF64" s="43">
        <f>IF(ISNA(VLOOKUP($A64,'Sr Nationals Dual'!$A$17:$H$49,8,FALSE))=TRUE,0,VLOOKUP($A64,'Sr Nationals Dual'!$A$17:$H$49,8,FALSE))</f>
        <v>0</v>
      </c>
    </row>
    <row r="65" spans="1:32" s="26" customFormat="1" ht="15">
      <c r="A65" s="64" t="s">
        <v>123</v>
      </c>
      <c r="B65" s="30"/>
      <c r="C65" s="42">
        <f t="shared" si="5"/>
        <v>60</v>
      </c>
      <c r="D65" s="62">
        <f t="shared" si="6"/>
        <v>120.53571428571429</v>
      </c>
      <c r="E65" s="62">
        <f t="shared" si="7"/>
        <v>0</v>
      </c>
      <c r="F65" s="62">
        <f t="shared" si="8"/>
        <v>0</v>
      </c>
      <c r="G65" s="42">
        <f t="shared" si="9"/>
        <v>120.53571428571429</v>
      </c>
      <c r="H65" s="25"/>
      <c r="I65" s="43" t="str">
        <f>IF(ISNA(VLOOKUP($A65,'Canadian Selection Dec 14'!$A$17:$H$21,8,FALSE))=TRUE,"0",VLOOKUP($A65,'Canadian Selection Dec 14'!$A$17:$H$21,8,FALSE))</f>
        <v>0</v>
      </c>
      <c r="J65" s="43">
        <f>IF(ISNA(VLOOKUP($A65,'Canadian Selection Dec 15'!$A$17:$H$20,8,FALSE))=TRUE,0,VLOOKUP($A65,'Canadian Selection Dec 15'!$A$17:$H$20,8,FALSE))</f>
        <v>0</v>
      </c>
      <c r="K65" s="43">
        <f>IF(ISNA(VLOOKUP($A65,'Holimont Jan 11'!$A$17:$H$21,8,FALSE))=TRUE,0,VLOOKUP($A65,'Holimont Jan 11'!$A$17:$H$21,8,FALSE))</f>
        <v>0</v>
      </c>
      <c r="L65" s="43">
        <f>IF(ISNA(VLOOKUP($A65,'TT Calabogie Jan 25'!$A$17:$H$49,8,FALSE))=TRUE,0,VLOOKUP($A65,'TT Calabogie Jan 25'!$A$17:$H$49,8,FALSE))</f>
        <v>0</v>
      </c>
      <c r="M65" s="43">
        <f>IF(ISNA(VLOOKUP($A65,'Canadian Series SM Jan 25'!$A$17:$H$21,8,FALSE))=TRUE,0,VLOOKUP($A65,'Canadian Series SM Jan 25'!$A$17:$H$21,8,FALSE))</f>
        <v>0</v>
      </c>
      <c r="N65" s="43">
        <f>IF(ISNA(VLOOKUP($A65,'Canadian Series DM Jan 26'!$A$17:$H$21,8,FALSE))=TRUE,0,VLOOKUP($A65,'Canadian Series DM Jan 26'!$A$17:$H$21,8,FALSE))</f>
        <v>0</v>
      </c>
      <c r="O65" s="43">
        <f>IF(ISNA(VLOOKUP($A65,'January Jam Jan 26'!$A$17:$H$23,8,FALSE))=TRUE,0,VLOOKUP($A65,'January Jam Jan 26'!$A$17:$H$23,8,FALSE))</f>
        <v>0</v>
      </c>
      <c r="P65" s="43">
        <f>IF(ISNA(VLOOKUP($A65,'Stratton NorAm Single Feb 1'!$A$17:$H$20,8,FALSE))=TRUE,0,VLOOKUP($A65,'Stratton NorAm Single Feb 1'!$A$17:$H$20,8,FALSE))</f>
        <v>0</v>
      </c>
      <c r="Q65" s="43">
        <f>IF(ISNA(VLOOKUP($A65,'Stratton NorAm Dual Feb 2'!$A$17:$H$21,8,FALSE))=TRUE,0,VLOOKUP($A65,'Stratton NorAm Dual Feb 2'!$A$17:$H$21,8,FALSE))</f>
        <v>0</v>
      </c>
      <c r="R65" s="43">
        <f>IF(ISNA(VLOOKUP($A65,'TT Caledon Feb 9'!$A$17:$H$42,8,FALSE))=TRUE,0,VLOOKUP($A65,'TT Caledon Feb 9'!$A$17:$H$42,8,FALSE))</f>
        <v>0</v>
      </c>
      <c r="S65" s="43">
        <f>IF(ISNA(VLOOKUP($A65,'Val St Come NorAm Single Feb 7'!$A$17:$H$21,8,FALSE))=TRUE,0,VLOOKUP($A65,'Val St Come NorAm Single Feb 7'!$A$17:$H$21,8,FALSE))</f>
        <v>0</v>
      </c>
      <c r="T65" s="43">
        <f>IF(ISNA(VLOOKUP($A65,'Val St Come NorAm Dual Feb 9'!$A$17:$H$21,8,FALSE))=TRUE,0,VLOOKUP($A65,'Val St Come NorAm Dual Feb 9'!$A$17:$H$21,8,FALSE))</f>
        <v>0</v>
      </c>
      <c r="U65" s="43">
        <f>IF(ISNA(VLOOKUP($A65,'Spirit Mountain Feb 9'!$A$17:$H$21,8,FALSE))=TRUE,0,VLOOKUP($A65,'Spirit Mountain Feb 9'!$A$17:$H$21,8,FALSE))</f>
        <v>0</v>
      </c>
      <c r="V65" s="43">
        <f>IF(ISNA(VLOOKUP($A65,'Apex NorAm Single Feb 15'!$A$17:$H$22,8,FALSE))=TRUE,0,VLOOKUP($A65,'Apex NorAm Single Feb 15'!$A$17:$H$22,8,FALSE))</f>
        <v>0</v>
      </c>
      <c r="W65" s="43">
        <f>IF(ISNA(VLOOKUP($A65,'Apex NorAm Dual Feb 16'!$A$17:$H$21,8,FALSE))=TRUE,0,VLOOKUP($A65,'Apex NorAm Dual Feb 16'!$A$17:$H$21,8,FALSE))</f>
        <v>0</v>
      </c>
      <c r="X65" s="43">
        <f>IF(ISNA(VLOOKUP($A65,'Vail NorAm Single Feb 22'!$A$17:$H$21,8,FALSE))=TRUE,0,VLOOKUP($A65,'Vail NorAm Single Feb 22'!$A$17:$H$21,8,FALSE))</f>
        <v>0</v>
      </c>
      <c r="Y65" s="43">
        <f>IF(ISNA(VLOOKUP($A65,'Vail NoAm Dual Feb 23'!$A$17:$H$20,8,FALSE))=TRUE,0,VLOOKUP($A65,'Vail NoAm Dual Feb 23'!$A$17:$H$20,8,FALSE))</f>
        <v>0</v>
      </c>
      <c r="Z65" s="43">
        <f>IF(ISNA(VLOOKUP($A65,'TT Camp Fortune'!$A$17:$H$53,8,FALSE))=TRUE,0,VLOOKUP($A65,'TT Camp Fortune'!$A$17:$H$53,8,FALSE))</f>
        <v>120.53571428571429</v>
      </c>
      <c r="AA65" s="43">
        <f>IF(ISNA(VLOOKUP($A65,'Provincials OWG'!$A$17:$H$49,8,FALSE))=TRUE,0,VLOOKUP($A65,'Provincials OWG'!$A$17:$H$49,8,FALSE))</f>
        <v>0</v>
      </c>
      <c r="AB65" s="43">
        <f>IF(ISNA(VLOOKUP($A65,'Cnd Series Camp Fortune day 1'!$A$17:$H$49,8,FALSE))=TRUE,0,VLOOKUP($A65,'Cnd Series Camp Fortune day 1'!$A$17:$H$49,8,FALSE))</f>
        <v>0</v>
      </c>
      <c r="AC65" s="43">
        <f>IF(ISNA(VLOOKUP($A65,'Cnd Series Camp Fortune day 2'!$A$17:$H$49,8,FALSE))=TRUE,0,VLOOKUP($A65,'Cnd Series Camp Fortune day 2'!$A$17:$H$49,8,FALSE))</f>
        <v>0</v>
      </c>
      <c r="AD65" s="43">
        <f>IF(ISNA(VLOOKUP($A65,'Jr Natls Single'!$A$17:$H$49,8,FALSE))=TRUE,0,VLOOKUP($A65,'Jr Natls Single'!$A$17:$H$49,8,FALSE))</f>
        <v>0</v>
      </c>
      <c r="AE65" s="43">
        <f>IF(ISNA(VLOOKUP($A65,'Sr Natls Single'!$A$17:$H$49,8,FALSE))=TRUE,0,VLOOKUP($A65,'Sr Natls Single'!$A$17:$H$49,8,FALSE))</f>
        <v>0</v>
      </c>
      <c r="AF65" s="43">
        <f>IF(ISNA(VLOOKUP($A65,'Sr Nationals Dual'!$A$17:$H$49,8,FALSE))=TRUE,0,VLOOKUP($A65,'Sr Nationals Dual'!$A$17:$H$49,8,FALSE))</f>
        <v>0</v>
      </c>
    </row>
    <row r="66" spans="1:32" s="26" customFormat="1" ht="15">
      <c r="A66" s="64" t="s">
        <v>101</v>
      </c>
      <c r="B66" s="30"/>
      <c r="C66" s="42">
        <f t="shared" si="5"/>
        <v>61</v>
      </c>
      <c r="D66" s="62">
        <f t="shared" si="6"/>
        <v>107.89089137847053</v>
      </c>
      <c r="E66" s="62">
        <f t="shared" si="7"/>
        <v>0</v>
      </c>
      <c r="F66" s="62">
        <f t="shared" si="8"/>
        <v>0</v>
      </c>
      <c r="G66" s="42">
        <f t="shared" si="9"/>
        <v>107.89089137847053</v>
      </c>
      <c r="H66" s="25"/>
      <c r="I66" s="43" t="str">
        <f>IF(ISNA(VLOOKUP($A66,'Canadian Selection Dec 14'!$A$17:$H$21,8,FALSE))=TRUE,"0",VLOOKUP($A66,'Canadian Selection Dec 14'!$A$17:$H$21,8,FALSE))</f>
        <v>0</v>
      </c>
      <c r="J66" s="43">
        <f>IF(ISNA(VLOOKUP($A66,'Canadian Selection Dec 15'!$A$17:$H$20,8,FALSE))=TRUE,0,VLOOKUP($A66,'Canadian Selection Dec 15'!$A$17:$H$20,8,FALSE))</f>
        <v>0</v>
      </c>
      <c r="K66" s="43">
        <f>IF(ISNA(VLOOKUP($A66,'Holimont Jan 11'!$A$17:$H$21,8,FALSE))=TRUE,0,VLOOKUP($A66,'Holimont Jan 11'!$A$17:$H$21,8,FALSE))</f>
        <v>0</v>
      </c>
      <c r="L66" s="43">
        <f>IF(ISNA(VLOOKUP($A66,'TT Calabogie Jan 25'!$A$17:$H$49,8,FALSE))=TRUE,0,VLOOKUP($A66,'TT Calabogie Jan 25'!$A$17:$H$49,8,FALSE))</f>
        <v>0</v>
      </c>
      <c r="M66" s="43">
        <f>IF(ISNA(VLOOKUP($A66,'Canadian Series SM Jan 25'!$A$17:$H$21,8,FALSE))=TRUE,0,VLOOKUP($A66,'Canadian Series SM Jan 25'!$A$17:$H$21,8,FALSE))</f>
        <v>0</v>
      </c>
      <c r="N66" s="43">
        <f>IF(ISNA(VLOOKUP($A66,'Canadian Series DM Jan 26'!$A$17:$H$21,8,FALSE))=TRUE,0,VLOOKUP($A66,'Canadian Series DM Jan 26'!$A$17:$H$21,8,FALSE))</f>
        <v>0</v>
      </c>
      <c r="O66" s="43">
        <f>IF(ISNA(VLOOKUP($A66,'January Jam Jan 26'!$A$17:$H$23,8,FALSE))=TRUE,0,VLOOKUP($A66,'January Jam Jan 26'!$A$17:$H$23,8,FALSE))</f>
        <v>0</v>
      </c>
      <c r="P66" s="43">
        <f>IF(ISNA(VLOOKUP($A66,'Stratton NorAm Single Feb 1'!$A$17:$H$20,8,FALSE))=TRUE,0,VLOOKUP($A66,'Stratton NorAm Single Feb 1'!$A$17:$H$20,8,FALSE))</f>
        <v>0</v>
      </c>
      <c r="Q66" s="43">
        <f>IF(ISNA(VLOOKUP($A66,'Stratton NorAm Dual Feb 2'!$A$17:$H$21,8,FALSE))=TRUE,0,VLOOKUP($A66,'Stratton NorAm Dual Feb 2'!$A$17:$H$21,8,FALSE))</f>
        <v>0</v>
      </c>
      <c r="R66" s="43">
        <f>IF(ISNA(VLOOKUP($A66,'TT Caledon Feb 9'!$A$17:$H$42,8,FALSE))=TRUE,0,VLOOKUP($A66,'TT Caledon Feb 9'!$A$17:$H$42,8,FALSE))</f>
        <v>107.89089137847053</v>
      </c>
      <c r="S66" s="43">
        <f>IF(ISNA(VLOOKUP($A66,'Val St Come NorAm Single Feb 7'!$A$17:$H$21,8,FALSE))=TRUE,0,VLOOKUP($A66,'Val St Come NorAm Single Feb 7'!$A$17:$H$21,8,FALSE))</f>
        <v>0</v>
      </c>
      <c r="T66" s="43">
        <f>IF(ISNA(VLOOKUP($A66,'Val St Come NorAm Dual Feb 9'!$A$17:$H$21,8,FALSE))=TRUE,0,VLOOKUP($A66,'Val St Come NorAm Dual Feb 9'!$A$17:$H$21,8,FALSE))</f>
        <v>0</v>
      </c>
      <c r="U66" s="43">
        <f>IF(ISNA(VLOOKUP($A66,'Spirit Mountain Feb 9'!$A$17:$H$21,8,FALSE))=TRUE,0,VLOOKUP($A66,'Spirit Mountain Feb 9'!$A$17:$H$21,8,FALSE))</f>
        <v>0</v>
      </c>
      <c r="V66" s="43">
        <f>IF(ISNA(VLOOKUP($A66,'Apex NorAm Single Feb 15'!$A$17:$H$22,8,FALSE))=TRUE,0,VLOOKUP($A66,'Apex NorAm Single Feb 15'!$A$17:$H$22,8,FALSE))</f>
        <v>0</v>
      </c>
      <c r="W66" s="43">
        <f>IF(ISNA(VLOOKUP($A66,'Apex NorAm Dual Feb 16'!$A$17:$H$21,8,FALSE))=TRUE,0,VLOOKUP($A66,'Apex NorAm Dual Feb 16'!$A$17:$H$21,8,FALSE))</f>
        <v>0</v>
      </c>
      <c r="X66" s="43">
        <f>IF(ISNA(VLOOKUP($A66,'Vail NorAm Single Feb 22'!$A$17:$H$21,8,FALSE))=TRUE,0,VLOOKUP($A66,'Vail NorAm Single Feb 22'!$A$17:$H$21,8,FALSE))</f>
        <v>0</v>
      </c>
      <c r="Y66" s="43">
        <f>IF(ISNA(VLOOKUP($A66,'Vail NoAm Dual Feb 23'!$A$17:$H$20,8,FALSE))=TRUE,0,VLOOKUP($A66,'Vail NoAm Dual Feb 23'!$A$17:$H$20,8,FALSE))</f>
        <v>0</v>
      </c>
      <c r="Z66" s="43">
        <f>IF(ISNA(VLOOKUP($A66,'TT Camp Fortune'!$A$17:$H$53,8,FALSE))=TRUE,0,VLOOKUP($A66,'TT Camp Fortune'!$A$17:$H$53,8,FALSE))</f>
        <v>0</v>
      </c>
      <c r="AA66" s="43">
        <f>IF(ISNA(VLOOKUP($A66,'Provincials OWG'!$A$17:$H$49,8,FALSE))=TRUE,0,VLOOKUP($A66,'Provincials OWG'!$A$17:$H$49,8,FALSE))</f>
        <v>0</v>
      </c>
      <c r="AB66" s="43">
        <f>IF(ISNA(VLOOKUP($A66,'Cnd Series Camp Fortune day 1'!$A$17:$H$49,8,FALSE))=TRUE,0,VLOOKUP($A66,'Cnd Series Camp Fortune day 1'!$A$17:$H$49,8,FALSE))</f>
        <v>0</v>
      </c>
      <c r="AC66" s="43">
        <f>IF(ISNA(VLOOKUP($A66,'Cnd Series Camp Fortune day 2'!$A$17:$H$49,8,FALSE))=TRUE,0,VLOOKUP($A66,'Cnd Series Camp Fortune day 2'!$A$17:$H$49,8,FALSE))</f>
        <v>0</v>
      </c>
      <c r="AD66" s="43">
        <f>IF(ISNA(VLOOKUP($A66,'Jr Natls Single'!$A$17:$H$49,8,FALSE))=TRUE,0,VLOOKUP($A66,'Jr Natls Single'!$A$17:$H$49,8,FALSE))</f>
        <v>0</v>
      </c>
      <c r="AE66" s="43">
        <f>IF(ISNA(VLOOKUP($A66,'Sr Natls Single'!$A$17:$H$49,8,FALSE))=TRUE,0,VLOOKUP($A66,'Sr Natls Single'!$A$17:$H$49,8,FALSE))</f>
        <v>0</v>
      </c>
      <c r="AF66" s="43">
        <f>IF(ISNA(VLOOKUP($A66,'Sr Nationals Dual'!$A$17:$H$49,8,FALSE))=TRUE,0,VLOOKUP($A66,'Sr Nationals Dual'!$A$17:$H$49,8,FALSE))</f>
        <v>0</v>
      </c>
    </row>
    <row r="67" spans="1:32" s="26" customFormat="1" ht="15">
      <c r="A67" s="64" t="s">
        <v>97</v>
      </c>
      <c r="B67" s="30"/>
      <c r="C67" s="42">
        <f t="shared" si="5"/>
        <v>62</v>
      </c>
      <c r="D67" s="62">
        <f t="shared" si="6"/>
        <v>98.39259620068192</v>
      </c>
      <c r="E67" s="62">
        <f t="shared" si="7"/>
        <v>0</v>
      </c>
      <c r="F67" s="62">
        <f t="shared" si="8"/>
        <v>0</v>
      </c>
      <c r="G67" s="42">
        <f t="shared" si="9"/>
        <v>98.39259620068192</v>
      </c>
      <c r="H67" s="25"/>
      <c r="I67" s="43" t="str">
        <f>IF(ISNA(VLOOKUP($A67,'Canadian Selection Dec 14'!$A$17:$H$21,8,FALSE))=TRUE,"0",VLOOKUP($A67,'Canadian Selection Dec 14'!$A$17:$H$21,8,FALSE))</f>
        <v>0</v>
      </c>
      <c r="J67" s="43">
        <f>IF(ISNA(VLOOKUP($A67,'Canadian Selection Dec 15'!$A$17:$H$20,8,FALSE))=TRUE,0,VLOOKUP($A67,'Canadian Selection Dec 15'!$A$17:$H$20,8,FALSE))</f>
        <v>0</v>
      </c>
      <c r="K67" s="43">
        <f>IF(ISNA(VLOOKUP($A67,'Holimont Jan 11'!$A$17:$H$21,8,FALSE))=TRUE,0,VLOOKUP($A67,'Holimont Jan 11'!$A$17:$H$21,8,FALSE))</f>
        <v>0</v>
      </c>
      <c r="L67" s="43">
        <f>IF(ISNA(VLOOKUP($A67,'TT Calabogie Jan 25'!$A$17:$H$49,8,FALSE))=TRUE,0,VLOOKUP($A67,'TT Calabogie Jan 25'!$A$17:$H$49,8,FALSE))</f>
        <v>0</v>
      </c>
      <c r="M67" s="43">
        <f>IF(ISNA(VLOOKUP($A67,'Canadian Series SM Jan 25'!$A$17:$H$21,8,FALSE))=TRUE,0,VLOOKUP($A67,'Canadian Series SM Jan 25'!$A$17:$H$21,8,FALSE))</f>
        <v>0</v>
      </c>
      <c r="N67" s="43">
        <f>IF(ISNA(VLOOKUP($A67,'Canadian Series DM Jan 26'!$A$17:$H$21,8,FALSE))=TRUE,0,VLOOKUP($A67,'Canadian Series DM Jan 26'!$A$17:$H$21,8,FALSE))</f>
        <v>0</v>
      </c>
      <c r="O67" s="43">
        <f>IF(ISNA(VLOOKUP($A67,'January Jam Jan 26'!$A$17:$H$23,8,FALSE))=TRUE,0,VLOOKUP($A67,'January Jam Jan 26'!$A$17:$H$23,8,FALSE))</f>
        <v>0</v>
      </c>
      <c r="P67" s="43">
        <f>IF(ISNA(VLOOKUP($A67,'Stratton NorAm Single Feb 1'!$A$17:$H$20,8,FALSE))=TRUE,0,VLOOKUP($A67,'Stratton NorAm Single Feb 1'!$A$17:$H$20,8,FALSE))</f>
        <v>0</v>
      </c>
      <c r="Q67" s="43">
        <f>IF(ISNA(VLOOKUP($A67,'Stratton NorAm Dual Feb 2'!$A$17:$H$21,8,FALSE))=TRUE,0,VLOOKUP($A67,'Stratton NorAm Dual Feb 2'!$A$17:$H$21,8,FALSE))</f>
        <v>0</v>
      </c>
      <c r="R67" s="43">
        <f>IF(ISNA(VLOOKUP($A67,'TT Caledon Feb 9'!$A$17:$H$42,8,FALSE))=TRUE,0,VLOOKUP($A67,'TT Caledon Feb 9'!$A$17:$H$42,8,FALSE))</f>
        <v>98.39259620068192</v>
      </c>
      <c r="S67" s="43">
        <f>IF(ISNA(VLOOKUP($A67,'Val St Come NorAm Single Feb 7'!$A$17:$H$21,8,FALSE))=TRUE,0,VLOOKUP($A67,'Val St Come NorAm Single Feb 7'!$A$17:$H$21,8,FALSE))</f>
        <v>0</v>
      </c>
      <c r="T67" s="43">
        <f>IF(ISNA(VLOOKUP($A67,'Val St Come NorAm Dual Feb 9'!$A$17:$H$21,8,FALSE))=TRUE,0,VLOOKUP($A67,'Val St Come NorAm Dual Feb 9'!$A$17:$H$21,8,FALSE))</f>
        <v>0</v>
      </c>
      <c r="U67" s="43">
        <f>IF(ISNA(VLOOKUP($A67,'Spirit Mountain Feb 9'!$A$17:$H$21,8,FALSE))=TRUE,0,VLOOKUP($A67,'Spirit Mountain Feb 9'!$A$17:$H$21,8,FALSE))</f>
        <v>0</v>
      </c>
      <c r="V67" s="43">
        <f>IF(ISNA(VLOOKUP($A67,'Apex NorAm Single Feb 15'!$A$17:$H$22,8,FALSE))=TRUE,0,VLOOKUP($A67,'Apex NorAm Single Feb 15'!$A$17:$H$22,8,FALSE))</f>
        <v>0</v>
      </c>
      <c r="W67" s="43">
        <f>IF(ISNA(VLOOKUP($A67,'Apex NorAm Dual Feb 16'!$A$17:$H$21,8,FALSE))=TRUE,0,VLOOKUP($A67,'Apex NorAm Dual Feb 16'!$A$17:$H$21,8,FALSE))</f>
        <v>0</v>
      </c>
      <c r="X67" s="43">
        <f>IF(ISNA(VLOOKUP($A67,'Vail NorAm Single Feb 22'!$A$17:$H$21,8,FALSE))=TRUE,0,VLOOKUP($A67,'Vail NorAm Single Feb 22'!$A$17:$H$21,8,FALSE))</f>
        <v>0</v>
      </c>
      <c r="Y67" s="43">
        <f>IF(ISNA(VLOOKUP($A67,'Vail NoAm Dual Feb 23'!$A$17:$H$20,8,FALSE))=TRUE,0,VLOOKUP($A67,'Vail NoAm Dual Feb 23'!$A$17:$H$20,8,FALSE))</f>
        <v>0</v>
      </c>
      <c r="Z67" s="43">
        <f>IF(ISNA(VLOOKUP($A67,'TT Camp Fortune'!$A$17:$H$53,8,FALSE))=TRUE,0,VLOOKUP($A67,'TT Camp Fortune'!$A$17:$H$53,8,FALSE))</f>
        <v>0</v>
      </c>
      <c r="AA67" s="43">
        <f>IF(ISNA(VLOOKUP($A67,'Provincials OWG'!$A$17:$H$49,8,FALSE))=TRUE,0,VLOOKUP($A67,'Provincials OWG'!$A$17:$H$49,8,FALSE))</f>
        <v>0</v>
      </c>
      <c r="AB67" s="43">
        <f>IF(ISNA(VLOOKUP($A67,'Cnd Series Camp Fortune day 1'!$A$17:$H$49,8,FALSE))=TRUE,0,VLOOKUP($A67,'Cnd Series Camp Fortune day 1'!$A$17:$H$49,8,FALSE))</f>
        <v>0</v>
      </c>
      <c r="AC67" s="43">
        <f>IF(ISNA(VLOOKUP($A67,'Cnd Series Camp Fortune day 2'!$A$17:$H$49,8,FALSE))=TRUE,0,VLOOKUP($A67,'Cnd Series Camp Fortune day 2'!$A$17:$H$49,8,FALSE))</f>
        <v>0</v>
      </c>
      <c r="AD67" s="43">
        <f>IF(ISNA(VLOOKUP($A67,'Jr Natls Single'!$A$17:$H$49,8,FALSE))=TRUE,0,VLOOKUP($A67,'Jr Natls Single'!$A$17:$H$49,8,FALSE))</f>
        <v>0</v>
      </c>
      <c r="AE67" s="43">
        <f>IF(ISNA(VLOOKUP($A67,'Sr Natls Single'!$A$17:$H$49,8,FALSE))=TRUE,0,VLOOKUP($A67,'Sr Natls Single'!$A$17:$H$49,8,FALSE))</f>
        <v>0</v>
      </c>
      <c r="AF67" s="43">
        <f>IF(ISNA(VLOOKUP($A67,'Sr Nationals Dual'!$A$17:$H$49,8,FALSE))=TRUE,0,VLOOKUP($A67,'Sr Nationals Dual'!$A$17:$H$49,8,FALSE))</f>
        <v>0</v>
      </c>
    </row>
    <row r="68" spans="1:32" s="26" customFormat="1" ht="15">
      <c r="A68" s="64" t="s">
        <v>99</v>
      </c>
      <c r="B68" s="30"/>
      <c r="C68" s="42">
        <f t="shared" si="5"/>
        <v>63</v>
      </c>
      <c r="D68" s="62">
        <f t="shared" si="6"/>
        <v>94.00876765708718</v>
      </c>
      <c r="E68" s="62">
        <f t="shared" si="7"/>
        <v>0</v>
      </c>
      <c r="F68" s="62">
        <f t="shared" si="8"/>
        <v>0</v>
      </c>
      <c r="G68" s="42">
        <f t="shared" si="9"/>
        <v>94.00876765708718</v>
      </c>
      <c r="H68" s="25"/>
      <c r="I68" s="43" t="str">
        <f>IF(ISNA(VLOOKUP($A68,'Canadian Selection Dec 14'!$A$17:$H$21,8,FALSE))=TRUE,"0",VLOOKUP($A68,'Canadian Selection Dec 14'!$A$17:$H$21,8,FALSE))</f>
        <v>0</v>
      </c>
      <c r="J68" s="43">
        <f>IF(ISNA(VLOOKUP($A68,'Canadian Selection Dec 15'!$A$17:$H$20,8,FALSE))=TRUE,0,VLOOKUP($A68,'Canadian Selection Dec 15'!$A$17:$H$20,8,FALSE))</f>
        <v>0</v>
      </c>
      <c r="K68" s="43">
        <f>IF(ISNA(VLOOKUP($A68,'Holimont Jan 11'!$A$17:$H$21,8,FALSE))=TRUE,0,VLOOKUP($A68,'Holimont Jan 11'!$A$17:$H$21,8,FALSE))</f>
        <v>0</v>
      </c>
      <c r="L68" s="43">
        <f>IF(ISNA(VLOOKUP($A68,'TT Calabogie Jan 25'!$A$17:$H$49,8,FALSE))=TRUE,0,VLOOKUP($A68,'TT Calabogie Jan 25'!$A$17:$H$49,8,FALSE))</f>
        <v>0</v>
      </c>
      <c r="M68" s="43">
        <f>IF(ISNA(VLOOKUP($A68,'Canadian Series SM Jan 25'!$A$17:$H$21,8,FALSE))=TRUE,0,VLOOKUP($A68,'Canadian Series SM Jan 25'!$A$17:$H$21,8,FALSE))</f>
        <v>0</v>
      </c>
      <c r="N68" s="43">
        <f>IF(ISNA(VLOOKUP($A68,'Canadian Series DM Jan 26'!$A$17:$H$21,8,FALSE))=TRUE,0,VLOOKUP($A68,'Canadian Series DM Jan 26'!$A$17:$H$21,8,FALSE))</f>
        <v>0</v>
      </c>
      <c r="O68" s="43">
        <f>IF(ISNA(VLOOKUP($A68,'January Jam Jan 26'!$A$17:$H$23,8,FALSE))=TRUE,0,VLOOKUP($A68,'January Jam Jan 26'!$A$17:$H$23,8,FALSE))</f>
        <v>0</v>
      </c>
      <c r="P68" s="43">
        <f>IF(ISNA(VLOOKUP($A68,'Stratton NorAm Single Feb 1'!$A$17:$H$20,8,FALSE))=TRUE,0,VLOOKUP($A68,'Stratton NorAm Single Feb 1'!$A$17:$H$20,8,FALSE))</f>
        <v>0</v>
      </c>
      <c r="Q68" s="43">
        <f>IF(ISNA(VLOOKUP($A68,'Stratton NorAm Dual Feb 2'!$A$17:$H$21,8,FALSE))=TRUE,0,VLOOKUP($A68,'Stratton NorAm Dual Feb 2'!$A$17:$H$21,8,FALSE))</f>
        <v>0</v>
      </c>
      <c r="R68" s="43">
        <f>IF(ISNA(VLOOKUP($A68,'TT Caledon Feb 9'!$A$17:$H$42,8,FALSE))=TRUE,0,VLOOKUP($A68,'TT Caledon Feb 9'!$A$17:$H$42,8,FALSE))</f>
        <v>94.00876765708718</v>
      </c>
      <c r="S68" s="43">
        <f>IF(ISNA(VLOOKUP($A68,'Val St Come NorAm Single Feb 7'!$A$17:$H$21,8,FALSE))=TRUE,0,VLOOKUP($A68,'Val St Come NorAm Single Feb 7'!$A$17:$H$21,8,FALSE))</f>
        <v>0</v>
      </c>
      <c r="T68" s="43">
        <f>IF(ISNA(VLOOKUP($A68,'Val St Come NorAm Dual Feb 9'!$A$17:$H$21,8,FALSE))=TRUE,0,VLOOKUP($A68,'Val St Come NorAm Dual Feb 9'!$A$17:$H$21,8,FALSE))</f>
        <v>0</v>
      </c>
      <c r="U68" s="43">
        <f>IF(ISNA(VLOOKUP($A68,'Spirit Mountain Feb 9'!$A$17:$H$21,8,FALSE))=TRUE,0,VLOOKUP($A68,'Spirit Mountain Feb 9'!$A$17:$H$21,8,FALSE))</f>
        <v>0</v>
      </c>
      <c r="V68" s="43">
        <f>IF(ISNA(VLOOKUP($A68,'Apex NorAm Single Feb 15'!$A$17:$H$22,8,FALSE))=TRUE,0,VLOOKUP($A68,'Apex NorAm Single Feb 15'!$A$17:$H$22,8,FALSE))</f>
        <v>0</v>
      </c>
      <c r="W68" s="43">
        <f>IF(ISNA(VLOOKUP($A68,'Apex NorAm Dual Feb 16'!$A$17:$H$21,8,FALSE))=TRUE,0,VLOOKUP($A68,'Apex NorAm Dual Feb 16'!$A$17:$H$21,8,FALSE))</f>
        <v>0</v>
      </c>
      <c r="X68" s="43">
        <f>IF(ISNA(VLOOKUP($A68,'Vail NorAm Single Feb 22'!$A$17:$H$21,8,FALSE))=TRUE,0,VLOOKUP($A68,'Vail NorAm Single Feb 22'!$A$17:$H$21,8,FALSE))</f>
        <v>0</v>
      </c>
      <c r="Y68" s="43">
        <f>IF(ISNA(VLOOKUP($A68,'Vail NoAm Dual Feb 23'!$A$17:$H$20,8,FALSE))=TRUE,0,VLOOKUP($A68,'Vail NoAm Dual Feb 23'!$A$17:$H$20,8,FALSE))</f>
        <v>0</v>
      </c>
      <c r="Z68" s="43">
        <f>IF(ISNA(VLOOKUP($A68,'TT Camp Fortune'!$A$17:$H$53,8,FALSE))=TRUE,0,VLOOKUP($A68,'TT Camp Fortune'!$A$17:$H$53,8,FALSE))</f>
        <v>0</v>
      </c>
      <c r="AA68" s="43">
        <f>IF(ISNA(VLOOKUP($A68,'Provincials OWG'!$A$17:$H$49,8,FALSE))=TRUE,0,VLOOKUP($A68,'Provincials OWG'!$A$17:$H$49,8,FALSE))</f>
        <v>0</v>
      </c>
      <c r="AB68" s="43">
        <f>IF(ISNA(VLOOKUP($A68,'Cnd Series Camp Fortune day 1'!$A$17:$H$49,8,FALSE))=TRUE,0,VLOOKUP($A68,'Cnd Series Camp Fortune day 1'!$A$17:$H$49,8,FALSE))</f>
        <v>0</v>
      </c>
      <c r="AC68" s="43">
        <f>IF(ISNA(VLOOKUP($A68,'Cnd Series Camp Fortune day 2'!$A$17:$H$49,8,FALSE))=TRUE,0,VLOOKUP($A68,'Cnd Series Camp Fortune day 2'!$A$17:$H$49,8,FALSE))</f>
        <v>0</v>
      </c>
      <c r="AD68" s="43">
        <f>IF(ISNA(VLOOKUP($A68,'Jr Natls Single'!$A$17:$H$49,8,FALSE))=TRUE,0,VLOOKUP($A68,'Jr Natls Single'!$A$17:$H$49,8,FALSE))</f>
        <v>0</v>
      </c>
      <c r="AE68" s="43">
        <f>IF(ISNA(VLOOKUP($A68,'Sr Natls Single'!$A$17:$H$49,8,FALSE))=TRUE,0,VLOOKUP($A68,'Sr Natls Single'!$A$17:$H$49,8,FALSE))</f>
        <v>0</v>
      </c>
      <c r="AF68" s="43">
        <f>IF(ISNA(VLOOKUP($A68,'Sr Nationals Dual'!$A$17:$H$49,8,FALSE))=TRUE,0,VLOOKUP($A68,'Sr Nationals Dual'!$A$17:$H$49,8,FALSE))</f>
        <v>0</v>
      </c>
    </row>
    <row r="69" spans="1:32" s="26" customFormat="1" ht="15">
      <c r="A69" s="64" t="s">
        <v>64</v>
      </c>
      <c r="B69" s="30"/>
      <c r="C69" s="42">
        <f t="shared" si="5"/>
        <v>64</v>
      </c>
      <c r="D69" s="62">
        <f t="shared" si="6"/>
        <v>90.86444007858546</v>
      </c>
      <c r="E69" s="62">
        <f t="shared" si="7"/>
        <v>0</v>
      </c>
      <c r="F69" s="62">
        <f t="shared" si="8"/>
        <v>0</v>
      </c>
      <c r="G69" s="42">
        <f t="shared" si="9"/>
        <v>90.86444007858546</v>
      </c>
      <c r="H69" s="25"/>
      <c r="I69" s="43" t="str">
        <f>IF(ISNA(VLOOKUP($A69,'Canadian Selection Dec 14'!$A$17:$H$21,8,FALSE))=TRUE,"0",VLOOKUP($A69,'Canadian Selection Dec 14'!$A$17:$H$21,8,FALSE))</f>
        <v>0</v>
      </c>
      <c r="J69" s="43">
        <f>IF(ISNA(VLOOKUP($A69,'Canadian Selection Dec 15'!$A$17:$H$20,8,FALSE))=TRUE,0,VLOOKUP($A69,'Canadian Selection Dec 15'!$A$17:$H$20,8,FALSE))</f>
        <v>0</v>
      </c>
      <c r="K69" s="43">
        <f>IF(ISNA(VLOOKUP($A69,'Holimont Jan 11'!$A$17:$H$21,8,FALSE))=TRUE,0,VLOOKUP($A69,'Holimont Jan 11'!$A$17:$H$21,8,FALSE))</f>
        <v>0</v>
      </c>
      <c r="L69" s="43">
        <f>IF(ISNA(VLOOKUP($A69,'TT Calabogie Jan 25'!$A$17:$H$49,8,FALSE))=TRUE,0,VLOOKUP($A69,'TT Calabogie Jan 25'!$A$17:$H$49,8,FALSE))</f>
        <v>90.86444007858546</v>
      </c>
      <c r="M69" s="43">
        <f>IF(ISNA(VLOOKUP($A69,'Canadian Series SM Jan 25'!$A$17:$H$21,8,FALSE))=TRUE,0,VLOOKUP($A69,'Canadian Series SM Jan 25'!$A$17:$H$21,8,FALSE))</f>
        <v>0</v>
      </c>
      <c r="N69" s="43">
        <f>IF(ISNA(VLOOKUP($A69,'Canadian Series DM Jan 26'!$A$17:$H$21,8,FALSE))=TRUE,0,VLOOKUP($A69,'Canadian Series DM Jan 26'!$A$17:$H$21,8,FALSE))</f>
        <v>0</v>
      </c>
      <c r="O69" s="43">
        <f>IF(ISNA(VLOOKUP($A69,'January Jam Jan 26'!$A$17:$H$23,8,FALSE))=TRUE,0,VLOOKUP($A69,'January Jam Jan 26'!$A$17:$H$23,8,FALSE))</f>
        <v>0</v>
      </c>
      <c r="P69" s="43">
        <f>IF(ISNA(VLOOKUP($A69,'Stratton NorAm Single Feb 1'!$A$17:$H$20,8,FALSE))=TRUE,0,VLOOKUP($A69,'Stratton NorAm Single Feb 1'!$A$17:$H$20,8,FALSE))</f>
        <v>0</v>
      </c>
      <c r="Q69" s="43">
        <f>IF(ISNA(VLOOKUP($A69,'Stratton NorAm Dual Feb 2'!$A$17:$H$21,8,FALSE))=TRUE,0,VLOOKUP($A69,'Stratton NorAm Dual Feb 2'!$A$17:$H$21,8,FALSE))</f>
        <v>0</v>
      </c>
      <c r="R69" s="43">
        <f>IF(ISNA(VLOOKUP($A69,'TT Caledon Feb 9'!$A$17:$H$42,8,FALSE))=TRUE,0,VLOOKUP($A69,'TT Caledon Feb 9'!$A$17:$H$42,8,FALSE))</f>
        <v>0</v>
      </c>
      <c r="S69" s="43">
        <f>IF(ISNA(VLOOKUP($A69,'Val St Come NorAm Single Feb 7'!$A$17:$H$21,8,FALSE))=TRUE,0,VLOOKUP($A69,'Val St Come NorAm Single Feb 7'!$A$17:$H$21,8,FALSE))</f>
        <v>0</v>
      </c>
      <c r="T69" s="43">
        <f>IF(ISNA(VLOOKUP($A69,'Val St Come NorAm Dual Feb 9'!$A$17:$H$21,8,FALSE))=TRUE,0,VLOOKUP($A69,'Val St Come NorAm Dual Feb 9'!$A$17:$H$21,8,FALSE))</f>
        <v>0</v>
      </c>
      <c r="U69" s="43">
        <f>IF(ISNA(VLOOKUP($A69,'Spirit Mountain Feb 9'!$A$17:$H$21,8,FALSE))=TRUE,0,VLOOKUP($A69,'Spirit Mountain Feb 9'!$A$17:$H$21,8,FALSE))</f>
        <v>0</v>
      </c>
      <c r="V69" s="43">
        <f>IF(ISNA(VLOOKUP($A69,'Apex NorAm Single Feb 15'!$A$17:$H$22,8,FALSE))=TRUE,0,VLOOKUP($A69,'Apex NorAm Single Feb 15'!$A$17:$H$22,8,FALSE))</f>
        <v>0</v>
      </c>
      <c r="W69" s="43">
        <f>IF(ISNA(VLOOKUP($A69,'Apex NorAm Dual Feb 16'!$A$17:$H$21,8,FALSE))=TRUE,0,VLOOKUP($A69,'Apex NorAm Dual Feb 16'!$A$17:$H$21,8,FALSE))</f>
        <v>0</v>
      </c>
      <c r="X69" s="43">
        <f>IF(ISNA(VLOOKUP($A69,'Vail NorAm Single Feb 22'!$A$17:$H$21,8,FALSE))=TRUE,0,VLOOKUP($A69,'Vail NorAm Single Feb 22'!$A$17:$H$21,8,FALSE))</f>
        <v>0</v>
      </c>
      <c r="Y69" s="43">
        <f>IF(ISNA(VLOOKUP($A69,'Vail NoAm Dual Feb 23'!$A$17:$H$20,8,FALSE))=TRUE,0,VLOOKUP($A69,'Vail NoAm Dual Feb 23'!$A$17:$H$20,8,FALSE))</f>
        <v>0</v>
      </c>
      <c r="Z69" s="43">
        <f>IF(ISNA(VLOOKUP($A69,'TT Camp Fortune'!$A$17:$H$53,8,FALSE))=TRUE,0,VLOOKUP($A69,'TT Camp Fortune'!$A$17:$H$53,8,FALSE))</f>
        <v>0</v>
      </c>
      <c r="AA69" s="43">
        <f>IF(ISNA(VLOOKUP($A69,'Provincials OWG'!$A$17:$H$49,8,FALSE))=TRUE,0,VLOOKUP($A69,'Provincials OWG'!$A$17:$H$49,8,FALSE))</f>
        <v>0</v>
      </c>
      <c r="AB69" s="43">
        <f>IF(ISNA(VLOOKUP($A69,'Cnd Series Camp Fortune day 1'!$A$17:$H$49,8,FALSE))=TRUE,0,VLOOKUP($A69,'Cnd Series Camp Fortune day 1'!$A$17:$H$49,8,FALSE))</f>
        <v>0</v>
      </c>
      <c r="AC69" s="43">
        <f>IF(ISNA(VLOOKUP($A69,'Cnd Series Camp Fortune day 2'!$A$17:$H$49,8,FALSE))=TRUE,0,VLOOKUP($A69,'Cnd Series Camp Fortune day 2'!$A$17:$H$49,8,FALSE))</f>
        <v>0</v>
      </c>
      <c r="AD69" s="43">
        <f>IF(ISNA(VLOOKUP($A69,'Jr Natls Single'!$A$17:$H$49,8,FALSE))=TRUE,0,VLOOKUP($A69,'Jr Natls Single'!$A$17:$H$49,8,FALSE))</f>
        <v>0</v>
      </c>
      <c r="AE69" s="43">
        <f>IF(ISNA(VLOOKUP($A69,'Sr Natls Single'!$A$17:$H$49,8,FALSE))=TRUE,0,VLOOKUP($A69,'Sr Natls Single'!$A$17:$H$49,8,FALSE))</f>
        <v>0</v>
      </c>
      <c r="AF69" s="43">
        <f>IF(ISNA(VLOOKUP($A69,'Sr Nationals Dual'!$A$17:$H$49,8,FALSE))=TRUE,0,VLOOKUP($A69,'Sr Nationals Dual'!$A$17:$H$49,8,FALSE))</f>
        <v>0</v>
      </c>
    </row>
    <row r="70" spans="1:32" s="26" customFormat="1" ht="15">
      <c r="A70" s="64" t="s">
        <v>124</v>
      </c>
      <c r="B70" s="30"/>
      <c r="C70" s="42">
        <f t="shared" si="5"/>
        <v>65</v>
      </c>
      <c r="D70" s="62">
        <f t="shared" si="6"/>
        <v>78.78151260504201</v>
      </c>
      <c r="E70" s="62">
        <f t="shared" si="7"/>
        <v>0</v>
      </c>
      <c r="F70" s="62">
        <f t="shared" si="8"/>
        <v>0</v>
      </c>
      <c r="G70" s="42">
        <f>SUM(D70+E70+F70)</f>
        <v>78.78151260504201</v>
      </c>
      <c r="H70" s="25"/>
      <c r="I70" s="43" t="str">
        <f>IF(ISNA(VLOOKUP($A70,'Canadian Selection Dec 14'!$A$17:$H$21,8,FALSE))=TRUE,"0",VLOOKUP($A70,'Canadian Selection Dec 14'!$A$17:$H$21,8,FALSE))</f>
        <v>0</v>
      </c>
      <c r="J70" s="43">
        <f>IF(ISNA(VLOOKUP($A70,'Canadian Selection Dec 15'!$A$17:$H$20,8,FALSE))=TRUE,0,VLOOKUP($A70,'Canadian Selection Dec 15'!$A$17:$H$20,8,FALSE))</f>
        <v>0</v>
      </c>
      <c r="K70" s="43">
        <f>IF(ISNA(VLOOKUP($A70,'Holimont Jan 11'!$A$17:$H$21,8,FALSE))=TRUE,0,VLOOKUP($A70,'Holimont Jan 11'!$A$17:$H$21,8,FALSE))</f>
        <v>0</v>
      </c>
      <c r="L70" s="43">
        <f>IF(ISNA(VLOOKUP($A70,'TT Calabogie Jan 25'!$A$17:$H$49,8,FALSE))=TRUE,0,VLOOKUP($A70,'TT Calabogie Jan 25'!$A$17:$H$49,8,FALSE))</f>
        <v>0</v>
      </c>
      <c r="M70" s="43">
        <f>IF(ISNA(VLOOKUP($A70,'Canadian Series SM Jan 25'!$A$17:$H$21,8,FALSE))=TRUE,0,VLOOKUP($A70,'Canadian Series SM Jan 25'!$A$17:$H$21,8,FALSE))</f>
        <v>0</v>
      </c>
      <c r="N70" s="43">
        <f>IF(ISNA(VLOOKUP($A70,'Canadian Series DM Jan 26'!$A$17:$H$21,8,FALSE))=TRUE,0,VLOOKUP($A70,'Canadian Series DM Jan 26'!$A$17:$H$21,8,FALSE))</f>
        <v>0</v>
      </c>
      <c r="O70" s="43">
        <f>IF(ISNA(VLOOKUP($A70,'January Jam Jan 26'!$A$17:$H$23,8,FALSE))=TRUE,0,VLOOKUP($A70,'January Jam Jan 26'!$A$17:$H$23,8,FALSE))</f>
        <v>0</v>
      </c>
      <c r="P70" s="43">
        <f>IF(ISNA(VLOOKUP($A70,'Stratton NorAm Single Feb 1'!$A$17:$H$20,8,FALSE))=TRUE,0,VLOOKUP($A70,'Stratton NorAm Single Feb 1'!$A$17:$H$20,8,FALSE))</f>
        <v>0</v>
      </c>
      <c r="Q70" s="43">
        <f>IF(ISNA(VLOOKUP($A70,'Stratton NorAm Dual Feb 2'!$A$17:$H$21,8,FALSE))=TRUE,0,VLOOKUP($A70,'Stratton NorAm Dual Feb 2'!$A$17:$H$21,8,FALSE))</f>
        <v>0</v>
      </c>
      <c r="R70" s="43">
        <f>IF(ISNA(VLOOKUP($A70,'TT Caledon Feb 9'!$A$17:$H$42,8,FALSE))=TRUE,0,VLOOKUP($A70,'TT Caledon Feb 9'!$A$17:$H$42,8,FALSE))</f>
        <v>0</v>
      </c>
      <c r="S70" s="43">
        <f>IF(ISNA(VLOOKUP($A70,'Val St Come NorAm Single Feb 7'!$A$17:$H$21,8,FALSE))=TRUE,0,VLOOKUP($A70,'Val St Come NorAm Single Feb 7'!$A$17:$H$21,8,FALSE))</f>
        <v>0</v>
      </c>
      <c r="T70" s="43">
        <f>IF(ISNA(VLOOKUP($A70,'Val St Come NorAm Dual Feb 9'!$A$17:$H$21,8,FALSE))=TRUE,0,VLOOKUP($A70,'Val St Come NorAm Dual Feb 9'!$A$17:$H$21,8,FALSE))</f>
        <v>0</v>
      </c>
      <c r="U70" s="43">
        <f>IF(ISNA(VLOOKUP($A70,'Spirit Mountain Feb 9'!$A$17:$H$21,8,FALSE))=TRUE,0,VLOOKUP($A70,'Spirit Mountain Feb 9'!$A$17:$H$21,8,FALSE))</f>
        <v>0</v>
      </c>
      <c r="V70" s="43">
        <f>IF(ISNA(VLOOKUP($A70,'Apex NorAm Single Feb 15'!$A$17:$H$22,8,FALSE))=TRUE,0,VLOOKUP($A70,'Apex NorAm Single Feb 15'!$A$17:$H$22,8,FALSE))</f>
        <v>0</v>
      </c>
      <c r="W70" s="43">
        <f>IF(ISNA(VLOOKUP($A70,'Apex NorAm Dual Feb 16'!$A$17:$H$21,8,FALSE))=TRUE,0,VLOOKUP($A70,'Apex NorAm Dual Feb 16'!$A$17:$H$21,8,FALSE))</f>
        <v>0</v>
      </c>
      <c r="X70" s="43">
        <f>IF(ISNA(VLOOKUP($A70,'Vail NorAm Single Feb 22'!$A$17:$H$21,8,FALSE))=TRUE,0,VLOOKUP($A70,'Vail NorAm Single Feb 22'!$A$17:$H$21,8,FALSE))</f>
        <v>0</v>
      </c>
      <c r="Y70" s="43">
        <f>IF(ISNA(VLOOKUP($A70,'Vail NoAm Dual Feb 23'!$A$17:$H$20,8,FALSE))=TRUE,0,VLOOKUP($A70,'Vail NoAm Dual Feb 23'!$A$17:$H$20,8,FALSE))</f>
        <v>0</v>
      </c>
      <c r="Z70" s="43">
        <f>IF(ISNA(VLOOKUP($A70,'TT Camp Fortune'!$A$17:$H$53,8,FALSE))=TRUE,0,VLOOKUP($A70,'TT Camp Fortune'!$A$17:$H$53,8,FALSE))</f>
        <v>78.78151260504201</v>
      </c>
      <c r="AA70" s="43">
        <f>IF(ISNA(VLOOKUP($A70,'Provincials OWG'!$A$17:$H$49,8,FALSE))=TRUE,0,VLOOKUP($A70,'Provincials OWG'!$A$17:$H$49,8,FALSE))</f>
        <v>0</v>
      </c>
      <c r="AB70" s="43">
        <f>IF(ISNA(VLOOKUP($A70,'Cnd Series Camp Fortune day 1'!$A$17:$H$49,8,FALSE))=TRUE,0,VLOOKUP($A70,'Cnd Series Camp Fortune day 1'!$A$17:$H$49,8,FALSE))</f>
        <v>0</v>
      </c>
      <c r="AC70" s="43">
        <f>IF(ISNA(VLOOKUP($A70,'Cnd Series Camp Fortune day 2'!$A$17:$H$49,8,FALSE))=TRUE,0,VLOOKUP($A70,'Cnd Series Camp Fortune day 2'!$A$17:$H$49,8,FALSE))</f>
        <v>0</v>
      </c>
      <c r="AD70" s="43">
        <f>IF(ISNA(VLOOKUP($A70,'Jr Natls Single'!$A$17:$H$49,8,FALSE))=TRUE,0,VLOOKUP($A70,'Jr Natls Single'!$A$17:$H$49,8,FALSE))</f>
        <v>0</v>
      </c>
      <c r="AE70" s="43">
        <f>IF(ISNA(VLOOKUP($A70,'Sr Natls Single'!$A$17:$H$49,8,FALSE))=TRUE,0,VLOOKUP($A70,'Sr Natls Single'!$A$17:$H$49,8,FALSE))</f>
        <v>0</v>
      </c>
      <c r="AF70" s="43">
        <f>IF(ISNA(VLOOKUP($A70,'Sr Nationals Dual'!$A$17:$H$49,8,FALSE))=TRUE,0,VLOOKUP($A70,'Sr Nationals Dual'!$A$17:$H$49,8,FALSE))</f>
        <v>0</v>
      </c>
    </row>
    <row r="71" spans="1:32" s="26" customFormat="1" ht="15">
      <c r="A71" s="64" t="s">
        <v>102</v>
      </c>
      <c r="B71" s="30"/>
      <c r="C71" s="42">
        <f t="shared" si="5"/>
        <v>66</v>
      </c>
      <c r="D71" s="62">
        <f t="shared" si="6"/>
        <v>75.7428153921091</v>
      </c>
      <c r="E71" s="62">
        <f t="shared" si="7"/>
        <v>0</v>
      </c>
      <c r="F71" s="62">
        <f t="shared" si="8"/>
        <v>0</v>
      </c>
      <c r="G71" s="42">
        <f>SUM(D71+E71+F71)</f>
        <v>75.7428153921091</v>
      </c>
      <c r="H71" s="25"/>
      <c r="I71" s="43" t="str">
        <f>IF(ISNA(VLOOKUP($A71,'Canadian Selection Dec 14'!$A$17:$H$21,8,FALSE))=TRUE,"0",VLOOKUP($A71,'Canadian Selection Dec 14'!$A$17:$H$21,8,FALSE))</f>
        <v>0</v>
      </c>
      <c r="J71" s="43">
        <f>IF(ISNA(VLOOKUP($A71,'Canadian Selection Dec 15'!$A$17:$H$20,8,FALSE))=TRUE,0,VLOOKUP($A71,'Canadian Selection Dec 15'!$A$17:$H$20,8,FALSE))</f>
        <v>0</v>
      </c>
      <c r="K71" s="43">
        <f>IF(ISNA(VLOOKUP($A71,'Holimont Jan 11'!$A$17:$H$21,8,FALSE))=TRUE,0,VLOOKUP($A71,'Holimont Jan 11'!$A$17:$H$21,8,FALSE))</f>
        <v>0</v>
      </c>
      <c r="L71" s="43">
        <f>IF(ISNA(VLOOKUP($A71,'TT Calabogie Jan 25'!$A$17:$H$49,8,FALSE))=TRUE,0,VLOOKUP($A71,'TT Calabogie Jan 25'!$A$17:$H$49,8,FALSE))</f>
        <v>0</v>
      </c>
      <c r="M71" s="43">
        <f>IF(ISNA(VLOOKUP($A71,'Canadian Series SM Jan 25'!$A$17:$H$21,8,FALSE))=TRUE,0,VLOOKUP($A71,'Canadian Series SM Jan 25'!$A$17:$H$21,8,FALSE))</f>
        <v>0</v>
      </c>
      <c r="N71" s="43">
        <f>IF(ISNA(VLOOKUP($A71,'Canadian Series DM Jan 26'!$A$17:$H$21,8,FALSE))=TRUE,0,VLOOKUP($A71,'Canadian Series DM Jan 26'!$A$17:$H$21,8,FALSE))</f>
        <v>0</v>
      </c>
      <c r="O71" s="43">
        <f>IF(ISNA(VLOOKUP($A71,'January Jam Jan 26'!$A$17:$H$23,8,FALSE))=TRUE,0,VLOOKUP($A71,'January Jam Jan 26'!$A$17:$H$23,8,FALSE))</f>
        <v>0</v>
      </c>
      <c r="P71" s="43">
        <f>IF(ISNA(VLOOKUP($A71,'Stratton NorAm Single Feb 1'!$A$17:$H$20,8,FALSE))=TRUE,0,VLOOKUP($A71,'Stratton NorAm Single Feb 1'!$A$17:$H$20,8,FALSE))</f>
        <v>0</v>
      </c>
      <c r="Q71" s="43">
        <f>IF(ISNA(VLOOKUP($A71,'Stratton NorAm Dual Feb 2'!$A$17:$H$21,8,FALSE))=TRUE,0,VLOOKUP($A71,'Stratton NorAm Dual Feb 2'!$A$17:$H$21,8,FALSE))</f>
        <v>0</v>
      </c>
      <c r="R71" s="43">
        <f>IF(ISNA(VLOOKUP($A71,'TT Caledon Feb 9'!$A$17:$H$42,8,FALSE))=TRUE,0,VLOOKUP($A71,'TT Caledon Feb 9'!$A$17:$H$42,8,FALSE))</f>
        <v>75.7428153921091</v>
      </c>
      <c r="S71" s="43">
        <f>IF(ISNA(VLOOKUP($A71,'Val St Come NorAm Single Feb 7'!$A$17:$H$21,8,FALSE))=TRUE,0,VLOOKUP($A71,'Val St Come NorAm Single Feb 7'!$A$17:$H$21,8,FALSE))</f>
        <v>0</v>
      </c>
      <c r="T71" s="43">
        <f>IF(ISNA(VLOOKUP($A71,'Val St Come NorAm Dual Feb 9'!$A$17:$H$21,8,FALSE))=TRUE,0,VLOOKUP($A71,'Val St Come NorAm Dual Feb 9'!$A$17:$H$21,8,FALSE))</f>
        <v>0</v>
      </c>
      <c r="U71" s="43">
        <f>IF(ISNA(VLOOKUP($A71,'Spirit Mountain Feb 9'!$A$17:$H$21,8,FALSE))=TRUE,0,VLOOKUP($A71,'Spirit Mountain Feb 9'!$A$17:$H$21,8,FALSE))</f>
        <v>0</v>
      </c>
      <c r="V71" s="43">
        <f>IF(ISNA(VLOOKUP($A71,'Apex NorAm Single Feb 15'!$A$17:$H$22,8,FALSE))=TRUE,0,VLOOKUP($A71,'Apex NorAm Single Feb 15'!$A$17:$H$22,8,FALSE))</f>
        <v>0</v>
      </c>
      <c r="W71" s="43">
        <f>IF(ISNA(VLOOKUP($A71,'Apex NorAm Dual Feb 16'!$A$17:$H$21,8,FALSE))=TRUE,0,VLOOKUP($A71,'Apex NorAm Dual Feb 16'!$A$17:$H$21,8,FALSE))</f>
        <v>0</v>
      </c>
      <c r="X71" s="43">
        <f>IF(ISNA(VLOOKUP($A71,'Vail NorAm Single Feb 22'!$A$17:$H$21,8,FALSE))=TRUE,0,VLOOKUP($A71,'Vail NorAm Single Feb 22'!$A$17:$H$21,8,FALSE))</f>
        <v>0</v>
      </c>
      <c r="Y71" s="43">
        <f>IF(ISNA(VLOOKUP($A71,'Vail NoAm Dual Feb 23'!$A$17:$H$20,8,FALSE))=TRUE,0,VLOOKUP($A71,'Vail NoAm Dual Feb 23'!$A$17:$H$20,8,FALSE))</f>
        <v>0</v>
      </c>
      <c r="Z71" s="43">
        <f>IF(ISNA(VLOOKUP($A71,'TT Camp Fortune'!$A$17:$H$53,8,FALSE))=TRUE,0,VLOOKUP($A71,'TT Camp Fortune'!$A$17:$H$53,8,FALSE))</f>
        <v>0</v>
      </c>
      <c r="AA71" s="43">
        <f>IF(ISNA(VLOOKUP($A71,'Provincials OWG'!$A$17:$H$49,8,FALSE))=TRUE,0,VLOOKUP($A71,'Provincials OWG'!$A$17:$H$49,8,FALSE))</f>
        <v>0</v>
      </c>
      <c r="AB71" s="43">
        <f>IF(ISNA(VLOOKUP($A71,'Cnd Series Camp Fortune day 1'!$A$17:$H$49,8,FALSE))=TRUE,0,VLOOKUP($A71,'Cnd Series Camp Fortune day 1'!$A$17:$H$49,8,FALSE))</f>
        <v>0</v>
      </c>
      <c r="AC71" s="43">
        <f>IF(ISNA(VLOOKUP($A71,'Cnd Series Camp Fortune day 2'!$A$17:$H$49,8,FALSE))=TRUE,0,VLOOKUP($A71,'Cnd Series Camp Fortune day 2'!$A$17:$H$49,8,FALSE))</f>
        <v>0</v>
      </c>
      <c r="AD71" s="43">
        <f>IF(ISNA(VLOOKUP($A71,'Jr Natls Single'!$A$17:$H$49,8,FALSE))=TRUE,0,VLOOKUP($A71,'Jr Natls Single'!$A$17:$H$49,8,FALSE))</f>
        <v>0</v>
      </c>
      <c r="AE71" s="43">
        <f>IF(ISNA(VLOOKUP($A71,'Sr Natls Single'!$A$17:$H$49,8,FALSE))=TRUE,0,VLOOKUP($A71,'Sr Natls Single'!$A$17:$H$49,8,FALSE))</f>
        <v>0</v>
      </c>
      <c r="AF71" s="43">
        <f>IF(ISNA(VLOOKUP($A71,'Sr Nationals Dual'!$A$17:$H$49,8,FALSE))=TRUE,0,VLOOKUP($A71,'Sr Nationals Dual'!$A$17:$H$49,8,FALSE))</f>
        <v>0</v>
      </c>
    </row>
    <row r="72" spans="1:32" s="26" customFormat="1" ht="15">
      <c r="A72" s="64" t="s">
        <v>127</v>
      </c>
      <c r="B72" s="30"/>
      <c r="C72" s="42">
        <f t="shared" si="5"/>
        <v>67</v>
      </c>
      <c r="D72" s="62">
        <f t="shared" si="6"/>
        <v>35.189075630252105</v>
      </c>
      <c r="E72" s="62">
        <f t="shared" si="7"/>
        <v>0</v>
      </c>
      <c r="F72" s="62">
        <f t="shared" si="8"/>
        <v>0</v>
      </c>
      <c r="G72" s="42">
        <f>SUM(D72+E72+F72)</f>
        <v>35.189075630252105</v>
      </c>
      <c r="H72" s="25"/>
      <c r="I72" s="43" t="str">
        <f>IF(ISNA(VLOOKUP($A72,'Canadian Selection Dec 14'!$A$17:$H$21,8,FALSE))=TRUE,"0",VLOOKUP($A72,'Canadian Selection Dec 14'!$A$17:$H$21,8,FALSE))</f>
        <v>0</v>
      </c>
      <c r="J72" s="43">
        <f>IF(ISNA(VLOOKUP($A72,'Canadian Selection Dec 15'!$A$17:$H$20,8,FALSE))=TRUE,0,VLOOKUP($A72,'Canadian Selection Dec 15'!$A$17:$H$20,8,FALSE))</f>
        <v>0</v>
      </c>
      <c r="K72" s="43">
        <f>IF(ISNA(VLOOKUP($A72,'Holimont Jan 11'!$A$17:$H$21,8,FALSE))=TRUE,0,VLOOKUP($A72,'Holimont Jan 11'!$A$17:$H$21,8,FALSE))</f>
        <v>0</v>
      </c>
      <c r="L72" s="43">
        <f>IF(ISNA(VLOOKUP($A72,'TT Calabogie Jan 25'!$A$17:$H$49,8,FALSE))=TRUE,0,VLOOKUP($A72,'TT Calabogie Jan 25'!$A$17:$H$49,8,FALSE))</f>
        <v>0</v>
      </c>
      <c r="M72" s="43">
        <f>IF(ISNA(VLOOKUP($A72,'Canadian Series SM Jan 25'!$A$17:$H$21,8,FALSE))=TRUE,0,VLOOKUP($A72,'Canadian Series SM Jan 25'!$A$17:$H$21,8,FALSE))</f>
        <v>0</v>
      </c>
      <c r="N72" s="43">
        <f>IF(ISNA(VLOOKUP($A72,'Canadian Series DM Jan 26'!$A$17:$H$21,8,FALSE))=TRUE,0,VLOOKUP($A72,'Canadian Series DM Jan 26'!$A$17:$H$21,8,FALSE))</f>
        <v>0</v>
      </c>
      <c r="O72" s="43">
        <f>IF(ISNA(VLOOKUP($A72,'January Jam Jan 26'!$A$17:$H$23,8,FALSE))=TRUE,0,VLOOKUP($A72,'January Jam Jan 26'!$A$17:$H$23,8,FALSE))</f>
        <v>0</v>
      </c>
      <c r="P72" s="43">
        <f>IF(ISNA(VLOOKUP($A72,'Stratton NorAm Single Feb 1'!$A$17:$H$20,8,FALSE))=TRUE,0,VLOOKUP($A72,'Stratton NorAm Single Feb 1'!$A$17:$H$20,8,FALSE))</f>
        <v>0</v>
      </c>
      <c r="Q72" s="43">
        <f>IF(ISNA(VLOOKUP($A72,'Stratton NorAm Dual Feb 2'!$A$17:$H$21,8,FALSE))=TRUE,0,VLOOKUP($A72,'Stratton NorAm Dual Feb 2'!$A$17:$H$21,8,FALSE))</f>
        <v>0</v>
      </c>
      <c r="R72" s="43">
        <f>IF(ISNA(VLOOKUP($A72,'TT Caledon Feb 9'!$A$17:$H$42,8,FALSE))=TRUE,0,VLOOKUP($A72,'TT Caledon Feb 9'!$A$17:$H$42,8,FALSE))</f>
        <v>0</v>
      </c>
      <c r="S72" s="43">
        <f>IF(ISNA(VLOOKUP($A72,'Val St Come NorAm Single Feb 7'!$A$17:$H$21,8,FALSE))=TRUE,0,VLOOKUP($A72,'Val St Come NorAm Single Feb 7'!$A$17:$H$21,8,FALSE))</f>
        <v>0</v>
      </c>
      <c r="T72" s="43">
        <f>IF(ISNA(VLOOKUP($A72,'Val St Come NorAm Dual Feb 9'!$A$17:$H$21,8,FALSE))=TRUE,0,VLOOKUP($A72,'Val St Come NorAm Dual Feb 9'!$A$17:$H$21,8,FALSE))</f>
        <v>0</v>
      </c>
      <c r="U72" s="43">
        <f>IF(ISNA(VLOOKUP($A72,'Spirit Mountain Feb 9'!$A$17:$H$21,8,FALSE))=TRUE,0,VLOOKUP($A72,'Spirit Mountain Feb 9'!$A$17:$H$21,8,FALSE))</f>
        <v>0</v>
      </c>
      <c r="V72" s="43">
        <f>IF(ISNA(VLOOKUP($A72,'Apex NorAm Single Feb 15'!$A$17:$H$22,8,FALSE))=TRUE,0,VLOOKUP($A72,'Apex NorAm Single Feb 15'!$A$17:$H$22,8,FALSE))</f>
        <v>0</v>
      </c>
      <c r="W72" s="43">
        <f>IF(ISNA(VLOOKUP($A72,'Apex NorAm Dual Feb 16'!$A$17:$H$21,8,FALSE))=TRUE,0,VLOOKUP($A72,'Apex NorAm Dual Feb 16'!$A$17:$H$21,8,FALSE))</f>
        <v>0</v>
      </c>
      <c r="X72" s="43">
        <f>IF(ISNA(VLOOKUP($A72,'Vail NorAm Single Feb 22'!$A$17:$H$21,8,FALSE))=TRUE,0,VLOOKUP($A72,'Vail NorAm Single Feb 22'!$A$17:$H$21,8,FALSE))</f>
        <v>0</v>
      </c>
      <c r="Y72" s="43">
        <f>IF(ISNA(VLOOKUP($A72,'Vail NoAm Dual Feb 23'!$A$17:$H$20,8,FALSE))=TRUE,0,VLOOKUP($A72,'Vail NoAm Dual Feb 23'!$A$17:$H$20,8,FALSE))</f>
        <v>0</v>
      </c>
      <c r="Z72" s="43">
        <f>IF(ISNA(VLOOKUP($A72,'TT Camp Fortune'!$A$17:$H$53,8,FALSE))=TRUE,0,VLOOKUP($A72,'TT Camp Fortune'!$A$17:$H$53,8,FALSE))</f>
        <v>35.189075630252105</v>
      </c>
      <c r="AA72" s="43">
        <f>IF(ISNA(VLOOKUP($A72,'Provincials OWG'!$A$17:$H$49,8,FALSE))=TRUE,0,VLOOKUP($A72,'Provincials OWG'!$A$17:$H$49,8,FALSE))</f>
        <v>0</v>
      </c>
      <c r="AB72" s="43">
        <f>IF(ISNA(VLOOKUP($A72,'Cnd Series Camp Fortune day 1'!$A$17:$H$49,8,FALSE))=TRUE,0,VLOOKUP($A72,'Cnd Series Camp Fortune day 1'!$A$17:$H$49,8,FALSE))</f>
        <v>0</v>
      </c>
      <c r="AC72" s="43">
        <f>IF(ISNA(VLOOKUP($A72,'Cnd Series Camp Fortune day 2'!$A$17:$H$49,8,FALSE))=TRUE,0,VLOOKUP($A72,'Cnd Series Camp Fortune day 2'!$A$17:$H$49,8,FALSE))</f>
        <v>0</v>
      </c>
      <c r="AD72" s="43">
        <f>IF(ISNA(VLOOKUP($A72,'Jr Natls Single'!$A$17:$H$49,8,FALSE))=TRUE,0,VLOOKUP($A72,'Jr Natls Single'!$A$17:$H$49,8,FALSE))</f>
        <v>0</v>
      </c>
      <c r="AE72" s="43">
        <f>IF(ISNA(VLOOKUP($A72,'Sr Natls Single'!$A$17:$H$49,8,FALSE))=TRUE,0,VLOOKUP($A72,'Sr Natls Single'!$A$17:$H$49,8,FALSE))</f>
        <v>0</v>
      </c>
      <c r="AF72" s="43">
        <f>IF(ISNA(VLOOKUP($A72,'Sr Nationals Dual'!$A$17:$H$49,8,FALSE))=TRUE,0,VLOOKUP($A72,'Sr Nationals Dual'!$A$17:$H$49,8,FALSE))</f>
        <v>0</v>
      </c>
    </row>
    <row r="73" spans="1:32" ht="19.5" customHeight="1">
      <c r="A73" s="127" t="s">
        <v>126</v>
      </c>
      <c r="B73" s="30"/>
      <c r="C73" s="42">
        <f t="shared" si="5"/>
        <v>68</v>
      </c>
      <c r="D73" s="62">
        <f>LARGE(($I73:$AF73),1)</f>
        <v>24.159663865546218</v>
      </c>
      <c r="E73" s="62">
        <f t="shared" si="7"/>
        <v>0</v>
      </c>
      <c r="F73" s="62">
        <f t="shared" si="8"/>
        <v>0</v>
      </c>
      <c r="G73" s="42">
        <f>SUM(D73+E73+F73)</f>
        <v>24.159663865546218</v>
      </c>
      <c r="H73" s="25"/>
      <c r="I73" s="43" t="str">
        <f>IF(ISNA(VLOOKUP($A73,'Canadian Selection Dec 14'!$A$17:$H$21,8,FALSE))=TRUE,"0",VLOOKUP($A73,'Canadian Selection Dec 14'!$A$17:$H$21,8,FALSE))</f>
        <v>0</v>
      </c>
      <c r="J73" s="43">
        <f>IF(ISNA(VLOOKUP($A73,'Canadian Selection Dec 15'!$A$17:$H$20,8,FALSE))=TRUE,0,VLOOKUP($A73,'Canadian Selection Dec 15'!$A$17:$H$20,8,FALSE))</f>
        <v>0</v>
      </c>
      <c r="K73" s="43">
        <f>IF(ISNA(VLOOKUP($A73,'Holimont Jan 11'!$A$17:$H$21,8,FALSE))=TRUE,0,VLOOKUP($A73,'Holimont Jan 11'!$A$17:$H$21,8,FALSE))</f>
        <v>0</v>
      </c>
      <c r="L73" s="43">
        <f>IF(ISNA(VLOOKUP($A73,'TT Calabogie Jan 25'!$A$17:$H$49,8,FALSE))=TRUE,0,VLOOKUP($A73,'TT Calabogie Jan 25'!$A$17:$H$49,8,FALSE))</f>
        <v>0</v>
      </c>
      <c r="M73" s="43">
        <f>IF(ISNA(VLOOKUP($A73,'Canadian Series SM Jan 25'!$A$17:$H$21,8,FALSE))=TRUE,0,VLOOKUP($A73,'Canadian Series SM Jan 25'!$A$17:$H$21,8,FALSE))</f>
        <v>0</v>
      </c>
      <c r="N73" s="43">
        <f>IF(ISNA(VLOOKUP($A73,'Canadian Series DM Jan 26'!$A$17:$H$21,8,FALSE))=TRUE,0,VLOOKUP($A73,'Canadian Series DM Jan 26'!$A$17:$H$21,8,FALSE))</f>
        <v>0</v>
      </c>
      <c r="O73" s="43">
        <f>IF(ISNA(VLOOKUP($A73,'January Jam Jan 26'!$A$17:$H$23,8,FALSE))=TRUE,0,VLOOKUP($A73,'January Jam Jan 26'!$A$17:$H$23,8,FALSE))</f>
        <v>0</v>
      </c>
      <c r="P73" s="43">
        <f>IF(ISNA(VLOOKUP($A73,'Stratton NorAm Single Feb 1'!$A$17:$H$20,8,FALSE))=TRUE,0,VLOOKUP($A73,'Stratton NorAm Single Feb 1'!$A$17:$H$20,8,FALSE))</f>
        <v>0</v>
      </c>
      <c r="Q73" s="43">
        <f>IF(ISNA(VLOOKUP($A73,'Stratton NorAm Dual Feb 2'!$A$17:$H$21,8,FALSE))=TRUE,0,VLOOKUP($A73,'Stratton NorAm Dual Feb 2'!$A$17:$H$21,8,FALSE))</f>
        <v>0</v>
      </c>
      <c r="R73" s="43">
        <f>IF(ISNA(VLOOKUP($A73,'TT Caledon Feb 9'!$A$17:$H$42,8,FALSE))=TRUE,0,VLOOKUP($A73,'TT Caledon Feb 9'!$A$17:$H$42,8,FALSE))</f>
        <v>0</v>
      </c>
      <c r="S73" s="43">
        <f>IF(ISNA(VLOOKUP($A73,'Val St Come NorAm Single Feb 7'!$A$17:$H$21,8,FALSE))=TRUE,0,VLOOKUP($A73,'Val St Come NorAm Single Feb 7'!$A$17:$H$21,8,FALSE))</f>
        <v>0</v>
      </c>
      <c r="T73" s="43">
        <f>IF(ISNA(VLOOKUP($A73,'Val St Come NorAm Dual Feb 9'!$A$17:$H$21,8,FALSE))=TRUE,0,VLOOKUP($A73,'Val St Come NorAm Dual Feb 9'!$A$17:$H$21,8,FALSE))</f>
        <v>0</v>
      </c>
      <c r="U73" s="43">
        <f>IF(ISNA(VLOOKUP($A73,'Spirit Mountain Feb 9'!$A$17:$H$21,8,FALSE))=TRUE,0,VLOOKUP($A73,'Spirit Mountain Feb 9'!$A$17:$H$21,8,FALSE))</f>
        <v>0</v>
      </c>
      <c r="V73" s="43">
        <f>IF(ISNA(VLOOKUP($A73,'Apex NorAm Single Feb 15'!$A$17:$H$22,8,FALSE))=TRUE,0,VLOOKUP($A73,'Apex NorAm Single Feb 15'!$A$17:$H$22,8,FALSE))</f>
        <v>0</v>
      </c>
      <c r="W73" s="43">
        <f>IF(ISNA(VLOOKUP($A73,'Apex NorAm Dual Feb 16'!$A$17:$H$21,8,FALSE))=TRUE,0,VLOOKUP($A73,'Apex NorAm Dual Feb 16'!$A$17:$H$21,8,FALSE))</f>
        <v>0</v>
      </c>
      <c r="X73" s="43">
        <f>IF(ISNA(VLOOKUP($A73,'Vail NorAm Single Feb 22'!$A$17:$H$21,8,FALSE))=TRUE,0,VLOOKUP($A73,'Vail NorAm Single Feb 22'!$A$17:$H$21,8,FALSE))</f>
        <v>0</v>
      </c>
      <c r="Y73" s="43">
        <f>IF(ISNA(VLOOKUP($A73,'Vail NoAm Dual Feb 23'!$A$17:$H$20,8,FALSE))=TRUE,0,VLOOKUP($A73,'Vail NoAm Dual Feb 23'!$A$17:$H$20,8,FALSE))</f>
        <v>0</v>
      </c>
      <c r="Z73" s="43">
        <f>IF(ISNA(VLOOKUP($A73,'TT Camp Fortune'!$A$17:$H$53,8,FALSE))=TRUE,0,VLOOKUP($A73,'TT Camp Fortune'!$A$17:$H$53,8,FALSE))</f>
        <v>24.159663865546218</v>
      </c>
      <c r="AA73" s="43">
        <f>IF(ISNA(VLOOKUP($A73,'Provincials OWG'!$A$17:$H$49,8,FALSE))=TRUE,0,VLOOKUP($A73,'Provincials OWG'!$A$17:$H$49,8,FALSE))</f>
        <v>0</v>
      </c>
      <c r="AB73" s="43">
        <f>IF(ISNA(VLOOKUP($A73,'Cnd Series Camp Fortune day 1'!$A$17:$H$49,8,FALSE))=TRUE,0,VLOOKUP($A73,'Cnd Series Camp Fortune day 1'!$A$17:$H$49,8,FALSE))</f>
        <v>0</v>
      </c>
      <c r="AC73" s="43">
        <f>IF(ISNA(VLOOKUP($A73,'Cnd Series Camp Fortune day 2'!$A$17:$H$49,8,FALSE))=TRUE,0,VLOOKUP($A73,'Cnd Series Camp Fortune day 2'!$A$17:$H$49,8,FALSE))</f>
        <v>0</v>
      </c>
      <c r="AD73" s="43">
        <f>IF(ISNA(VLOOKUP($A73,'Jr Natls Single'!$A$17:$H$49,8,FALSE))=TRUE,0,VLOOKUP($A73,'Jr Natls Single'!$A$17:$H$49,8,FALSE))</f>
        <v>0</v>
      </c>
      <c r="AE73" s="43">
        <f>IF(ISNA(VLOOKUP($A73,'Sr Natls Single'!$A$17:$H$49,8,FALSE))=TRUE,0,VLOOKUP($A73,'Sr Natls Single'!$A$17:$H$49,8,FALSE))</f>
        <v>0</v>
      </c>
      <c r="AF73" s="43">
        <f>IF(ISNA(VLOOKUP($A73,'Sr Nationals Dual'!$A$17:$H$49,8,FALSE))=TRUE,0,VLOOKUP($A73,'Sr Nationals Dual'!$A$17:$H$49,8,FALSE))</f>
        <v>0</v>
      </c>
    </row>
    <row r="74" spans="3:32" ht="19.5" customHeight="1">
      <c r="C74"/>
      <c r="D74"/>
      <c r="E74"/>
      <c r="F74"/>
      <c r="G74"/>
      <c r="H74"/>
      <c r="I74"/>
      <c r="AB74" s="43">
        <f>IF(ISNA(VLOOKUP($A74,'Cnd Series Camp Fortune day 1'!$A$17:$H$49,8,FALSE))=TRUE,0,VLOOKUP($A74,'Cnd Series Camp Fortune day 1'!$A$17:$H$49,8,FALSE))</f>
        <v>0</v>
      </c>
      <c r="AC74" s="43">
        <f>IF(ISNA(VLOOKUP($A74,'Cnd Series Camp Fortune day 2'!$A$17:$H$49,8,FALSE))=TRUE,0,VLOOKUP($A74,'Cnd Series Camp Fortune day 2'!$A$17:$H$49,8,FALSE))</f>
        <v>0</v>
      </c>
      <c r="AD74" s="43">
        <f>IF(ISNA(VLOOKUP($A74,'Jr Natls Single'!$A$17:$H$49,8,FALSE))=TRUE,0,VLOOKUP($A74,'Jr Natls Single'!$A$17:$H$49,8,FALSE))</f>
        <v>0</v>
      </c>
      <c r="AE74" s="28"/>
      <c r="AF74" s="28"/>
    </row>
    <row r="75" spans="3:32" ht="19.5" customHeight="1">
      <c r="C75"/>
      <c r="D75"/>
      <c r="E75"/>
      <c r="F75"/>
      <c r="G75"/>
      <c r="H75"/>
      <c r="I75"/>
      <c r="AB75" s="43">
        <f>IF(ISNA(VLOOKUP($A75,'Cnd Series Camp Fortune day 1'!$A$17:$H$49,8,FALSE))=TRUE,0,VLOOKUP($A75,'Cnd Series Camp Fortune day 1'!$A$17:$H$49,8,FALSE))</f>
        <v>0</v>
      </c>
      <c r="AC75" s="43">
        <f>IF(ISNA(VLOOKUP($A75,'Cnd Series Camp Fortune day 2'!$A$17:$H$49,8,FALSE))=TRUE,0,VLOOKUP($A75,'Cnd Series Camp Fortune day 2'!$A$17:$H$49,8,FALSE))</f>
        <v>0</v>
      </c>
      <c r="AD75" s="43">
        <f>IF(ISNA(VLOOKUP($A75,'Jr Natls Single'!$A$17:$H$49,8,FALSE))=TRUE,0,VLOOKUP($A75,'Jr Natls Single'!$A$17:$H$49,8,FALSE))</f>
        <v>0</v>
      </c>
      <c r="AE75" s="28"/>
      <c r="AF75" s="28"/>
    </row>
    <row r="76" spans="3:32" ht="19.5" customHeight="1">
      <c r="C76"/>
      <c r="D76"/>
      <c r="E76"/>
      <c r="F76"/>
      <c r="G76"/>
      <c r="H76"/>
      <c r="I76"/>
      <c r="AB76" s="43">
        <f>IF(ISNA(VLOOKUP($A76,'Cnd Series Camp Fortune day 1'!$A$17:$H$49,8,FALSE))=TRUE,0,VLOOKUP($A76,'Cnd Series Camp Fortune day 1'!$A$17:$H$49,8,FALSE))</f>
        <v>0</v>
      </c>
      <c r="AC76" s="43">
        <f>IF(ISNA(VLOOKUP($A76,'Cnd Series Camp Fortune day 2'!$A$17:$H$49,8,FALSE))=TRUE,0,VLOOKUP($A76,'Cnd Series Camp Fortune day 2'!$A$17:$H$49,8,FALSE))</f>
        <v>0</v>
      </c>
      <c r="AD76" s="43">
        <f>IF(ISNA(VLOOKUP($A76,'Jr Natls Single'!$A$17:$H$49,8,FALSE))=TRUE,0,VLOOKUP($A76,'Jr Natls Single'!$A$17:$H$49,8,FALSE))</f>
        <v>0</v>
      </c>
      <c r="AE76" s="28"/>
      <c r="AF76" s="28"/>
    </row>
    <row r="77" spans="3:32" ht="19.5" customHeight="1">
      <c r="C77"/>
      <c r="D77"/>
      <c r="E77"/>
      <c r="F77"/>
      <c r="G77"/>
      <c r="H77"/>
      <c r="I77"/>
      <c r="AB77" s="43">
        <f>IF(ISNA(VLOOKUP($A77,'Cnd Series Camp Fortune day 1'!$A$17:$H$49,8,FALSE))=TRUE,0,VLOOKUP($A77,'Cnd Series Camp Fortune day 1'!$A$17:$H$49,8,FALSE))</f>
        <v>0</v>
      </c>
      <c r="AC77" s="43">
        <f>IF(ISNA(VLOOKUP($A77,'Cnd Series Camp Fortune day 2'!$A$17:$H$49,8,FALSE))=TRUE,0,VLOOKUP($A77,'Cnd Series Camp Fortune day 2'!$A$17:$H$49,8,FALSE))</f>
        <v>0</v>
      </c>
      <c r="AD77" s="43">
        <f>IF(ISNA(VLOOKUP($A77,'Jr Natls Single'!$A$17:$H$49,8,FALSE))=TRUE,0,VLOOKUP($A77,'Jr Natls Single'!$A$17:$H$49,8,FALSE))</f>
        <v>0</v>
      </c>
      <c r="AE77" s="28"/>
      <c r="AF77" s="28"/>
    </row>
    <row r="78" spans="4:32" ht="19.5" customHeight="1">
      <c r="D78"/>
      <c r="E78"/>
      <c r="F78"/>
      <c r="G78"/>
      <c r="H78"/>
      <c r="I78"/>
      <c r="AB78" s="43">
        <f>IF(ISNA(VLOOKUP($A78,'Cnd Series Camp Fortune day 1'!$A$17:$H$49,8,FALSE))=TRUE,0,VLOOKUP($A78,'Cnd Series Camp Fortune day 1'!$A$17:$H$49,8,FALSE))</f>
        <v>0</v>
      </c>
      <c r="AC78" s="43">
        <f>IF(ISNA(VLOOKUP($A78,'Cnd Series Camp Fortune day 2'!$A$17:$H$49,8,FALSE))=TRUE,0,VLOOKUP($A78,'Cnd Series Camp Fortune day 2'!$A$17:$H$49,8,FALSE))</f>
        <v>0</v>
      </c>
      <c r="AD78" s="43">
        <f>IF(ISNA(VLOOKUP($A78,'Jr Natls Single'!$A$17:$H$49,8,FALSE))=TRUE,0,VLOOKUP($A78,'Jr Natls Single'!$A$17:$H$49,8,FALSE))</f>
        <v>0</v>
      </c>
      <c r="AE78" s="28"/>
      <c r="AF78" s="28"/>
    </row>
    <row r="79" spans="28:32" ht="19.5" customHeight="1">
      <c r="AB79" s="43">
        <f>IF(ISNA(VLOOKUP($A79,'Cnd Series Camp Fortune day 1'!$A$17:$H$49,8,FALSE))=TRUE,0,VLOOKUP($A79,'Cnd Series Camp Fortune day 1'!$A$17:$H$49,8,FALSE))</f>
        <v>0</v>
      </c>
      <c r="AC79" s="43">
        <f>IF(ISNA(VLOOKUP($A79,'Cnd Series Camp Fortune day 2'!$A$17:$H$49,8,FALSE))=TRUE,0,VLOOKUP($A79,'Cnd Series Camp Fortune day 2'!$A$17:$H$49,8,FALSE))</f>
        <v>0</v>
      </c>
      <c r="AD79" s="43">
        <f>IF(ISNA(VLOOKUP($A79,'Jr Natls Single'!$A$17:$H$49,8,FALSE))=TRUE,0,VLOOKUP($A79,'Jr Natls Single'!$A$17:$H$49,8,FALSE))</f>
        <v>0</v>
      </c>
      <c r="AE79" s="28"/>
      <c r="AF79" s="28"/>
    </row>
    <row r="80" spans="28:32" ht="19.5" customHeight="1">
      <c r="AB80" s="43">
        <f>IF(ISNA(VLOOKUP($A80,'Cnd Series Camp Fortune day 1'!$A$17:$H$49,8,FALSE))=TRUE,0,VLOOKUP($A80,'Cnd Series Camp Fortune day 1'!$A$17:$H$49,8,FALSE))</f>
        <v>0</v>
      </c>
      <c r="AC80" s="43">
        <f>IF(ISNA(VLOOKUP($A80,'Cnd Series Camp Fortune day 2'!$A$17:$H$49,8,FALSE))=TRUE,0,VLOOKUP($A80,'Cnd Series Camp Fortune day 2'!$A$17:$H$49,8,FALSE))</f>
        <v>0</v>
      </c>
      <c r="AD80" s="43">
        <f>IF(ISNA(VLOOKUP($A80,'Jr Natls Single'!$A$17:$H$49,8,FALSE))=TRUE,0,VLOOKUP($A80,'Jr Natls Single'!$A$17:$H$49,8,FALSE))</f>
        <v>0</v>
      </c>
      <c r="AE80" s="28"/>
      <c r="AF80" s="28"/>
    </row>
    <row r="81" spans="28:32" s="22" customFormat="1" ht="19.5" customHeight="1">
      <c r="AB81" s="43">
        <f>IF(ISNA(VLOOKUP($A81,'Cnd Series Camp Fortune day 1'!$A$17:$H$49,8,FALSE))=TRUE,0,VLOOKUP($A81,'Cnd Series Camp Fortune day 1'!$A$17:$H$49,8,FALSE))</f>
        <v>0</v>
      </c>
      <c r="AC81" s="43">
        <f>IF(ISNA(VLOOKUP($A81,'Cnd Series Camp Fortune day 2'!$A$17:$H$49,8,FALSE))=TRUE,0,VLOOKUP($A81,'Cnd Series Camp Fortune day 2'!$A$17:$H$49,8,FALSE))</f>
        <v>0</v>
      </c>
      <c r="AD81" s="43">
        <f>IF(ISNA(VLOOKUP($A81,'Jr Natls Single'!$A$17:$H$49,8,FALSE))=TRUE,0,VLOOKUP($A81,'Jr Natls Single'!$A$17:$H$49,8,FALSE))</f>
        <v>0</v>
      </c>
      <c r="AE81" s="28"/>
      <c r="AF81" s="28"/>
    </row>
    <row r="82" spans="28:32" s="22" customFormat="1" ht="19.5" customHeight="1">
      <c r="AB82" s="43">
        <f>IF(ISNA(VLOOKUP($A82,'Cnd Series Camp Fortune day 1'!$A$17:$H$49,8,FALSE))=TRUE,0,VLOOKUP($A82,'Cnd Series Camp Fortune day 1'!$A$17:$H$49,8,FALSE))</f>
        <v>0</v>
      </c>
      <c r="AC82" s="43">
        <f>IF(ISNA(VLOOKUP($A82,'Cnd Series Camp Fortune day 2'!$A$17:$H$49,8,FALSE))=TRUE,0,VLOOKUP($A82,'Cnd Series Camp Fortune day 2'!$A$17:$H$49,8,FALSE))</f>
        <v>0</v>
      </c>
      <c r="AD82" s="43">
        <f>IF(ISNA(VLOOKUP($A82,'Jr Natls Single'!$A$17:$H$49,8,FALSE))=TRUE,0,VLOOKUP($A82,'Jr Natls Single'!$A$17:$H$49,8,FALSE))</f>
        <v>0</v>
      </c>
      <c r="AE82" s="28"/>
      <c r="AF82" s="28"/>
    </row>
    <row r="83" spans="28:32" s="22" customFormat="1" ht="19.5" customHeight="1">
      <c r="AB83" s="43">
        <f>IF(ISNA(VLOOKUP($A83,'Cnd Series Camp Fortune day 1'!$A$17:$H$49,8,FALSE))=TRUE,0,VLOOKUP($A83,'Cnd Series Camp Fortune day 1'!$A$17:$H$49,8,FALSE))</f>
        <v>0</v>
      </c>
      <c r="AC83" s="43">
        <f>IF(ISNA(VLOOKUP($A83,'Cnd Series Camp Fortune day 2'!$A$17:$H$49,8,FALSE))=TRUE,0,VLOOKUP($A83,'Cnd Series Camp Fortune day 2'!$A$17:$H$49,8,FALSE))</f>
        <v>0</v>
      </c>
      <c r="AD83" s="43">
        <f>IF(ISNA(VLOOKUP($A83,'Jr Natls Single'!$A$17:$H$49,8,FALSE))=TRUE,0,VLOOKUP($A83,'Jr Natls Single'!$A$17:$H$49,8,FALSE))</f>
        <v>0</v>
      </c>
      <c r="AE83" s="28"/>
      <c r="AF83" s="28"/>
    </row>
    <row r="84" spans="28:32" s="22" customFormat="1" ht="19.5" customHeight="1">
      <c r="AB84" s="43">
        <f>IF(ISNA(VLOOKUP($A84,'Cnd Series Camp Fortune day 1'!$A$17:$H$49,8,FALSE))=TRUE,0,VLOOKUP($A84,'Cnd Series Camp Fortune day 1'!$A$17:$H$49,8,FALSE))</f>
        <v>0</v>
      </c>
      <c r="AC84" s="43">
        <f>IF(ISNA(VLOOKUP($A84,'Cnd Series Camp Fortune day 2'!$A$17:$H$49,8,FALSE))=TRUE,0,VLOOKUP($A84,'Cnd Series Camp Fortune day 2'!$A$17:$H$49,8,FALSE))</f>
        <v>0</v>
      </c>
      <c r="AD84" s="28"/>
      <c r="AE84" s="28"/>
      <c r="AF84" s="28"/>
    </row>
    <row r="85" spans="28:32" s="22" customFormat="1" ht="19.5" customHeight="1">
      <c r="AB85" s="43">
        <f>IF(ISNA(VLOOKUP($A85,'Cnd Series Camp Fortune day 1'!$A$17:$H$49,8,FALSE))=TRUE,0,VLOOKUP($A85,'Cnd Series Camp Fortune day 1'!$A$17:$H$49,8,FALSE))</f>
        <v>0</v>
      </c>
      <c r="AC85" s="43">
        <f>IF(ISNA(VLOOKUP($A85,'Cnd Series Camp Fortune day 2'!$A$17:$H$49,8,FALSE))=TRUE,0,VLOOKUP($A85,'Cnd Series Camp Fortune day 2'!$A$17:$H$49,8,FALSE))</f>
        <v>0</v>
      </c>
      <c r="AD85" s="28"/>
      <c r="AE85" s="28"/>
      <c r="AF85" s="28"/>
    </row>
    <row r="86" spans="28:32" s="22" customFormat="1" ht="19.5" customHeight="1">
      <c r="AB86" s="43">
        <f>IF(ISNA(VLOOKUP($A86,'Cnd Series Camp Fortune day 1'!$A$17:$H$49,8,FALSE))=TRUE,0,VLOOKUP($A86,'Cnd Series Camp Fortune day 1'!$A$17:$H$49,8,FALSE))</f>
        <v>0</v>
      </c>
      <c r="AC86" s="43">
        <f>IF(ISNA(VLOOKUP($A86,'Cnd Series Camp Fortune day 2'!$A$17:$H$49,8,FALSE))=TRUE,0,VLOOKUP($A86,'Cnd Series Camp Fortune day 2'!$A$17:$H$49,8,FALSE))</f>
        <v>0</v>
      </c>
      <c r="AD86" s="28"/>
      <c r="AE86" s="28"/>
      <c r="AF86" s="28"/>
    </row>
    <row r="87" spans="28:32" s="22" customFormat="1" ht="19.5" customHeight="1">
      <c r="AB87" s="43">
        <f>IF(ISNA(VLOOKUP($A87,'Cnd Series Camp Fortune day 1'!$A$17:$H$49,8,FALSE))=TRUE,0,VLOOKUP($A87,'Cnd Series Camp Fortune day 1'!$A$17:$H$49,8,FALSE))</f>
        <v>0</v>
      </c>
      <c r="AC87" s="43">
        <f>IF(ISNA(VLOOKUP($A87,'Cnd Series Camp Fortune day 2'!$A$17:$H$49,8,FALSE))=TRUE,0,VLOOKUP($A87,'Cnd Series Camp Fortune day 2'!$A$17:$H$49,8,FALSE))</f>
        <v>0</v>
      </c>
      <c r="AD87" s="28"/>
      <c r="AE87" s="28"/>
      <c r="AF87" s="28"/>
    </row>
    <row r="88" spans="28:32" s="22" customFormat="1" ht="19.5" customHeight="1">
      <c r="AB88" s="43">
        <f>IF(ISNA(VLOOKUP($A88,'Cnd Series Camp Fortune day 1'!$A$17:$H$49,8,FALSE))=TRUE,0,VLOOKUP($A88,'Cnd Series Camp Fortune day 1'!$A$17:$H$49,8,FALSE))</f>
        <v>0</v>
      </c>
      <c r="AC88" s="43">
        <f>IF(ISNA(VLOOKUP($A88,'Cnd Series Camp Fortune day 2'!$A$17:$H$49,8,FALSE))=TRUE,0,VLOOKUP($A88,'Cnd Series Camp Fortune day 2'!$A$17:$H$49,8,FALSE))</f>
        <v>0</v>
      </c>
      <c r="AD88" s="28"/>
      <c r="AE88" s="28"/>
      <c r="AF88" s="28"/>
    </row>
    <row r="89" spans="28:32" s="22" customFormat="1" ht="19.5" customHeight="1">
      <c r="AB89" s="43">
        <f>IF(ISNA(VLOOKUP($A89,'Cnd Series Camp Fortune day 1'!$A$17:$H$49,8,FALSE))=TRUE,0,VLOOKUP($A89,'Cnd Series Camp Fortune day 1'!$A$17:$H$49,8,FALSE))</f>
        <v>0</v>
      </c>
      <c r="AC89" s="43">
        <f>IF(ISNA(VLOOKUP($A89,'Cnd Series Camp Fortune day 2'!$A$17:$H$49,8,FALSE))=TRUE,0,VLOOKUP($A89,'Cnd Series Camp Fortune day 2'!$A$17:$H$49,8,FALSE))</f>
        <v>0</v>
      </c>
      <c r="AD89" s="28"/>
      <c r="AE89" s="28"/>
      <c r="AF89" s="28"/>
    </row>
    <row r="90" spans="28:32" s="22" customFormat="1" ht="19.5" customHeight="1">
      <c r="AB90" s="43">
        <f>IF(ISNA(VLOOKUP($A90,'Cnd Series Camp Fortune day 1'!$A$17:$H$49,8,FALSE))=TRUE,0,VLOOKUP($A90,'Cnd Series Camp Fortune day 1'!$A$17:$H$49,8,FALSE))</f>
        <v>0</v>
      </c>
      <c r="AC90" s="28"/>
      <c r="AD90" s="28"/>
      <c r="AE90" s="28"/>
      <c r="AF90" s="28"/>
    </row>
    <row r="91" spans="28:32" s="22" customFormat="1" ht="19.5" customHeight="1">
      <c r="AB91" s="43">
        <f>IF(ISNA(VLOOKUP($A91,'Cnd Series Camp Fortune day 1'!$A$17:$H$49,8,FALSE))=TRUE,0,VLOOKUP($A91,'Cnd Series Camp Fortune day 1'!$A$17:$H$49,8,FALSE))</f>
        <v>0</v>
      </c>
      <c r="AC91" s="28"/>
      <c r="AD91" s="28"/>
      <c r="AE91" s="28"/>
      <c r="AF91" s="28"/>
    </row>
    <row r="92" spans="28:32" s="22" customFormat="1" ht="19.5" customHeight="1">
      <c r="AB92" s="43">
        <f>IF(ISNA(VLOOKUP($A92,'Cnd Series Camp Fortune day 1'!$A$17:$H$49,8,FALSE))=TRUE,0,VLOOKUP($A92,'Cnd Series Camp Fortune day 1'!$A$17:$H$49,8,FALSE))</f>
        <v>0</v>
      </c>
      <c r="AC92" s="28"/>
      <c r="AD92" s="28"/>
      <c r="AE92" s="28"/>
      <c r="AF92" s="28"/>
    </row>
    <row r="93" spans="28:32" s="22" customFormat="1" ht="19.5" customHeight="1">
      <c r="AB93" s="43">
        <f>IF(ISNA(VLOOKUP($A93,'Cnd Series Camp Fortune day 1'!$A$17:$H$49,8,FALSE))=TRUE,0,VLOOKUP($A93,'Cnd Series Camp Fortune day 1'!$A$17:$H$49,8,FALSE))</f>
        <v>0</v>
      </c>
      <c r="AC93" s="28"/>
      <c r="AD93" s="28"/>
      <c r="AE93" s="28"/>
      <c r="AF93" s="28"/>
    </row>
    <row r="94" spans="28:32" s="22" customFormat="1" ht="19.5" customHeight="1">
      <c r="AB94" s="43">
        <f>IF(ISNA(VLOOKUP($A94,'Cnd Series Camp Fortune day 1'!$A$17:$H$49,8,FALSE))=TRUE,0,VLOOKUP($A94,'Cnd Series Camp Fortune day 1'!$A$17:$H$49,8,FALSE))</f>
        <v>0</v>
      </c>
      <c r="AC94" s="28"/>
      <c r="AD94" s="28"/>
      <c r="AE94" s="28"/>
      <c r="AF94" s="28"/>
    </row>
    <row r="95" spans="28:32" s="22" customFormat="1" ht="19.5" customHeight="1">
      <c r="AB95" s="43">
        <f>IF(ISNA(VLOOKUP($A95,'Cnd Series Camp Fortune day 1'!$A$17:$H$49,8,FALSE))=TRUE,0,VLOOKUP($A95,'Cnd Series Camp Fortune day 1'!$A$17:$H$49,8,FALSE))</f>
        <v>0</v>
      </c>
      <c r="AC95" s="28"/>
      <c r="AD95" s="28"/>
      <c r="AE95" s="28"/>
      <c r="AF95" s="28"/>
    </row>
    <row r="96" spans="28:32" s="22" customFormat="1" ht="19.5" customHeight="1">
      <c r="AB96" s="28"/>
      <c r="AC96" s="28"/>
      <c r="AD96" s="28"/>
      <c r="AE96" s="28"/>
      <c r="AF96" s="28"/>
    </row>
    <row r="97" spans="28:32" s="22" customFormat="1" ht="19.5" customHeight="1">
      <c r="AB97" s="28"/>
      <c r="AC97" s="28"/>
      <c r="AD97" s="28"/>
      <c r="AE97" s="28"/>
      <c r="AF97" s="28"/>
    </row>
    <row r="98" spans="28:32" s="22" customFormat="1" ht="19.5" customHeight="1">
      <c r="AB98" s="28"/>
      <c r="AC98" s="28"/>
      <c r="AD98" s="28"/>
      <c r="AE98" s="28"/>
      <c r="AF98" s="28"/>
    </row>
    <row r="99" spans="28:32" s="22" customFormat="1" ht="19.5" customHeight="1">
      <c r="AB99" s="28"/>
      <c r="AC99" s="28"/>
      <c r="AD99" s="28"/>
      <c r="AE99" s="28"/>
      <c r="AF99" s="28"/>
    </row>
    <row r="100" spans="28:32" s="22" customFormat="1" ht="19.5" customHeight="1">
      <c r="AB100" s="28"/>
      <c r="AC100" s="28"/>
      <c r="AD100" s="28"/>
      <c r="AE100" s="28"/>
      <c r="AF100" s="28"/>
    </row>
    <row r="101" spans="28:32" s="22" customFormat="1" ht="19.5" customHeight="1">
      <c r="AB101" s="28"/>
      <c r="AC101" s="28"/>
      <c r="AD101" s="28"/>
      <c r="AE101" s="28"/>
      <c r="AF101" s="28"/>
    </row>
    <row r="102" spans="28:32" s="22" customFormat="1" ht="19.5" customHeight="1">
      <c r="AB102" s="28"/>
      <c r="AC102" s="28"/>
      <c r="AD102" s="28"/>
      <c r="AE102" s="28"/>
      <c r="AF102" s="28"/>
    </row>
    <row r="103" spans="28:32" s="22" customFormat="1" ht="19.5" customHeight="1">
      <c r="AB103" s="28"/>
      <c r="AC103" s="28"/>
      <c r="AD103" s="28"/>
      <c r="AE103" s="28"/>
      <c r="AF103" s="28"/>
    </row>
    <row r="104" spans="28:32" s="22" customFormat="1" ht="19.5" customHeight="1">
      <c r="AB104" s="28"/>
      <c r="AC104" s="28"/>
      <c r="AD104" s="28"/>
      <c r="AE104" s="28"/>
      <c r="AF104" s="28"/>
    </row>
    <row r="105" spans="28:32" s="22" customFormat="1" ht="19.5" customHeight="1">
      <c r="AB105" s="28"/>
      <c r="AC105" s="28"/>
      <c r="AD105" s="28"/>
      <c r="AE105" s="28"/>
      <c r="AF105" s="28"/>
    </row>
    <row r="106" spans="28:32" s="22" customFormat="1" ht="19.5" customHeight="1">
      <c r="AB106" s="28"/>
      <c r="AC106" s="28"/>
      <c r="AD106" s="28"/>
      <c r="AE106" s="28"/>
      <c r="AF106" s="28"/>
    </row>
    <row r="107" spans="28:32" s="22" customFormat="1" ht="19.5" customHeight="1">
      <c r="AB107" s="28"/>
      <c r="AC107" s="28"/>
      <c r="AD107" s="28"/>
      <c r="AE107" s="28"/>
      <c r="AF107" s="28"/>
    </row>
    <row r="108" spans="28:32" s="22" customFormat="1" ht="19.5" customHeight="1">
      <c r="AB108" s="28"/>
      <c r="AC108" s="28"/>
      <c r="AD108" s="28"/>
      <c r="AE108" s="28"/>
      <c r="AF108" s="28"/>
    </row>
    <row r="109" spans="28:32" s="22" customFormat="1" ht="19.5" customHeight="1">
      <c r="AB109" s="28"/>
      <c r="AC109" s="28"/>
      <c r="AD109" s="28"/>
      <c r="AE109" s="28"/>
      <c r="AF109" s="28"/>
    </row>
    <row r="110" spans="28:32" s="22" customFormat="1" ht="19.5" customHeight="1">
      <c r="AB110" s="28"/>
      <c r="AC110" s="28"/>
      <c r="AD110" s="28"/>
      <c r="AE110" s="28"/>
      <c r="AF110" s="28"/>
    </row>
    <row r="111" spans="28:32" s="22" customFormat="1" ht="19.5" customHeight="1">
      <c r="AB111" s="28"/>
      <c r="AC111" s="28"/>
      <c r="AD111" s="28"/>
      <c r="AE111" s="28"/>
      <c r="AF111" s="28"/>
    </row>
    <row r="112" spans="28:32" s="22" customFormat="1" ht="19.5" customHeight="1">
      <c r="AB112" s="28"/>
      <c r="AC112" s="28"/>
      <c r="AD112" s="28"/>
      <c r="AE112" s="28"/>
      <c r="AF112" s="28"/>
    </row>
    <row r="113" spans="28:32" s="22" customFormat="1" ht="19.5" customHeight="1">
      <c r="AB113" s="28"/>
      <c r="AC113" s="28"/>
      <c r="AD113" s="28"/>
      <c r="AE113" s="28"/>
      <c r="AF113" s="28"/>
    </row>
    <row r="114" spans="28:32" s="22" customFormat="1" ht="19.5" customHeight="1">
      <c r="AB114" s="28"/>
      <c r="AC114" s="28"/>
      <c r="AD114" s="28"/>
      <c r="AE114" s="28"/>
      <c r="AF114" s="28"/>
    </row>
    <row r="115" spans="28:32" s="22" customFormat="1" ht="19.5" customHeight="1">
      <c r="AB115" s="28"/>
      <c r="AC115" s="28"/>
      <c r="AD115" s="28"/>
      <c r="AE115" s="28"/>
      <c r="AF115" s="28"/>
    </row>
    <row r="116" spans="28:32" s="22" customFormat="1" ht="19.5" customHeight="1">
      <c r="AB116" s="28"/>
      <c r="AC116" s="28"/>
      <c r="AD116" s="28"/>
      <c r="AE116" s="28"/>
      <c r="AF116" s="28"/>
    </row>
    <row r="117" spans="28:32" s="22" customFormat="1" ht="19.5" customHeight="1">
      <c r="AB117" s="28"/>
      <c r="AC117" s="28"/>
      <c r="AD117" s="28"/>
      <c r="AE117" s="28"/>
      <c r="AF117" s="28"/>
    </row>
    <row r="118" spans="28:32" s="22" customFormat="1" ht="19.5" customHeight="1">
      <c r="AB118" s="28"/>
      <c r="AC118" s="28"/>
      <c r="AD118" s="28"/>
      <c r="AE118" s="28"/>
      <c r="AF118" s="28"/>
    </row>
    <row r="119" spans="28:32" s="22" customFormat="1" ht="19.5" customHeight="1">
      <c r="AB119" s="28"/>
      <c r="AC119" s="28"/>
      <c r="AD119" s="28"/>
      <c r="AE119" s="28"/>
      <c r="AF119" s="28"/>
    </row>
    <row r="120" spans="28:32" s="22" customFormat="1" ht="19.5" customHeight="1">
      <c r="AB120" s="28"/>
      <c r="AC120" s="28"/>
      <c r="AD120" s="28"/>
      <c r="AE120" s="28"/>
      <c r="AF120" s="28"/>
    </row>
    <row r="121" spans="28:32" s="22" customFormat="1" ht="19.5" customHeight="1">
      <c r="AB121" s="28"/>
      <c r="AC121" s="28"/>
      <c r="AD121" s="28"/>
      <c r="AE121" s="28"/>
      <c r="AF121" s="28"/>
    </row>
    <row r="122" spans="28:32" s="22" customFormat="1" ht="19.5" customHeight="1">
      <c r="AB122" s="28"/>
      <c r="AC122" s="28"/>
      <c r="AD122" s="28"/>
      <c r="AE122" s="28"/>
      <c r="AF122" s="28"/>
    </row>
    <row r="123" spans="28:32" s="22" customFormat="1" ht="19.5" customHeight="1">
      <c r="AB123" s="28"/>
      <c r="AC123" s="28"/>
      <c r="AD123" s="28"/>
      <c r="AE123" s="28"/>
      <c r="AF123" s="28"/>
    </row>
    <row r="124" spans="28:32" s="22" customFormat="1" ht="19.5" customHeight="1">
      <c r="AB124" s="28"/>
      <c r="AC124" s="28"/>
      <c r="AD124" s="28"/>
      <c r="AE124" s="28"/>
      <c r="AF124" s="28"/>
    </row>
    <row r="125" spans="28:32" s="22" customFormat="1" ht="19.5" customHeight="1">
      <c r="AB125" s="28"/>
      <c r="AC125" s="28"/>
      <c r="AD125" s="28"/>
      <c r="AE125" s="28"/>
      <c r="AF125" s="28"/>
    </row>
    <row r="126" spans="28:32" s="22" customFormat="1" ht="19.5" customHeight="1">
      <c r="AB126" s="28"/>
      <c r="AC126" s="28"/>
      <c r="AD126" s="28"/>
      <c r="AE126" s="28"/>
      <c r="AF126" s="28"/>
    </row>
    <row r="127" spans="28:32" s="22" customFormat="1" ht="19.5" customHeight="1">
      <c r="AB127" s="28"/>
      <c r="AC127" s="28"/>
      <c r="AD127" s="28"/>
      <c r="AE127" s="28"/>
      <c r="AF127" s="28"/>
    </row>
    <row r="128" spans="28:32" s="22" customFormat="1" ht="19.5" customHeight="1">
      <c r="AB128" s="28"/>
      <c r="AC128" s="28"/>
      <c r="AD128" s="28"/>
      <c r="AE128" s="28"/>
      <c r="AF128" s="28"/>
    </row>
    <row r="129" spans="28:32" s="22" customFormat="1" ht="19.5" customHeight="1">
      <c r="AB129" s="28"/>
      <c r="AC129" s="28"/>
      <c r="AD129" s="28"/>
      <c r="AE129" s="28"/>
      <c r="AF129" s="28"/>
    </row>
    <row r="130" spans="28:32" s="22" customFormat="1" ht="19.5" customHeight="1">
      <c r="AB130" s="28"/>
      <c r="AC130" s="28"/>
      <c r="AD130" s="28"/>
      <c r="AE130" s="28"/>
      <c r="AF130" s="28"/>
    </row>
    <row r="131" spans="28:32" s="22" customFormat="1" ht="19.5" customHeight="1">
      <c r="AB131" s="28"/>
      <c r="AC131" s="28"/>
      <c r="AD131" s="28"/>
      <c r="AE131" s="28"/>
      <c r="AF131" s="28"/>
    </row>
    <row r="132" spans="28:32" s="22" customFormat="1" ht="19.5" customHeight="1">
      <c r="AB132" s="28"/>
      <c r="AC132" s="28"/>
      <c r="AD132" s="28"/>
      <c r="AE132" s="28"/>
      <c r="AF132" s="28"/>
    </row>
    <row r="133" spans="28:32" s="22" customFormat="1" ht="19.5" customHeight="1">
      <c r="AB133" s="28"/>
      <c r="AC133" s="28"/>
      <c r="AD133" s="28"/>
      <c r="AE133" s="28"/>
      <c r="AF133" s="28"/>
    </row>
    <row r="134" spans="28:32" s="22" customFormat="1" ht="19.5" customHeight="1">
      <c r="AB134" s="28"/>
      <c r="AC134" s="28"/>
      <c r="AD134" s="28"/>
      <c r="AE134" s="28"/>
      <c r="AF134" s="28"/>
    </row>
    <row r="135" spans="28:32" s="22" customFormat="1" ht="19.5" customHeight="1">
      <c r="AB135" s="28"/>
      <c r="AC135" s="28"/>
      <c r="AD135" s="28"/>
      <c r="AE135" s="28"/>
      <c r="AF135" s="28"/>
    </row>
    <row r="136" spans="28:32" s="22" customFormat="1" ht="19.5" customHeight="1">
      <c r="AB136" s="28"/>
      <c r="AC136" s="28"/>
      <c r="AD136" s="28"/>
      <c r="AE136" s="28"/>
      <c r="AF136" s="28"/>
    </row>
    <row r="137" spans="28:32" s="22" customFormat="1" ht="19.5" customHeight="1">
      <c r="AB137" s="28"/>
      <c r="AC137" s="28"/>
      <c r="AD137" s="28"/>
      <c r="AE137" s="28"/>
      <c r="AF137" s="28"/>
    </row>
    <row r="138" spans="28:32" s="22" customFormat="1" ht="19.5" customHeight="1">
      <c r="AB138" s="28"/>
      <c r="AC138" s="28"/>
      <c r="AD138" s="28"/>
      <c r="AE138" s="28"/>
      <c r="AF138" s="28"/>
    </row>
    <row r="139" spans="28:32" s="22" customFormat="1" ht="19.5" customHeight="1">
      <c r="AB139" s="28"/>
      <c r="AC139" s="28"/>
      <c r="AD139" s="28"/>
      <c r="AE139" s="28"/>
      <c r="AF139" s="28"/>
    </row>
    <row r="140" spans="28:32" s="22" customFormat="1" ht="19.5" customHeight="1">
      <c r="AB140" s="28"/>
      <c r="AC140" s="28"/>
      <c r="AD140" s="28"/>
      <c r="AE140" s="28"/>
      <c r="AF140" s="28"/>
    </row>
    <row r="141" spans="28:32" s="22" customFormat="1" ht="19.5" customHeight="1">
      <c r="AB141" s="28"/>
      <c r="AC141" s="28"/>
      <c r="AD141" s="28"/>
      <c r="AE141" s="28"/>
      <c r="AF141" s="28"/>
    </row>
    <row r="142" spans="28:32" s="22" customFormat="1" ht="19.5" customHeight="1">
      <c r="AB142" s="28"/>
      <c r="AC142" s="28"/>
      <c r="AD142" s="28"/>
      <c r="AE142" s="28"/>
      <c r="AF142" s="28"/>
    </row>
    <row r="143" spans="28:32" s="22" customFormat="1" ht="19.5" customHeight="1">
      <c r="AB143" s="28"/>
      <c r="AC143" s="28"/>
      <c r="AD143" s="28"/>
      <c r="AE143" s="28"/>
      <c r="AF143" s="28"/>
    </row>
  </sheetData>
  <sheetProtection/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8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29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119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116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19.04</v>
      </c>
      <c r="G15" s="12"/>
      <c r="H15" s="34" t="s">
        <v>26</v>
      </c>
    </row>
    <row r="16" spans="1:8" ht="12.7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2.75">
      <c r="A17" s="64" t="s">
        <v>37</v>
      </c>
      <c r="B17" s="18">
        <v>0</v>
      </c>
      <c r="C17" s="17">
        <f aca="true" t="shared" si="0" ref="C17:C42">B17/B$15*1000*B$14</f>
        <v>0</v>
      </c>
      <c r="D17" s="18">
        <v>0</v>
      </c>
      <c r="E17" s="17">
        <f aca="true" t="shared" si="1" ref="E17:E42">D17/D$15*1000*D$14</f>
        <v>0</v>
      </c>
      <c r="F17" s="18">
        <v>18.58</v>
      </c>
      <c r="G17" s="17">
        <f aca="true" t="shared" si="2" ref="G17:G42">F17/F$15*1000*F$14</f>
        <v>487.9201680672269</v>
      </c>
      <c r="H17" s="21">
        <f>LARGE((C17,E17,G17),1)</f>
        <v>487.9201680672269</v>
      </c>
    </row>
    <row r="18" spans="1:8" ht="12.75">
      <c r="A18" s="64" t="s">
        <v>120</v>
      </c>
      <c r="B18" s="18">
        <v>0</v>
      </c>
      <c r="C18" s="17">
        <f t="shared" si="0"/>
        <v>0</v>
      </c>
      <c r="D18" s="18">
        <v>0</v>
      </c>
      <c r="E18" s="17">
        <f t="shared" si="1"/>
        <v>0</v>
      </c>
      <c r="F18" s="18">
        <v>7.92</v>
      </c>
      <c r="G18" s="17">
        <f t="shared" si="2"/>
        <v>207.98319327731093</v>
      </c>
      <c r="H18" s="21">
        <f>LARGE((C18,E18,G18),1)</f>
        <v>207.98319327731093</v>
      </c>
    </row>
    <row r="19" spans="1:8" ht="12.75">
      <c r="A19" s="64" t="s">
        <v>112</v>
      </c>
      <c r="B19" s="18">
        <v>0</v>
      </c>
      <c r="C19" s="17">
        <f t="shared" si="0"/>
        <v>0</v>
      </c>
      <c r="D19" s="18">
        <v>0</v>
      </c>
      <c r="E19" s="17">
        <f t="shared" si="1"/>
        <v>0</v>
      </c>
      <c r="F19" s="18">
        <v>16.3</v>
      </c>
      <c r="G19" s="17">
        <f t="shared" si="2"/>
        <v>428.046218487395</v>
      </c>
      <c r="H19" s="21">
        <f>LARGE((C19,E19,G19),1)</f>
        <v>428.046218487395</v>
      </c>
    </row>
    <row r="20" spans="1:8" ht="12.75">
      <c r="A20" s="64" t="s">
        <v>39</v>
      </c>
      <c r="B20" s="18">
        <v>0</v>
      </c>
      <c r="C20" s="17">
        <f t="shared" si="0"/>
        <v>0</v>
      </c>
      <c r="D20" s="18">
        <v>0</v>
      </c>
      <c r="E20" s="17">
        <f t="shared" si="1"/>
        <v>0</v>
      </c>
      <c r="F20" s="18">
        <v>16.75</v>
      </c>
      <c r="G20" s="17">
        <f t="shared" si="2"/>
        <v>439.8634453781513</v>
      </c>
      <c r="H20" s="21">
        <f>LARGE((C20,E20,G20),1)</f>
        <v>439.8634453781513</v>
      </c>
    </row>
    <row r="21" spans="1:8" ht="12.75">
      <c r="A21" s="64" t="s">
        <v>40</v>
      </c>
      <c r="B21" s="18">
        <v>0</v>
      </c>
      <c r="C21" s="17">
        <f t="shared" si="0"/>
        <v>0</v>
      </c>
      <c r="D21" s="18">
        <v>0</v>
      </c>
      <c r="E21" s="17">
        <f t="shared" si="1"/>
        <v>0</v>
      </c>
      <c r="F21" s="18">
        <v>19.04</v>
      </c>
      <c r="G21" s="17">
        <f t="shared" si="2"/>
        <v>500</v>
      </c>
      <c r="H21" s="21">
        <f>LARGE((C21,E21,G21),1)</f>
        <v>500</v>
      </c>
    </row>
    <row r="22" spans="1:8" ht="12.75">
      <c r="A22" s="64" t="s">
        <v>41</v>
      </c>
      <c r="B22" s="18">
        <v>0</v>
      </c>
      <c r="C22" s="17">
        <f t="shared" si="0"/>
        <v>0</v>
      </c>
      <c r="D22" s="18">
        <v>0</v>
      </c>
      <c r="E22" s="17">
        <f t="shared" si="1"/>
        <v>0</v>
      </c>
      <c r="F22" s="18">
        <v>12.05</v>
      </c>
      <c r="G22" s="17">
        <f t="shared" si="2"/>
        <v>316.43907563025215</v>
      </c>
      <c r="H22" s="21">
        <f>LARGE((C22,E22,G22),1)</f>
        <v>316.43907563025215</v>
      </c>
    </row>
    <row r="23" spans="1:8" ht="12.75">
      <c r="A23" s="64" t="s">
        <v>42</v>
      </c>
      <c r="B23" s="18">
        <v>0</v>
      </c>
      <c r="C23" s="17">
        <f t="shared" si="0"/>
        <v>0</v>
      </c>
      <c r="D23" s="18">
        <v>0</v>
      </c>
      <c r="E23" s="17">
        <f t="shared" si="1"/>
        <v>0</v>
      </c>
      <c r="F23" s="18">
        <v>16.21</v>
      </c>
      <c r="G23" s="17">
        <f t="shared" si="2"/>
        <v>425.6827731092437</v>
      </c>
      <c r="H23" s="21">
        <f>LARGE((C23,E23,G23),1)</f>
        <v>425.6827731092437</v>
      </c>
    </row>
    <row r="24" spans="1:8" ht="12.75">
      <c r="A24" s="64" t="s">
        <v>44</v>
      </c>
      <c r="B24" s="18">
        <v>0</v>
      </c>
      <c r="C24" s="17">
        <f t="shared" si="0"/>
        <v>0</v>
      </c>
      <c r="D24" s="18">
        <v>0</v>
      </c>
      <c r="E24" s="17">
        <f t="shared" si="1"/>
        <v>0</v>
      </c>
      <c r="F24" s="18">
        <v>18.71</v>
      </c>
      <c r="G24" s="17">
        <f t="shared" si="2"/>
        <v>491.3340336134454</v>
      </c>
      <c r="H24" s="21">
        <f>LARGE((C24,E24,G24),1)</f>
        <v>491.3340336134454</v>
      </c>
    </row>
    <row r="25" spans="1:8" ht="12.75">
      <c r="A25" s="64" t="s">
        <v>45</v>
      </c>
      <c r="B25" s="18">
        <v>0</v>
      </c>
      <c r="C25" s="17">
        <f t="shared" si="0"/>
        <v>0</v>
      </c>
      <c r="D25" s="18">
        <v>0</v>
      </c>
      <c r="E25" s="17">
        <f t="shared" si="1"/>
        <v>0</v>
      </c>
      <c r="F25" s="18">
        <v>8.31</v>
      </c>
      <c r="G25" s="17">
        <f t="shared" si="2"/>
        <v>218.22478991596643</v>
      </c>
      <c r="H25" s="21">
        <f>LARGE((C25,E25,G25),1)</f>
        <v>218.22478991596643</v>
      </c>
    </row>
    <row r="26" spans="1:8" ht="12.75">
      <c r="A26" s="64" t="s">
        <v>46</v>
      </c>
      <c r="B26" s="18">
        <v>0</v>
      </c>
      <c r="C26" s="17">
        <f t="shared" si="0"/>
        <v>0</v>
      </c>
      <c r="D26" s="18">
        <v>0</v>
      </c>
      <c r="E26" s="17">
        <f t="shared" si="1"/>
        <v>0</v>
      </c>
      <c r="F26" s="18">
        <v>15.97</v>
      </c>
      <c r="G26" s="17">
        <f t="shared" si="2"/>
        <v>419.3802521008403</v>
      </c>
      <c r="H26" s="21">
        <f>LARGE((C26,E26,G26),1)</f>
        <v>419.3802521008403</v>
      </c>
    </row>
    <row r="27" spans="1:8" ht="12.75">
      <c r="A27" s="64" t="s">
        <v>47</v>
      </c>
      <c r="B27" s="18">
        <v>0</v>
      </c>
      <c r="C27" s="17">
        <f t="shared" si="0"/>
        <v>0</v>
      </c>
      <c r="D27" s="18">
        <v>0</v>
      </c>
      <c r="E27" s="17">
        <f t="shared" si="1"/>
        <v>0</v>
      </c>
      <c r="F27" s="18">
        <v>10.06</v>
      </c>
      <c r="G27" s="17">
        <f t="shared" si="2"/>
        <v>264.1806722689076</v>
      </c>
      <c r="H27" s="21">
        <f>LARGE((C27,E27,G27),1)</f>
        <v>264.1806722689076</v>
      </c>
    </row>
    <row r="28" spans="1:8" ht="12.75">
      <c r="A28" s="64" t="s">
        <v>49</v>
      </c>
      <c r="B28" s="18">
        <v>0</v>
      </c>
      <c r="C28" s="17">
        <f t="shared" si="0"/>
        <v>0</v>
      </c>
      <c r="D28" s="18">
        <v>0</v>
      </c>
      <c r="E28" s="17">
        <f t="shared" si="1"/>
        <v>0</v>
      </c>
      <c r="F28" s="18">
        <v>12.38</v>
      </c>
      <c r="G28" s="17">
        <f t="shared" si="2"/>
        <v>325.10504201680675</v>
      </c>
      <c r="H28" s="21">
        <f>LARGE((C28,E28,G28),1)</f>
        <v>325.10504201680675</v>
      </c>
    </row>
    <row r="29" spans="1:8" ht="12.75">
      <c r="A29" s="64" t="s">
        <v>50</v>
      </c>
      <c r="B29" s="18">
        <v>0</v>
      </c>
      <c r="C29" s="17">
        <f t="shared" si="0"/>
        <v>0</v>
      </c>
      <c r="D29" s="18">
        <v>0</v>
      </c>
      <c r="E29" s="17">
        <f t="shared" si="1"/>
        <v>0</v>
      </c>
      <c r="F29" s="18">
        <v>9.33</v>
      </c>
      <c r="G29" s="17">
        <f t="shared" si="2"/>
        <v>245.0105042016807</v>
      </c>
      <c r="H29" s="21">
        <f>LARGE((C29,E29,G29),1)</f>
        <v>245.0105042016807</v>
      </c>
    </row>
    <row r="30" spans="1:8" ht="12.75">
      <c r="A30" s="64" t="s">
        <v>74</v>
      </c>
      <c r="B30" s="18">
        <v>0</v>
      </c>
      <c r="C30" s="17">
        <f t="shared" si="0"/>
        <v>0</v>
      </c>
      <c r="D30" s="18">
        <v>0</v>
      </c>
      <c r="E30" s="17">
        <f t="shared" si="1"/>
        <v>0</v>
      </c>
      <c r="F30" s="18">
        <v>7.5</v>
      </c>
      <c r="G30" s="17">
        <f t="shared" si="2"/>
        <v>196.95378151260508</v>
      </c>
      <c r="H30" s="21">
        <f>LARGE((C30,E30,G30),1)</f>
        <v>196.95378151260508</v>
      </c>
    </row>
    <row r="31" spans="1:8" ht="12.75">
      <c r="A31" s="64" t="s">
        <v>51</v>
      </c>
      <c r="B31" s="18">
        <v>0</v>
      </c>
      <c r="C31" s="17">
        <f t="shared" si="0"/>
        <v>0</v>
      </c>
      <c r="D31" s="18">
        <v>0</v>
      </c>
      <c r="E31" s="17">
        <f t="shared" si="1"/>
        <v>0</v>
      </c>
      <c r="F31" s="18">
        <v>16.33</v>
      </c>
      <c r="G31" s="17">
        <f t="shared" si="2"/>
        <v>428.83403361344534</v>
      </c>
      <c r="H31" s="21">
        <f>LARGE((C31,E31,G31),1)</f>
        <v>428.83403361344534</v>
      </c>
    </row>
    <row r="32" spans="1:8" ht="12.75">
      <c r="A32" s="64" t="s">
        <v>52</v>
      </c>
      <c r="B32" s="18">
        <v>0</v>
      </c>
      <c r="C32" s="17">
        <f t="shared" si="0"/>
        <v>0</v>
      </c>
      <c r="D32" s="18">
        <v>0</v>
      </c>
      <c r="E32" s="17">
        <f t="shared" si="1"/>
        <v>0</v>
      </c>
      <c r="F32" s="18">
        <v>11.2</v>
      </c>
      <c r="G32" s="17">
        <f t="shared" si="2"/>
        <v>294.11764705882354</v>
      </c>
      <c r="H32" s="21">
        <f>LARGE((C32,E32,G32),1)</f>
        <v>294.11764705882354</v>
      </c>
    </row>
    <row r="33" spans="1:8" ht="12.75">
      <c r="A33" s="64" t="s">
        <v>54</v>
      </c>
      <c r="B33" s="18">
        <v>0</v>
      </c>
      <c r="C33" s="17">
        <f t="shared" si="0"/>
        <v>0</v>
      </c>
      <c r="D33" s="18">
        <v>0</v>
      </c>
      <c r="E33" s="17">
        <f t="shared" si="1"/>
        <v>0</v>
      </c>
      <c r="F33" s="18">
        <v>10.43</v>
      </c>
      <c r="G33" s="17">
        <f t="shared" si="2"/>
        <v>273.89705882352945</v>
      </c>
      <c r="H33" s="21">
        <f>LARGE((C33,E33,G33),1)</f>
        <v>273.89705882352945</v>
      </c>
    </row>
    <row r="34" spans="1:8" ht="12.75">
      <c r="A34" s="64" t="s">
        <v>55</v>
      </c>
      <c r="B34" s="18">
        <v>0</v>
      </c>
      <c r="C34" s="17">
        <f t="shared" si="0"/>
        <v>0</v>
      </c>
      <c r="D34" s="18">
        <v>0</v>
      </c>
      <c r="E34" s="17">
        <f t="shared" si="1"/>
        <v>0</v>
      </c>
      <c r="F34" s="18">
        <v>8.78</v>
      </c>
      <c r="G34" s="17">
        <f t="shared" si="2"/>
        <v>230.5672268907563</v>
      </c>
      <c r="H34" s="21">
        <f>LARGE((C34,E34,G34),1)</f>
        <v>230.5672268907563</v>
      </c>
    </row>
    <row r="35" spans="1:8" ht="12.75">
      <c r="A35" s="64" t="s">
        <v>56</v>
      </c>
      <c r="B35" s="18">
        <v>0</v>
      </c>
      <c r="C35" s="17">
        <f t="shared" si="0"/>
        <v>0</v>
      </c>
      <c r="D35" s="18">
        <v>0</v>
      </c>
      <c r="E35" s="17">
        <f t="shared" si="1"/>
        <v>0</v>
      </c>
      <c r="F35" s="18">
        <v>7.12</v>
      </c>
      <c r="G35" s="17">
        <f t="shared" si="2"/>
        <v>186.9747899159664</v>
      </c>
      <c r="H35" s="21">
        <f>LARGE((C35,E35,G35),1)</f>
        <v>186.9747899159664</v>
      </c>
    </row>
    <row r="36" spans="1:8" ht="12.75">
      <c r="A36" s="64" t="s">
        <v>57</v>
      </c>
      <c r="B36" s="18">
        <v>0</v>
      </c>
      <c r="C36" s="17">
        <f t="shared" si="0"/>
        <v>0</v>
      </c>
      <c r="D36" s="18">
        <v>0</v>
      </c>
      <c r="E36" s="17">
        <f t="shared" si="1"/>
        <v>0</v>
      </c>
      <c r="F36" s="18">
        <v>7.16</v>
      </c>
      <c r="G36" s="17">
        <f t="shared" si="2"/>
        <v>188.02521008403363</v>
      </c>
      <c r="H36" s="21">
        <f>LARGE((C36,E36,G36),1)</f>
        <v>188.02521008403363</v>
      </c>
    </row>
    <row r="37" spans="1:8" ht="12.75">
      <c r="A37" s="64" t="s">
        <v>60</v>
      </c>
      <c r="B37" s="18">
        <v>0</v>
      </c>
      <c r="C37" s="17">
        <f t="shared" si="0"/>
        <v>0</v>
      </c>
      <c r="D37" s="18">
        <v>0</v>
      </c>
      <c r="E37" s="17">
        <f t="shared" si="1"/>
        <v>0</v>
      </c>
      <c r="F37" s="18">
        <v>16.96</v>
      </c>
      <c r="G37" s="17">
        <f t="shared" si="2"/>
        <v>445.37815126050424</v>
      </c>
      <c r="H37" s="21">
        <f>LARGE((C37,E37,G37),1)</f>
        <v>445.37815126050424</v>
      </c>
    </row>
    <row r="38" spans="1:8" ht="12.75">
      <c r="A38" s="64" t="s">
        <v>61</v>
      </c>
      <c r="B38" s="18">
        <v>0</v>
      </c>
      <c r="C38" s="17">
        <f t="shared" si="0"/>
        <v>0</v>
      </c>
      <c r="D38" s="18">
        <v>0</v>
      </c>
      <c r="E38" s="17">
        <f t="shared" si="1"/>
        <v>0</v>
      </c>
      <c r="F38" s="18">
        <v>9.25</v>
      </c>
      <c r="G38" s="17">
        <f t="shared" si="2"/>
        <v>242.9096638655462</v>
      </c>
      <c r="H38" s="21">
        <f>LARGE((C38,E38,G38),1)</f>
        <v>242.9096638655462</v>
      </c>
    </row>
    <row r="39" spans="1:8" ht="12.75">
      <c r="A39" s="64" t="s">
        <v>62</v>
      </c>
      <c r="B39" s="18">
        <v>0</v>
      </c>
      <c r="C39" s="17">
        <f t="shared" si="0"/>
        <v>0</v>
      </c>
      <c r="D39" s="18">
        <v>0</v>
      </c>
      <c r="E39" s="17">
        <f t="shared" si="1"/>
        <v>0</v>
      </c>
      <c r="F39" s="18">
        <v>3.97</v>
      </c>
      <c r="G39" s="17">
        <f t="shared" si="2"/>
        <v>104.25420168067227</v>
      </c>
      <c r="H39" s="21">
        <f>LARGE((C39,E39,G39),1)</f>
        <v>104.25420168067227</v>
      </c>
    </row>
    <row r="40" spans="1:8" ht="12.75">
      <c r="A40" s="64" t="s">
        <v>63</v>
      </c>
      <c r="B40" s="18">
        <v>0</v>
      </c>
      <c r="C40" s="17">
        <f t="shared" si="0"/>
        <v>0</v>
      </c>
      <c r="D40" s="18">
        <v>0</v>
      </c>
      <c r="E40" s="17">
        <f t="shared" si="1"/>
        <v>0</v>
      </c>
      <c r="F40" s="18">
        <v>4.25</v>
      </c>
      <c r="G40" s="17">
        <f t="shared" si="2"/>
        <v>111.60714285714286</v>
      </c>
      <c r="H40" s="21">
        <f>LARGE((C40,E40,G40),1)</f>
        <v>111.60714285714286</v>
      </c>
    </row>
    <row r="41" spans="1:8" ht="12.75">
      <c r="A41" s="64" t="s">
        <v>66</v>
      </c>
      <c r="B41" s="18">
        <v>0</v>
      </c>
      <c r="C41" s="17">
        <f t="shared" si="0"/>
        <v>0</v>
      </c>
      <c r="D41" s="18">
        <v>0</v>
      </c>
      <c r="E41" s="17">
        <f t="shared" si="1"/>
        <v>0</v>
      </c>
      <c r="F41" s="18">
        <v>8.6</v>
      </c>
      <c r="G41" s="17">
        <f t="shared" si="2"/>
        <v>225.8403361344538</v>
      </c>
      <c r="H41" s="21">
        <f>LARGE((C41,E41,G41),1)</f>
        <v>225.8403361344538</v>
      </c>
    </row>
    <row r="42" spans="1:8" ht="12.75">
      <c r="A42" s="64" t="s">
        <v>68</v>
      </c>
      <c r="B42" s="18">
        <v>0</v>
      </c>
      <c r="C42" s="17">
        <f t="shared" si="0"/>
        <v>0</v>
      </c>
      <c r="D42" s="18">
        <v>0</v>
      </c>
      <c r="E42" s="17">
        <f t="shared" si="1"/>
        <v>0</v>
      </c>
      <c r="F42" s="18">
        <v>3.15</v>
      </c>
      <c r="G42" s="17">
        <f t="shared" si="2"/>
        <v>82.72058823529412</v>
      </c>
      <c r="H42" s="21">
        <f>LARGE((C42,E42,G42),1)</f>
        <v>82.72058823529412</v>
      </c>
    </row>
    <row r="43" spans="1:8" ht="12.75">
      <c r="A43" s="64" t="s">
        <v>69</v>
      </c>
      <c r="B43" s="18">
        <v>0</v>
      </c>
      <c r="C43" s="17">
        <f>B43/B$15*1000*B$14</f>
        <v>0</v>
      </c>
      <c r="D43" s="18">
        <v>0</v>
      </c>
      <c r="E43" s="17">
        <f>D43/D$15*1000*D$14</f>
        <v>0</v>
      </c>
      <c r="F43" s="18">
        <v>6.3</v>
      </c>
      <c r="G43" s="17">
        <f>F43/F$15*1000*F$14</f>
        <v>165.44117647058823</v>
      </c>
      <c r="H43" s="21">
        <f>LARGE((C43,E43,G43),1)</f>
        <v>165.44117647058823</v>
      </c>
    </row>
    <row r="44" spans="1:8" ht="12.75">
      <c r="A44" s="64" t="s">
        <v>80</v>
      </c>
      <c r="B44" s="18">
        <v>0</v>
      </c>
      <c r="C44" s="17">
        <f>B44/B$15*1000*B$14</f>
        <v>0</v>
      </c>
      <c r="D44" s="18">
        <v>0</v>
      </c>
      <c r="E44" s="17">
        <f>D44/D$15*1000*D$14</f>
        <v>0</v>
      </c>
      <c r="F44" s="18">
        <v>3.19</v>
      </c>
      <c r="G44" s="17">
        <f>F44/F$15*1000*F$14</f>
        <v>83.77100840336135</v>
      </c>
      <c r="H44" s="21">
        <f>LARGE((C44,E44,G44),1)</f>
        <v>83.77100840336135</v>
      </c>
    </row>
    <row r="45" spans="1:8" ht="12.75">
      <c r="A45" s="64" t="s">
        <v>81</v>
      </c>
      <c r="B45" s="18">
        <v>0</v>
      </c>
      <c r="C45" s="17">
        <f>B45/B$15*1000*B$14</f>
        <v>0</v>
      </c>
      <c r="D45" s="18">
        <v>0</v>
      </c>
      <c r="E45" s="17">
        <f>D45/D$15*1000*D$14</f>
        <v>0</v>
      </c>
      <c r="F45" s="18">
        <v>7.75</v>
      </c>
      <c r="G45" s="17">
        <f>F45/F$15*1000*F$14</f>
        <v>203.5189075630252</v>
      </c>
      <c r="H45" s="21">
        <f>LARGE((C45,E45,G45),1)</f>
        <v>203.5189075630252</v>
      </c>
    </row>
    <row r="46" spans="1:8" ht="12.75">
      <c r="A46" s="64" t="s">
        <v>83</v>
      </c>
      <c r="B46" s="18">
        <v>0</v>
      </c>
      <c r="C46" s="17">
        <f>B46/B$15*1000*B$14</f>
        <v>0</v>
      </c>
      <c r="D46" s="18">
        <v>0</v>
      </c>
      <c r="E46" s="17">
        <f>D46/D$15*1000*D$14</f>
        <v>0</v>
      </c>
      <c r="F46" s="18">
        <v>3.23</v>
      </c>
      <c r="G46" s="17">
        <f>F46/F$15*1000*F$14</f>
        <v>84.82142857142857</v>
      </c>
      <c r="H46" s="21">
        <f>LARGE((C46,E46,G46),1)</f>
        <v>84.82142857142857</v>
      </c>
    </row>
    <row r="47" spans="1:8" ht="12.75">
      <c r="A47" s="64" t="s">
        <v>121</v>
      </c>
      <c r="B47" s="18">
        <v>0</v>
      </c>
      <c r="C47" s="17">
        <f aca="true" t="shared" si="3" ref="C47:C53">B47/B$15*1000*B$14</f>
        <v>0</v>
      </c>
      <c r="D47" s="18">
        <v>0</v>
      </c>
      <c r="E47" s="17">
        <f aca="true" t="shared" si="4" ref="E47:E53">D47/D$15*1000*D$14</f>
        <v>0</v>
      </c>
      <c r="F47" s="18">
        <v>7.56</v>
      </c>
      <c r="G47" s="17">
        <f aca="true" t="shared" si="5" ref="G47:G53">F47/F$15*1000*F$14</f>
        <v>198.52941176470588</v>
      </c>
      <c r="H47" s="21">
        <f>LARGE((C47,E47,G47),1)</f>
        <v>198.52941176470588</v>
      </c>
    </row>
    <row r="48" spans="1:8" ht="12.75">
      <c r="A48" s="64" t="s">
        <v>122</v>
      </c>
      <c r="B48" s="18">
        <v>0</v>
      </c>
      <c r="C48" s="17">
        <f t="shared" si="3"/>
        <v>0</v>
      </c>
      <c r="D48" s="18">
        <v>0</v>
      </c>
      <c r="E48" s="17">
        <f t="shared" si="4"/>
        <v>0</v>
      </c>
      <c r="F48" s="18">
        <v>13.74</v>
      </c>
      <c r="G48" s="17">
        <f t="shared" si="5"/>
        <v>360.8193277310924</v>
      </c>
      <c r="H48" s="21">
        <f>LARGE((C48,E48,G48),1)</f>
        <v>360.8193277310924</v>
      </c>
    </row>
    <row r="49" spans="1:8" ht="12.75">
      <c r="A49" s="64" t="s">
        <v>123</v>
      </c>
      <c r="B49" s="18">
        <v>0</v>
      </c>
      <c r="C49" s="17">
        <f t="shared" si="3"/>
        <v>0</v>
      </c>
      <c r="D49" s="18">
        <v>0</v>
      </c>
      <c r="E49" s="17">
        <f t="shared" si="4"/>
        <v>0</v>
      </c>
      <c r="F49" s="18">
        <v>4.59</v>
      </c>
      <c r="G49" s="17">
        <f t="shared" si="5"/>
        <v>120.53571428571429</v>
      </c>
      <c r="H49" s="21">
        <f>LARGE((C49,E49,G49),1)</f>
        <v>120.53571428571429</v>
      </c>
    </row>
    <row r="50" spans="1:8" ht="12.75">
      <c r="A50" s="64" t="s">
        <v>124</v>
      </c>
      <c r="B50" s="18">
        <v>0</v>
      </c>
      <c r="C50" s="17">
        <f t="shared" si="3"/>
        <v>0</v>
      </c>
      <c r="D50" s="18">
        <v>0</v>
      </c>
      <c r="E50" s="17">
        <f t="shared" si="4"/>
        <v>0</v>
      </c>
      <c r="F50" s="18">
        <v>3</v>
      </c>
      <c r="G50" s="17">
        <f t="shared" si="5"/>
        <v>78.78151260504201</v>
      </c>
      <c r="H50" s="21">
        <f>LARGE((C50,E50,G50),1)</f>
        <v>78.78151260504201</v>
      </c>
    </row>
    <row r="51" spans="1:8" ht="12.75">
      <c r="A51" s="64" t="s">
        <v>125</v>
      </c>
      <c r="B51" s="18">
        <v>0</v>
      </c>
      <c r="C51" s="17">
        <f t="shared" si="3"/>
        <v>0</v>
      </c>
      <c r="D51" s="18">
        <v>0</v>
      </c>
      <c r="E51" s="17">
        <f t="shared" si="4"/>
        <v>0</v>
      </c>
      <c r="F51" s="18">
        <v>8.64</v>
      </c>
      <c r="G51" s="17">
        <f t="shared" si="5"/>
        <v>226.89075630252103</v>
      </c>
      <c r="H51" s="21">
        <f>LARGE((C51,E51,G51),1)</f>
        <v>226.89075630252103</v>
      </c>
    </row>
    <row r="52" spans="1:8" ht="12.75">
      <c r="A52" s="64" t="s">
        <v>126</v>
      </c>
      <c r="B52" s="18">
        <v>0</v>
      </c>
      <c r="C52" s="17">
        <f t="shared" si="3"/>
        <v>0</v>
      </c>
      <c r="D52" s="18">
        <v>0</v>
      </c>
      <c r="E52" s="17">
        <f t="shared" si="4"/>
        <v>0</v>
      </c>
      <c r="F52" s="18">
        <v>0.92</v>
      </c>
      <c r="G52" s="17">
        <f t="shared" si="5"/>
        <v>24.159663865546218</v>
      </c>
      <c r="H52" s="21">
        <f>LARGE((C52,E52,G52),1)</f>
        <v>24.159663865546218</v>
      </c>
    </row>
    <row r="53" spans="1:8" ht="12.75">
      <c r="A53" s="64" t="s">
        <v>127</v>
      </c>
      <c r="B53" s="18">
        <v>0</v>
      </c>
      <c r="C53" s="17">
        <f t="shared" si="3"/>
        <v>0</v>
      </c>
      <c r="D53" s="18">
        <v>0</v>
      </c>
      <c r="E53" s="17">
        <f t="shared" si="4"/>
        <v>0</v>
      </c>
      <c r="F53" s="18">
        <v>1.34</v>
      </c>
      <c r="G53" s="17">
        <f t="shared" si="5"/>
        <v>35.189075630252105</v>
      </c>
      <c r="H53" s="21">
        <f>LARGE((C53,E53,G53),1)</f>
        <v>35.189075630252105</v>
      </c>
    </row>
    <row r="54" spans="1:8" ht="12.75">
      <c r="A54" s="64" t="s">
        <v>38</v>
      </c>
      <c r="B54" s="110">
        <v>0</v>
      </c>
      <c r="C54" s="111">
        <f>B54/B$15*1000*B$14</f>
        <v>0</v>
      </c>
      <c r="D54" s="110">
        <v>0</v>
      </c>
      <c r="E54" s="111">
        <f>D54/D$15*1000*D$14</f>
        <v>0</v>
      </c>
      <c r="F54" s="110">
        <v>0</v>
      </c>
      <c r="G54" s="111">
        <v>442</v>
      </c>
      <c r="H54" s="112">
        <f>LARGE((C54,E54,G54),1)</f>
        <v>442</v>
      </c>
    </row>
    <row r="57" ht="12.75"/>
    <row r="58" ht="12.75"/>
    <row r="59" ht="12.75"/>
    <row r="60" ht="12.75"/>
    <row r="61" ht="12.75"/>
    <row r="62" ht="12.75"/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0">
      <selection activeCell="F16" sqref="F16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125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131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132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>
        <v>40237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22.75</v>
      </c>
      <c r="G15" s="12"/>
      <c r="H15" s="34" t="s">
        <v>26</v>
      </c>
    </row>
    <row r="16" spans="1:8" ht="12.7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2.75">
      <c r="A17" s="64" t="s">
        <v>36</v>
      </c>
      <c r="B17" s="18">
        <v>0</v>
      </c>
      <c r="C17" s="17">
        <f aca="true" t="shared" si="0" ref="C17:C47">B17/B$15*1000*B$14</f>
        <v>0</v>
      </c>
      <c r="D17" s="18">
        <v>0</v>
      </c>
      <c r="E17" s="17">
        <f aca="true" t="shared" si="1" ref="E17:E47">D17/D$15*1000*D$14</f>
        <v>0</v>
      </c>
      <c r="F17" s="16">
        <v>21.22</v>
      </c>
      <c r="G17" s="17">
        <f>F17/F$15*1000*F$14</f>
        <v>513.010989010989</v>
      </c>
      <c r="H17" s="21">
        <f>LARGE((C17,E17,G17),1)</f>
        <v>513.010989010989</v>
      </c>
    </row>
    <row r="18" spans="1:8" ht="12.75">
      <c r="A18" s="64" t="s">
        <v>35</v>
      </c>
      <c r="B18" s="18">
        <v>1</v>
      </c>
      <c r="C18" s="17">
        <f t="shared" si="0"/>
        <v>0</v>
      </c>
      <c r="D18" s="18">
        <v>0</v>
      </c>
      <c r="E18" s="17">
        <f t="shared" si="1"/>
        <v>0</v>
      </c>
      <c r="F18" s="16">
        <v>6.15</v>
      </c>
      <c r="G18" s="17">
        <f aca="true" t="shared" si="2" ref="G18:G47">F18/F$15*1000*F$14</f>
        <v>148.68131868131871</v>
      </c>
      <c r="H18" s="21">
        <f>LARGE((C18,E18,G18),1)</f>
        <v>148.68131868131871</v>
      </c>
    </row>
    <row r="19" spans="1:8" ht="12.75">
      <c r="A19" s="64" t="s">
        <v>37</v>
      </c>
      <c r="B19" s="18">
        <v>0</v>
      </c>
      <c r="C19" s="17">
        <f t="shared" si="0"/>
        <v>0</v>
      </c>
      <c r="D19" s="18">
        <v>0</v>
      </c>
      <c r="E19" s="17">
        <f t="shared" si="1"/>
        <v>0</v>
      </c>
      <c r="F19" s="16">
        <v>20.03</v>
      </c>
      <c r="G19" s="17">
        <f t="shared" si="2"/>
        <v>484.2417582417583</v>
      </c>
      <c r="H19" s="21">
        <f>LARGE((C19,E19,G19),1)</f>
        <v>484.2417582417583</v>
      </c>
    </row>
    <row r="20" spans="1:8" ht="12.75">
      <c r="A20" s="64" t="s">
        <v>112</v>
      </c>
      <c r="B20" s="18">
        <v>0</v>
      </c>
      <c r="C20" s="17">
        <f t="shared" si="0"/>
        <v>0</v>
      </c>
      <c r="D20" s="18">
        <v>0</v>
      </c>
      <c r="E20" s="17">
        <f t="shared" si="1"/>
        <v>0</v>
      </c>
      <c r="F20" s="16">
        <v>15.67</v>
      </c>
      <c r="G20" s="17">
        <f t="shared" si="2"/>
        <v>378.83516483516485</v>
      </c>
      <c r="H20" s="21">
        <f>LARGE((C20,E20,G20),1)</f>
        <v>378.83516483516485</v>
      </c>
    </row>
    <row r="21" spans="1:8" ht="12.75">
      <c r="A21" s="64" t="s">
        <v>39</v>
      </c>
      <c r="B21" s="18">
        <v>0</v>
      </c>
      <c r="C21" s="17">
        <f t="shared" si="0"/>
        <v>0</v>
      </c>
      <c r="D21" s="18">
        <v>0</v>
      </c>
      <c r="E21" s="17">
        <f t="shared" si="1"/>
        <v>0</v>
      </c>
      <c r="F21" s="16">
        <v>17.08</v>
      </c>
      <c r="G21" s="17">
        <f t="shared" si="2"/>
        <v>412.9230769230769</v>
      </c>
      <c r="H21" s="21">
        <f>LARGE((C21,E21,G21),1)</f>
        <v>412.9230769230769</v>
      </c>
    </row>
    <row r="22" spans="1:8" ht="12.75">
      <c r="A22" s="64" t="s">
        <v>40</v>
      </c>
      <c r="B22" s="18">
        <v>0</v>
      </c>
      <c r="C22" s="17">
        <f t="shared" si="0"/>
        <v>0</v>
      </c>
      <c r="D22" s="18">
        <v>0</v>
      </c>
      <c r="E22" s="17">
        <f t="shared" si="1"/>
        <v>0</v>
      </c>
      <c r="F22" s="16">
        <v>22.75</v>
      </c>
      <c r="G22" s="17">
        <f t="shared" si="2"/>
        <v>550</v>
      </c>
      <c r="H22" s="21">
        <f>LARGE((C22,E22,G22),1)</f>
        <v>550</v>
      </c>
    </row>
    <row r="23" spans="1:8" ht="12.75">
      <c r="A23" s="64" t="s">
        <v>41</v>
      </c>
      <c r="B23" s="18">
        <v>0</v>
      </c>
      <c r="C23" s="17">
        <f t="shared" si="0"/>
        <v>0</v>
      </c>
      <c r="D23" s="18">
        <v>0</v>
      </c>
      <c r="E23" s="17">
        <f t="shared" si="1"/>
        <v>0</v>
      </c>
      <c r="F23" s="16">
        <v>12.81</v>
      </c>
      <c r="G23" s="17">
        <f t="shared" si="2"/>
        <v>309.69230769230774</v>
      </c>
      <c r="H23" s="21">
        <f>LARGE((C23,E23,G23),1)</f>
        <v>309.69230769230774</v>
      </c>
    </row>
    <row r="24" spans="1:8" ht="12.75">
      <c r="A24" s="64" t="s">
        <v>44</v>
      </c>
      <c r="B24" s="18">
        <v>0</v>
      </c>
      <c r="C24" s="17">
        <f t="shared" si="0"/>
        <v>0</v>
      </c>
      <c r="D24" s="18">
        <v>0</v>
      </c>
      <c r="E24" s="17">
        <f t="shared" si="1"/>
        <v>0</v>
      </c>
      <c r="F24" s="16">
        <v>18.49</v>
      </c>
      <c r="G24" s="17">
        <f t="shared" si="2"/>
        <v>447.010989010989</v>
      </c>
      <c r="H24" s="21">
        <f>LARGE((C24,E24,G24),1)</f>
        <v>447.010989010989</v>
      </c>
    </row>
    <row r="25" spans="1:8" ht="12.75">
      <c r="A25" s="64" t="s">
        <v>45</v>
      </c>
      <c r="B25" s="18">
        <v>0</v>
      </c>
      <c r="C25" s="17">
        <f t="shared" si="0"/>
        <v>0</v>
      </c>
      <c r="D25" s="18">
        <v>0</v>
      </c>
      <c r="E25" s="17">
        <f t="shared" si="1"/>
        <v>0</v>
      </c>
      <c r="F25" s="16">
        <v>8.79</v>
      </c>
      <c r="G25" s="17">
        <f t="shared" si="2"/>
        <v>212.5054945054945</v>
      </c>
      <c r="H25" s="21">
        <f>LARGE((C25,E25,G25),1)</f>
        <v>212.5054945054945</v>
      </c>
    </row>
    <row r="26" spans="1:8" ht="12.75">
      <c r="A26" s="64" t="s">
        <v>46</v>
      </c>
      <c r="B26" s="18">
        <v>0</v>
      </c>
      <c r="C26" s="17">
        <f t="shared" si="0"/>
        <v>0</v>
      </c>
      <c r="D26" s="18">
        <v>0</v>
      </c>
      <c r="E26" s="17">
        <f t="shared" si="1"/>
        <v>0</v>
      </c>
      <c r="F26" s="16">
        <v>15.71</v>
      </c>
      <c r="G26" s="17">
        <f t="shared" si="2"/>
        <v>379.8021978021979</v>
      </c>
      <c r="H26" s="21">
        <f>LARGE((C26,E26,G26),1)</f>
        <v>379.8021978021979</v>
      </c>
    </row>
    <row r="27" spans="1:8" ht="12.75">
      <c r="A27" s="64" t="s">
        <v>47</v>
      </c>
      <c r="B27" s="18">
        <v>0</v>
      </c>
      <c r="C27" s="17">
        <f t="shared" si="0"/>
        <v>0</v>
      </c>
      <c r="D27" s="18">
        <v>0</v>
      </c>
      <c r="E27" s="17">
        <f t="shared" si="1"/>
        <v>0</v>
      </c>
      <c r="F27" s="16">
        <v>8.05</v>
      </c>
      <c r="G27" s="17">
        <f t="shared" si="2"/>
        <v>194.61538461538464</v>
      </c>
      <c r="H27" s="21">
        <f>LARGE((C27,E27,G27),1)</f>
        <v>194.61538461538464</v>
      </c>
    </row>
    <row r="28" spans="1:8" ht="12.75">
      <c r="A28" s="64" t="s">
        <v>48</v>
      </c>
      <c r="B28" s="18">
        <v>0</v>
      </c>
      <c r="C28" s="17">
        <f t="shared" si="0"/>
        <v>0</v>
      </c>
      <c r="D28" s="18">
        <v>0</v>
      </c>
      <c r="E28" s="17">
        <f t="shared" si="1"/>
        <v>0</v>
      </c>
      <c r="F28" s="16">
        <v>13.72</v>
      </c>
      <c r="G28" s="17">
        <f t="shared" si="2"/>
        <v>331.69230769230774</v>
      </c>
      <c r="H28" s="21">
        <f>LARGE((C28,E28,G28),1)</f>
        <v>331.69230769230774</v>
      </c>
    </row>
    <row r="29" spans="1:8" ht="12.75">
      <c r="A29" s="64" t="s">
        <v>49</v>
      </c>
      <c r="B29" s="18">
        <v>0</v>
      </c>
      <c r="C29" s="17">
        <f t="shared" si="0"/>
        <v>0</v>
      </c>
      <c r="D29" s="18">
        <v>0</v>
      </c>
      <c r="E29" s="17">
        <f t="shared" si="1"/>
        <v>0</v>
      </c>
      <c r="F29" s="16">
        <v>7.42</v>
      </c>
      <c r="G29" s="17">
        <f t="shared" si="2"/>
        <v>179.3846153846154</v>
      </c>
      <c r="H29" s="21">
        <f>LARGE((C29,E29,G29),1)</f>
        <v>179.3846153846154</v>
      </c>
    </row>
    <row r="30" spans="1:8" ht="12.75">
      <c r="A30" s="64" t="s">
        <v>50</v>
      </c>
      <c r="B30" s="18">
        <v>0</v>
      </c>
      <c r="C30" s="17">
        <f t="shared" si="0"/>
        <v>0</v>
      </c>
      <c r="D30" s="18">
        <v>0</v>
      </c>
      <c r="E30" s="17">
        <f t="shared" si="1"/>
        <v>0</v>
      </c>
      <c r="F30" s="16">
        <v>7.69</v>
      </c>
      <c r="G30" s="17">
        <f t="shared" si="2"/>
        <v>185.91208791208794</v>
      </c>
      <c r="H30" s="21">
        <f>LARGE((C30,E30,G30),1)</f>
        <v>185.91208791208794</v>
      </c>
    </row>
    <row r="31" spans="1:8" ht="12.75">
      <c r="A31" s="64" t="s">
        <v>74</v>
      </c>
      <c r="B31" s="18">
        <v>0</v>
      </c>
      <c r="C31" s="17">
        <f t="shared" si="0"/>
        <v>0</v>
      </c>
      <c r="D31" s="18">
        <v>0</v>
      </c>
      <c r="E31" s="17">
        <f t="shared" si="1"/>
        <v>0</v>
      </c>
      <c r="F31" s="16">
        <v>9.28</v>
      </c>
      <c r="G31" s="17">
        <f t="shared" si="2"/>
        <v>224.35164835164835</v>
      </c>
      <c r="H31" s="21">
        <f>LARGE((C31,E31,G31),1)</f>
        <v>224.35164835164835</v>
      </c>
    </row>
    <row r="32" spans="1:8" ht="12.75">
      <c r="A32" s="64" t="s">
        <v>51</v>
      </c>
      <c r="B32" s="18">
        <v>0</v>
      </c>
      <c r="C32" s="17">
        <f t="shared" si="0"/>
        <v>0</v>
      </c>
      <c r="D32" s="18">
        <v>0</v>
      </c>
      <c r="E32" s="17">
        <f t="shared" si="1"/>
        <v>0</v>
      </c>
      <c r="F32" s="16">
        <v>16.85</v>
      </c>
      <c r="G32" s="17">
        <f t="shared" si="2"/>
        <v>407.36263736263743</v>
      </c>
      <c r="H32" s="21">
        <f>LARGE((C32,E32,G32),1)</f>
        <v>407.36263736263743</v>
      </c>
    </row>
    <row r="33" spans="1:8" ht="12.75">
      <c r="A33" s="64" t="s">
        <v>52</v>
      </c>
      <c r="B33" s="18">
        <v>0</v>
      </c>
      <c r="C33" s="17">
        <f t="shared" si="0"/>
        <v>0</v>
      </c>
      <c r="D33" s="18">
        <v>0</v>
      </c>
      <c r="E33" s="17">
        <f t="shared" si="1"/>
        <v>0</v>
      </c>
      <c r="F33" s="16">
        <v>10.03</v>
      </c>
      <c r="G33" s="17">
        <f t="shared" si="2"/>
        <v>242.48351648351647</v>
      </c>
      <c r="H33" s="21">
        <f>LARGE((C33,E33,G33),1)</f>
        <v>242.48351648351647</v>
      </c>
    </row>
    <row r="34" spans="1:8" ht="12.75">
      <c r="A34" s="64" t="s">
        <v>53</v>
      </c>
      <c r="B34" s="18">
        <v>0</v>
      </c>
      <c r="C34" s="17">
        <f t="shared" si="0"/>
        <v>0</v>
      </c>
      <c r="D34" s="18">
        <v>0</v>
      </c>
      <c r="E34" s="17">
        <f t="shared" si="1"/>
        <v>0</v>
      </c>
      <c r="F34" s="16">
        <v>2.37</v>
      </c>
      <c r="G34" s="17">
        <f t="shared" si="2"/>
        <v>57.2967032967033</v>
      </c>
      <c r="H34" s="21">
        <f>LARGE((C34,E34,G34),1)</f>
        <v>57.2967032967033</v>
      </c>
    </row>
    <row r="35" spans="1:8" ht="12.75">
      <c r="A35" s="64" t="s">
        <v>54</v>
      </c>
      <c r="B35" s="18">
        <v>0</v>
      </c>
      <c r="C35" s="17">
        <f t="shared" si="0"/>
        <v>0</v>
      </c>
      <c r="D35" s="18">
        <v>0</v>
      </c>
      <c r="E35" s="17">
        <f t="shared" si="1"/>
        <v>0</v>
      </c>
      <c r="F35" s="16">
        <v>11.42</v>
      </c>
      <c r="G35" s="17">
        <f t="shared" si="2"/>
        <v>276.0879120879121</v>
      </c>
      <c r="H35" s="21">
        <f>LARGE((C35,E35,G35),1)</f>
        <v>276.0879120879121</v>
      </c>
    </row>
    <row r="36" spans="1:8" ht="12.75">
      <c r="A36" s="64" t="s">
        <v>55</v>
      </c>
      <c r="B36" s="18">
        <v>0</v>
      </c>
      <c r="C36" s="17">
        <f t="shared" si="0"/>
        <v>0</v>
      </c>
      <c r="D36" s="18">
        <v>0</v>
      </c>
      <c r="E36" s="17">
        <f t="shared" si="1"/>
        <v>0</v>
      </c>
      <c r="F36" s="16">
        <v>10.87</v>
      </c>
      <c r="G36" s="17">
        <f t="shared" si="2"/>
        <v>262.7912087912088</v>
      </c>
      <c r="H36" s="21">
        <f>LARGE((C36,E36,G36),1)</f>
        <v>262.7912087912088</v>
      </c>
    </row>
    <row r="37" spans="1:8" ht="12.75">
      <c r="A37" s="64" t="s">
        <v>56</v>
      </c>
      <c r="B37" s="18">
        <v>0</v>
      </c>
      <c r="C37" s="17">
        <f t="shared" si="0"/>
        <v>0</v>
      </c>
      <c r="D37" s="18">
        <v>0</v>
      </c>
      <c r="E37" s="17">
        <f t="shared" si="1"/>
        <v>0</v>
      </c>
      <c r="F37" s="16">
        <v>7.53</v>
      </c>
      <c r="G37" s="17">
        <f t="shared" si="2"/>
        <v>182.0439560439561</v>
      </c>
      <c r="H37" s="21">
        <f>LARGE((C37,E37,G37),1)</f>
        <v>182.0439560439561</v>
      </c>
    </row>
    <row r="38" spans="1:8" ht="12.75">
      <c r="A38" s="64" t="s">
        <v>57</v>
      </c>
      <c r="B38" s="18">
        <v>0</v>
      </c>
      <c r="C38" s="17">
        <f t="shared" si="0"/>
        <v>0</v>
      </c>
      <c r="D38" s="18">
        <v>0</v>
      </c>
      <c r="E38" s="17">
        <f t="shared" si="1"/>
        <v>0</v>
      </c>
      <c r="F38" s="16">
        <v>6.2</v>
      </c>
      <c r="G38" s="17">
        <f t="shared" si="2"/>
        <v>149.89010989010993</v>
      </c>
      <c r="H38" s="21">
        <f>LARGE((C38,E38,G38),1)</f>
        <v>149.89010989010993</v>
      </c>
    </row>
    <row r="39" spans="1:8" ht="12.75">
      <c r="A39" s="64" t="s">
        <v>58</v>
      </c>
      <c r="B39" s="18">
        <v>0</v>
      </c>
      <c r="C39" s="17">
        <f t="shared" si="0"/>
        <v>0</v>
      </c>
      <c r="D39" s="18">
        <v>0</v>
      </c>
      <c r="E39" s="17">
        <f t="shared" si="1"/>
        <v>0</v>
      </c>
      <c r="F39" s="16">
        <v>7.54</v>
      </c>
      <c r="G39" s="17">
        <f t="shared" si="2"/>
        <v>182.28571428571428</v>
      </c>
      <c r="H39" s="21">
        <f>LARGE((C39,E39,G39),1)</f>
        <v>182.28571428571428</v>
      </c>
    </row>
    <row r="40" spans="1:8" ht="12.75">
      <c r="A40" s="64" t="s">
        <v>59</v>
      </c>
      <c r="B40" s="18">
        <v>0</v>
      </c>
      <c r="C40" s="17">
        <f t="shared" si="0"/>
        <v>0</v>
      </c>
      <c r="D40" s="18">
        <v>0</v>
      </c>
      <c r="E40" s="17">
        <f t="shared" si="1"/>
        <v>0</v>
      </c>
      <c r="F40" s="16">
        <v>9.37</v>
      </c>
      <c r="G40" s="17">
        <f t="shared" si="2"/>
        <v>226.5274725274725</v>
      </c>
      <c r="H40" s="21">
        <f>LARGE((C40,E40,G40),1)</f>
        <v>226.5274725274725</v>
      </c>
    </row>
    <row r="41" spans="1:8" ht="12.75">
      <c r="A41" s="64" t="s">
        <v>133</v>
      </c>
      <c r="B41" s="18">
        <v>0</v>
      </c>
      <c r="C41" s="17">
        <f t="shared" si="0"/>
        <v>0</v>
      </c>
      <c r="D41" s="18">
        <v>0</v>
      </c>
      <c r="E41" s="17">
        <f t="shared" si="1"/>
        <v>0</v>
      </c>
      <c r="F41" s="16">
        <v>8.44</v>
      </c>
      <c r="G41" s="17">
        <f t="shared" si="2"/>
        <v>204.04395604395606</v>
      </c>
      <c r="H41" s="21">
        <f>LARGE((C41,E41,G41),1)</f>
        <v>204.04395604395606</v>
      </c>
    </row>
    <row r="42" spans="1:8" ht="12.75">
      <c r="A42" s="64" t="s">
        <v>61</v>
      </c>
      <c r="B42" s="18">
        <v>0</v>
      </c>
      <c r="C42" s="17">
        <f t="shared" si="0"/>
        <v>0</v>
      </c>
      <c r="D42" s="18">
        <v>0</v>
      </c>
      <c r="E42" s="17">
        <f t="shared" si="1"/>
        <v>0</v>
      </c>
      <c r="F42" s="16">
        <v>8.24</v>
      </c>
      <c r="G42" s="17">
        <f t="shared" si="2"/>
        <v>199.20879120879124</v>
      </c>
      <c r="H42" s="21">
        <f>LARGE((C42,E42,G42),1)</f>
        <v>199.20879120879124</v>
      </c>
    </row>
    <row r="43" spans="1:8" ht="12.75">
      <c r="A43" s="64" t="s">
        <v>62</v>
      </c>
      <c r="B43" s="18">
        <v>0</v>
      </c>
      <c r="C43" s="17">
        <f t="shared" si="0"/>
        <v>0</v>
      </c>
      <c r="D43" s="18">
        <v>0</v>
      </c>
      <c r="E43" s="17">
        <f t="shared" si="1"/>
        <v>0</v>
      </c>
      <c r="F43" s="16">
        <v>8.2</v>
      </c>
      <c r="G43" s="17">
        <f t="shared" si="2"/>
        <v>198.24175824175825</v>
      </c>
      <c r="H43" s="21">
        <f>LARGE((C43,E43,G43),1)</f>
        <v>198.24175824175825</v>
      </c>
    </row>
    <row r="44" spans="1:8" ht="12.75">
      <c r="A44" s="64" t="s">
        <v>65</v>
      </c>
      <c r="B44" s="18">
        <v>0</v>
      </c>
      <c r="C44" s="17">
        <f t="shared" si="0"/>
        <v>0</v>
      </c>
      <c r="D44" s="18">
        <v>0</v>
      </c>
      <c r="E44" s="17">
        <f t="shared" si="1"/>
        <v>0</v>
      </c>
      <c r="F44" s="16">
        <v>4.16</v>
      </c>
      <c r="G44" s="17">
        <f t="shared" si="2"/>
        <v>100.57142857142858</v>
      </c>
      <c r="H44" s="21">
        <f>LARGE((C44,E44,G44),1)</f>
        <v>100.57142857142858</v>
      </c>
    </row>
    <row r="45" spans="1:8" ht="12.75">
      <c r="A45" s="64" t="s">
        <v>66</v>
      </c>
      <c r="B45" s="18">
        <v>0</v>
      </c>
      <c r="C45" s="17">
        <f t="shared" si="0"/>
        <v>0</v>
      </c>
      <c r="D45" s="18">
        <v>0</v>
      </c>
      <c r="E45" s="17">
        <f t="shared" si="1"/>
        <v>0</v>
      </c>
      <c r="F45" s="16">
        <v>5.38</v>
      </c>
      <c r="G45" s="17">
        <f t="shared" si="2"/>
        <v>130.06593406593407</v>
      </c>
      <c r="H45" s="21">
        <f>LARGE((C45,E45,G45),1)</f>
        <v>130.06593406593407</v>
      </c>
    </row>
    <row r="46" spans="1:8" ht="12.75">
      <c r="A46" s="64" t="s">
        <v>67</v>
      </c>
      <c r="B46" s="18">
        <v>0</v>
      </c>
      <c r="C46" s="17">
        <f t="shared" si="0"/>
        <v>0</v>
      </c>
      <c r="D46" s="18">
        <v>0</v>
      </c>
      <c r="E46" s="17">
        <f t="shared" si="1"/>
        <v>0</v>
      </c>
      <c r="F46" s="16">
        <v>1.92</v>
      </c>
      <c r="G46" s="17">
        <f t="shared" si="2"/>
        <v>46.41758241758242</v>
      </c>
      <c r="H46" s="21">
        <f>LARGE((C46,E46,G46),1)</f>
        <v>46.41758241758242</v>
      </c>
    </row>
    <row r="47" spans="1:8" ht="12.75">
      <c r="A47" s="64" t="s">
        <v>68</v>
      </c>
      <c r="B47" s="18">
        <v>0</v>
      </c>
      <c r="C47" s="17">
        <f t="shared" si="0"/>
        <v>0</v>
      </c>
      <c r="D47" s="18">
        <v>0</v>
      </c>
      <c r="E47" s="17">
        <f t="shared" si="1"/>
        <v>0</v>
      </c>
      <c r="F47" s="16">
        <v>3.51</v>
      </c>
      <c r="G47" s="17">
        <f t="shared" si="2"/>
        <v>84.85714285714286</v>
      </c>
      <c r="H47" s="21">
        <f>LARGE((C47,E47,G47),1)</f>
        <v>84.85714285714286</v>
      </c>
    </row>
    <row r="48" spans="1:8" ht="12.75">
      <c r="A48" s="64" t="s">
        <v>122</v>
      </c>
      <c r="B48" s="18">
        <v>0</v>
      </c>
      <c r="C48" s="17">
        <f>B48/B$15*1000*B$14</f>
        <v>0</v>
      </c>
      <c r="D48" s="18">
        <v>0</v>
      </c>
      <c r="E48" s="17">
        <f>D48/D$15*1000*D$14</f>
        <v>0</v>
      </c>
      <c r="F48" s="16">
        <v>1.56</v>
      </c>
      <c r="G48" s="17">
        <f>F48/F$15*1000*F$14</f>
        <v>37.714285714285715</v>
      </c>
      <c r="H48" s="21">
        <f>LARGE((C48,E48,G48),1)</f>
        <v>37.714285714285715</v>
      </c>
    </row>
    <row r="49" spans="1:8" ht="12.75">
      <c r="A49" s="64" t="s">
        <v>134</v>
      </c>
      <c r="B49" s="18">
        <v>0</v>
      </c>
      <c r="C49" s="17">
        <f>B49/B$15*1000*B$14</f>
        <v>0</v>
      </c>
      <c r="D49" s="18">
        <v>0</v>
      </c>
      <c r="E49" s="17">
        <f>D49/D$15*1000*D$14</f>
        <v>0</v>
      </c>
      <c r="F49" s="16">
        <v>2.94</v>
      </c>
      <c r="G49" s="17">
        <f>F49/F$15*1000*F$14</f>
        <v>71.07692307692308</v>
      </c>
      <c r="H49" s="21">
        <f>LARGE((C49,E49,G49),1)</f>
        <v>71.07692307692308</v>
      </c>
    </row>
    <row r="50" spans="1:8" ht="12.75">
      <c r="A50" s="120" t="s">
        <v>38</v>
      </c>
      <c r="B50" s="113">
        <v>0</v>
      </c>
      <c r="C50" s="114">
        <v>0</v>
      </c>
      <c r="D50" s="115">
        <v>0</v>
      </c>
      <c r="E50" s="114">
        <v>0</v>
      </c>
      <c r="F50" s="115">
        <v>0</v>
      </c>
      <c r="G50" s="114">
        <v>406</v>
      </c>
      <c r="H50" s="116">
        <v>406</v>
      </c>
    </row>
    <row r="54" ht="12.75"/>
    <row r="55" ht="12.75"/>
    <row r="56" ht="12.75"/>
    <row r="57" ht="12.75"/>
    <row r="58" ht="12.75"/>
    <row r="59" ht="12.75"/>
    <row r="60" ht="12.75"/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3" sqref="D3"/>
    </sheetView>
  </sheetViews>
  <sheetFormatPr defaultColWidth="11.19921875" defaultRowHeight="14.25"/>
  <cols>
    <col min="1" max="1" width="17.5" style="0" customWidth="1"/>
    <col min="2" max="8" width="8.5" style="0" customWidth="1"/>
  </cols>
  <sheetData>
    <row r="1" spans="1:12" ht="14.25">
      <c r="A1" s="19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4.25">
      <c r="A2" s="194"/>
      <c r="B2" s="195" t="s">
        <v>8</v>
      </c>
      <c r="C2" s="195"/>
      <c r="D2" s="195"/>
      <c r="E2" s="195"/>
      <c r="F2" s="195"/>
      <c r="G2" s="75"/>
      <c r="H2" s="75"/>
      <c r="I2" s="75"/>
      <c r="J2" s="75"/>
      <c r="K2" s="75"/>
      <c r="L2" s="75"/>
    </row>
    <row r="3" spans="1:12" ht="14.25">
      <c r="A3" s="194"/>
      <c r="B3" s="75"/>
      <c r="C3" s="75"/>
      <c r="D3" s="125" t="s">
        <v>180</v>
      </c>
      <c r="E3" s="75"/>
      <c r="F3" s="75"/>
      <c r="G3" s="75"/>
      <c r="H3" s="75"/>
      <c r="I3" s="75"/>
      <c r="J3" s="75"/>
      <c r="K3" s="75"/>
      <c r="L3" s="75"/>
    </row>
    <row r="4" spans="1:12" ht="14.25">
      <c r="A4" s="194"/>
      <c r="B4" s="195" t="s">
        <v>20</v>
      </c>
      <c r="C4" s="195"/>
      <c r="D4" s="195"/>
      <c r="E4" s="195"/>
      <c r="F4" s="195"/>
      <c r="G4" s="75"/>
      <c r="H4" s="75"/>
      <c r="I4" s="75"/>
      <c r="J4" s="75"/>
      <c r="K4" s="75"/>
      <c r="L4" s="75"/>
    </row>
    <row r="5" spans="1:12" ht="14.25">
      <c r="A5" s="19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4.25">
      <c r="A6" s="194"/>
      <c r="B6" s="196"/>
      <c r="C6" s="196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194"/>
      <c r="B7" s="75"/>
      <c r="C7" s="75"/>
      <c r="D7" s="75"/>
      <c r="E7" s="75"/>
      <c r="F7" s="75"/>
      <c r="G7" s="102"/>
      <c r="H7" s="102"/>
      <c r="I7" s="102"/>
      <c r="J7" s="102"/>
      <c r="K7" s="102"/>
      <c r="L7" s="102"/>
    </row>
    <row r="8" spans="1:12" ht="15" customHeight="1">
      <c r="A8" s="76" t="s">
        <v>15</v>
      </c>
      <c r="B8" s="77" t="s">
        <v>76</v>
      </c>
      <c r="C8" s="77"/>
      <c r="D8" s="77"/>
      <c r="E8" s="77"/>
      <c r="F8" s="74"/>
      <c r="G8" s="103"/>
      <c r="H8" s="103"/>
      <c r="I8" s="104"/>
      <c r="J8" s="104"/>
      <c r="K8" s="104"/>
      <c r="L8" s="105"/>
    </row>
    <row r="9" spans="1:12" ht="15" customHeight="1">
      <c r="A9" s="76" t="s">
        <v>0</v>
      </c>
      <c r="B9" s="79" t="s">
        <v>119</v>
      </c>
      <c r="C9" s="79"/>
      <c r="D9" s="77"/>
      <c r="E9" s="77"/>
      <c r="F9" s="74"/>
      <c r="G9" s="103"/>
      <c r="H9" s="103"/>
      <c r="I9" s="104"/>
      <c r="J9" s="104"/>
      <c r="K9" s="104"/>
      <c r="L9" s="105"/>
    </row>
    <row r="10" spans="1:12" ht="15" customHeight="1">
      <c r="A10" s="76" t="s">
        <v>18</v>
      </c>
      <c r="B10" s="197">
        <v>40244</v>
      </c>
      <c r="C10" s="197"/>
      <c r="D10" s="80"/>
      <c r="E10" s="80"/>
      <c r="F10" s="78"/>
      <c r="G10" s="104"/>
      <c r="H10" s="104"/>
      <c r="I10" s="104"/>
      <c r="J10" s="104"/>
      <c r="K10" s="104"/>
      <c r="L10" s="105"/>
    </row>
    <row r="11" spans="1:12" ht="15" customHeight="1">
      <c r="A11" s="76" t="s">
        <v>16</v>
      </c>
      <c r="B11" s="77" t="s">
        <v>72</v>
      </c>
      <c r="C11" s="80"/>
      <c r="D11" s="75"/>
      <c r="E11" s="75"/>
      <c r="F11" s="75"/>
      <c r="G11" s="102"/>
      <c r="H11" s="102"/>
      <c r="I11" s="102"/>
      <c r="J11" s="102"/>
      <c r="K11" s="102"/>
      <c r="L11" s="102"/>
    </row>
    <row r="12" spans="1:12" ht="15" customHeight="1">
      <c r="A12" s="76" t="s">
        <v>22</v>
      </c>
      <c r="B12" s="74" t="s">
        <v>23</v>
      </c>
      <c r="C12" s="75"/>
      <c r="D12" s="75"/>
      <c r="E12" s="75"/>
      <c r="F12" s="75"/>
      <c r="G12" s="102"/>
      <c r="H12" s="102"/>
      <c r="I12" s="102"/>
      <c r="J12" s="102"/>
      <c r="K12" s="102"/>
      <c r="L12" s="102"/>
    </row>
    <row r="13" spans="1:12" ht="15" customHeight="1">
      <c r="A13" s="81" t="s">
        <v>17</v>
      </c>
      <c r="B13" s="82" t="s">
        <v>2</v>
      </c>
      <c r="C13" s="83"/>
      <c r="D13" s="82" t="s">
        <v>2</v>
      </c>
      <c r="E13" s="83"/>
      <c r="F13" s="84" t="s">
        <v>1</v>
      </c>
      <c r="G13" s="83"/>
      <c r="H13" s="85"/>
      <c r="I13" s="75"/>
      <c r="J13" s="75"/>
      <c r="K13" s="75"/>
      <c r="L13" s="75"/>
    </row>
    <row r="14" spans="1:12" ht="15" customHeight="1">
      <c r="A14" s="81" t="s">
        <v>21</v>
      </c>
      <c r="B14" s="86">
        <v>0</v>
      </c>
      <c r="C14" s="87"/>
      <c r="D14" s="88">
        <v>0.75</v>
      </c>
      <c r="E14" s="87"/>
      <c r="F14" s="88">
        <v>0.8</v>
      </c>
      <c r="G14" s="87"/>
      <c r="H14" s="89" t="s">
        <v>25</v>
      </c>
      <c r="I14" s="75"/>
      <c r="J14" s="75"/>
      <c r="K14" s="75"/>
      <c r="L14" s="75"/>
    </row>
    <row r="15" spans="1:12" ht="15" customHeight="1">
      <c r="A15" s="81" t="s">
        <v>19</v>
      </c>
      <c r="B15" s="90">
        <v>1</v>
      </c>
      <c r="C15" s="91"/>
      <c r="D15" s="92">
        <v>23.29</v>
      </c>
      <c r="E15" s="91"/>
      <c r="F15" s="92">
        <v>22.36</v>
      </c>
      <c r="G15" s="91"/>
      <c r="H15" s="89" t="s">
        <v>26</v>
      </c>
      <c r="I15" s="75"/>
      <c r="J15" s="75"/>
      <c r="K15" s="75"/>
      <c r="L15" s="75"/>
    </row>
    <row r="16" spans="1:12" ht="15">
      <c r="A16" s="81"/>
      <c r="B16" s="93" t="s">
        <v>5</v>
      </c>
      <c r="C16" s="94" t="s">
        <v>4</v>
      </c>
      <c r="D16" s="94" t="s">
        <v>5</v>
      </c>
      <c r="E16" s="94" t="s">
        <v>4</v>
      </c>
      <c r="F16" s="94" t="s">
        <v>5</v>
      </c>
      <c r="G16" s="94" t="s">
        <v>4</v>
      </c>
      <c r="H16" s="95" t="s">
        <v>4</v>
      </c>
      <c r="I16" s="75"/>
      <c r="J16" s="75"/>
      <c r="K16" s="75"/>
      <c r="L16" s="75"/>
    </row>
    <row r="17" spans="1:12" ht="15">
      <c r="A17" s="96" t="s">
        <v>31</v>
      </c>
      <c r="B17" s="97">
        <v>0</v>
      </c>
      <c r="C17" s="17">
        <f aca="true" t="shared" si="0" ref="C17:C28">B17/B$15*1000*B$14</f>
        <v>0</v>
      </c>
      <c r="D17" s="98">
        <v>22.6</v>
      </c>
      <c r="E17" s="17">
        <f aca="true" t="shared" si="1" ref="E17:E28">D17/D$15*1000*D$14</f>
        <v>727.7801631601546</v>
      </c>
      <c r="F17" s="98">
        <v>22.02</v>
      </c>
      <c r="G17" s="17">
        <f aca="true" t="shared" si="2" ref="G17:G28">F17/F$15*1000*F$14</f>
        <v>787.83542039356</v>
      </c>
      <c r="H17" s="21">
        <f>LARGE((C17,E17,G17),1)</f>
        <v>787.83542039356</v>
      </c>
      <c r="I17" s="75"/>
      <c r="J17" s="75"/>
      <c r="K17" s="75"/>
      <c r="L17" s="75"/>
    </row>
    <row r="18" spans="1:12" ht="15">
      <c r="A18" s="99" t="s">
        <v>32</v>
      </c>
      <c r="B18" s="97">
        <v>0</v>
      </c>
      <c r="C18" s="17">
        <f t="shared" si="0"/>
        <v>0</v>
      </c>
      <c r="D18" s="98">
        <v>22.33</v>
      </c>
      <c r="E18" s="17">
        <f t="shared" si="1"/>
        <v>719.0854443967369</v>
      </c>
      <c r="F18" s="98">
        <v>21.8</v>
      </c>
      <c r="G18" s="17">
        <f t="shared" si="2"/>
        <v>779.964221824687</v>
      </c>
      <c r="H18" s="21">
        <f>LARGE((C18,E18,G18),1)</f>
        <v>779.964221824687</v>
      </c>
      <c r="I18" s="75"/>
      <c r="J18" s="75"/>
      <c r="K18" s="75"/>
      <c r="L18" s="75"/>
    </row>
    <row r="19" spans="1:12" ht="15">
      <c r="A19" s="99" t="s">
        <v>33</v>
      </c>
      <c r="B19" s="100">
        <v>0</v>
      </c>
      <c r="C19" s="17">
        <f t="shared" si="0"/>
        <v>0</v>
      </c>
      <c r="D19" s="101">
        <v>20.61</v>
      </c>
      <c r="E19" s="17">
        <f t="shared" si="1"/>
        <v>663.6968656075569</v>
      </c>
      <c r="F19" s="101">
        <v>21.36</v>
      </c>
      <c r="G19" s="17">
        <f t="shared" si="2"/>
        <v>764.2218246869411</v>
      </c>
      <c r="H19" s="21">
        <f>LARGE((C19,E19,G19),1)</f>
        <v>764.2218246869411</v>
      </c>
      <c r="I19" s="75"/>
      <c r="J19" s="75"/>
      <c r="K19" s="75"/>
      <c r="L19" s="75"/>
    </row>
    <row r="20" spans="1:12" ht="15">
      <c r="A20" s="99" t="s">
        <v>175</v>
      </c>
      <c r="B20" s="97">
        <v>0</v>
      </c>
      <c r="C20" s="17">
        <f t="shared" si="0"/>
        <v>0</v>
      </c>
      <c r="D20" s="98">
        <v>19.58</v>
      </c>
      <c r="E20" s="17">
        <f t="shared" si="1"/>
        <v>630.5281236582224</v>
      </c>
      <c r="F20" s="98">
        <v>19.4</v>
      </c>
      <c r="G20" s="17">
        <f t="shared" si="2"/>
        <v>694.0966010733453</v>
      </c>
      <c r="H20" s="21">
        <f>LARGE((C20,E20,G20),1)</f>
        <v>694.0966010733453</v>
      </c>
      <c r="I20" s="75"/>
      <c r="J20" s="75"/>
      <c r="K20" s="75"/>
      <c r="L20" s="75"/>
    </row>
    <row r="21" spans="1:12" ht="15">
      <c r="A21" s="99" t="s">
        <v>34</v>
      </c>
      <c r="B21" s="97">
        <v>0</v>
      </c>
      <c r="C21" s="17">
        <f t="shared" si="0"/>
        <v>0</v>
      </c>
      <c r="D21" s="98">
        <v>19.29</v>
      </c>
      <c r="E21" s="17">
        <f t="shared" si="1"/>
        <v>621.18935165307</v>
      </c>
      <c r="F21" s="98">
        <v>7.22</v>
      </c>
      <c r="G21" s="17">
        <f t="shared" si="2"/>
        <v>258.31842576028623</v>
      </c>
      <c r="H21" s="21">
        <f>LARGE((C21,E21,G21),1)</f>
        <v>621.18935165307</v>
      </c>
      <c r="I21" s="75"/>
      <c r="J21" s="75"/>
      <c r="K21" s="75"/>
      <c r="L21" s="75"/>
    </row>
    <row r="22" spans="1:8" ht="13.5">
      <c r="A22" s="64" t="s">
        <v>40</v>
      </c>
      <c r="B22" s="97">
        <v>0</v>
      </c>
      <c r="C22" s="17">
        <f t="shared" si="0"/>
        <v>0</v>
      </c>
      <c r="D22" s="98">
        <v>14.69</v>
      </c>
      <c r="E22" s="17">
        <f t="shared" si="1"/>
        <v>473.05710605410053</v>
      </c>
      <c r="F22" s="98">
        <v>0</v>
      </c>
      <c r="G22" s="17">
        <f t="shared" si="2"/>
        <v>0</v>
      </c>
      <c r="H22" s="21">
        <f>LARGE((C22,E22,G22),1)</f>
        <v>473.05710605410053</v>
      </c>
    </row>
    <row r="23" spans="1:8" ht="13.5">
      <c r="A23" s="64" t="s">
        <v>37</v>
      </c>
      <c r="B23" s="97">
        <v>0</v>
      </c>
      <c r="C23" s="17">
        <f t="shared" si="0"/>
        <v>0</v>
      </c>
      <c r="D23" s="98">
        <v>14.48</v>
      </c>
      <c r="E23" s="17">
        <f t="shared" si="1"/>
        <v>466.2945470158867</v>
      </c>
      <c r="F23" s="98">
        <v>0</v>
      </c>
      <c r="G23" s="17">
        <f t="shared" si="2"/>
        <v>0</v>
      </c>
      <c r="H23" s="21">
        <f>LARGE((C23,E23,G23),1)</f>
        <v>466.2945470158867</v>
      </c>
    </row>
    <row r="24" spans="1:8" ht="13.5">
      <c r="A24" s="64" t="s">
        <v>112</v>
      </c>
      <c r="B24" s="97">
        <v>0</v>
      </c>
      <c r="C24" s="17">
        <f t="shared" si="0"/>
        <v>0</v>
      </c>
      <c r="D24" s="98">
        <v>11.86</v>
      </c>
      <c r="E24" s="17">
        <f t="shared" si="1"/>
        <v>381.92357234864755</v>
      </c>
      <c r="F24" s="98">
        <v>0</v>
      </c>
      <c r="G24" s="17">
        <f t="shared" si="2"/>
        <v>0</v>
      </c>
      <c r="H24" s="21">
        <f>LARGE((C24,E24,G24),1)</f>
        <v>381.92357234864755</v>
      </c>
    </row>
    <row r="25" spans="1:8" ht="13.5">
      <c r="A25" s="64" t="s">
        <v>39</v>
      </c>
      <c r="B25" s="97">
        <v>0</v>
      </c>
      <c r="C25" s="17">
        <f t="shared" si="0"/>
        <v>0</v>
      </c>
      <c r="D25" s="98">
        <v>11.57</v>
      </c>
      <c r="E25" s="17">
        <f t="shared" si="1"/>
        <v>372.5848003434951</v>
      </c>
      <c r="F25" s="98">
        <v>0</v>
      </c>
      <c r="G25" s="17">
        <f t="shared" si="2"/>
        <v>0</v>
      </c>
      <c r="H25" s="21">
        <f>LARGE((C25,E25,G25),1)</f>
        <v>372.5848003434951</v>
      </c>
    </row>
    <row r="26" spans="1:8" ht="13.5">
      <c r="A26" s="64" t="s">
        <v>49</v>
      </c>
      <c r="B26" s="97">
        <v>0</v>
      </c>
      <c r="C26" s="17">
        <f t="shared" si="0"/>
        <v>0</v>
      </c>
      <c r="D26" s="98">
        <v>5.7</v>
      </c>
      <c r="E26" s="17">
        <f t="shared" si="1"/>
        <v>183.5551738943753</v>
      </c>
      <c r="F26" s="98">
        <v>0</v>
      </c>
      <c r="G26" s="17">
        <f t="shared" si="2"/>
        <v>0</v>
      </c>
      <c r="H26" s="21">
        <f>LARGE((C26,E26,G26),1)</f>
        <v>183.5551738943753</v>
      </c>
    </row>
    <row r="27" spans="1:8" ht="13.5">
      <c r="A27" s="64" t="s">
        <v>74</v>
      </c>
      <c r="B27" s="97">
        <v>0</v>
      </c>
      <c r="C27" s="17">
        <f t="shared" si="0"/>
        <v>0</v>
      </c>
      <c r="D27" s="98">
        <v>1.7</v>
      </c>
      <c r="E27" s="17">
        <f t="shared" si="1"/>
        <v>54.74452554744525</v>
      </c>
      <c r="F27" s="98">
        <v>0</v>
      </c>
      <c r="G27" s="17">
        <f t="shared" si="2"/>
        <v>0</v>
      </c>
      <c r="H27" s="21">
        <f>LARGE((C27,E27,G27),1)</f>
        <v>54.74452554744525</v>
      </c>
    </row>
    <row r="28" spans="1:8" ht="13.5">
      <c r="A28" s="64" t="s">
        <v>44</v>
      </c>
      <c r="B28" s="97">
        <v>0</v>
      </c>
      <c r="C28" s="17">
        <f t="shared" si="0"/>
        <v>0</v>
      </c>
      <c r="D28" s="98">
        <v>10.97</v>
      </c>
      <c r="E28" s="17">
        <f t="shared" si="1"/>
        <v>353.2632030914556</v>
      </c>
      <c r="F28" s="98">
        <v>0</v>
      </c>
      <c r="G28" s="17">
        <f t="shared" si="2"/>
        <v>0</v>
      </c>
      <c r="H28" s="21">
        <f>LARGE((C28,E28,G28),1)</f>
        <v>353.2632030914556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22" sqref="K22"/>
    </sheetView>
  </sheetViews>
  <sheetFormatPr defaultColWidth="11.19921875" defaultRowHeight="14.25"/>
  <cols>
    <col min="1" max="1" width="17.5" style="0" customWidth="1"/>
    <col min="2" max="8" width="8.5" style="0" customWidth="1"/>
  </cols>
  <sheetData>
    <row r="1" spans="1:12" ht="15">
      <c r="A1" s="19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194"/>
      <c r="B2" s="195" t="s">
        <v>8</v>
      </c>
      <c r="C2" s="195"/>
      <c r="D2" s="195"/>
      <c r="E2" s="195"/>
      <c r="F2" s="195"/>
      <c r="G2" s="75"/>
      <c r="H2" s="75"/>
      <c r="I2" s="75"/>
      <c r="J2" s="75"/>
      <c r="K2" s="75"/>
      <c r="L2" s="75"/>
    </row>
    <row r="3" spans="1:12" ht="15">
      <c r="A3" s="194"/>
      <c r="B3" s="75"/>
      <c r="C3" s="75"/>
      <c r="D3" s="125" t="s">
        <v>180</v>
      </c>
      <c r="E3" s="75"/>
      <c r="F3" s="75"/>
      <c r="G3" s="75"/>
      <c r="H3" s="75"/>
      <c r="I3" s="75"/>
      <c r="J3" s="75"/>
      <c r="K3" s="75"/>
      <c r="L3" s="75"/>
    </row>
    <row r="4" spans="1:12" ht="15">
      <c r="A4" s="194"/>
      <c r="B4" s="195" t="s">
        <v>20</v>
      </c>
      <c r="C4" s="195"/>
      <c r="D4" s="195"/>
      <c r="E4" s="195"/>
      <c r="F4" s="195"/>
      <c r="G4" s="75"/>
      <c r="H4" s="75"/>
      <c r="I4" s="75"/>
      <c r="J4" s="75"/>
      <c r="K4" s="75"/>
      <c r="L4" s="75"/>
    </row>
    <row r="5" spans="1:12" ht="15">
      <c r="A5" s="19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194"/>
      <c r="B6" s="196"/>
      <c r="C6" s="196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194"/>
      <c r="B7" s="75"/>
      <c r="C7" s="75"/>
      <c r="D7" s="75"/>
      <c r="E7" s="75"/>
      <c r="F7" s="75"/>
      <c r="G7" s="102"/>
      <c r="H7" s="102"/>
      <c r="I7" s="102"/>
      <c r="J7" s="102"/>
      <c r="K7" s="102"/>
      <c r="L7" s="102"/>
    </row>
    <row r="8" spans="1:12" ht="15" customHeight="1">
      <c r="A8" s="76" t="s">
        <v>15</v>
      </c>
      <c r="B8" s="77" t="s">
        <v>76</v>
      </c>
      <c r="C8" s="77"/>
      <c r="D8" s="77"/>
      <c r="E8" s="77"/>
      <c r="F8" s="74"/>
      <c r="G8" s="103"/>
      <c r="H8" s="103"/>
      <c r="I8" s="104"/>
      <c r="J8" s="104"/>
      <c r="K8" s="104"/>
      <c r="L8" s="105"/>
    </row>
    <row r="9" spans="1:12" ht="15" customHeight="1">
      <c r="A9" s="76" t="s">
        <v>0</v>
      </c>
      <c r="B9" s="79" t="s">
        <v>119</v>
      </c>
      <c r="C9" s="79"/>
      <c r="D9" s="77"/>
      <c r="E9" s="77"/>
      <c r="F9" s="74"/>
      <c r="G9" s="103"/>
      <c r="H9" s="103"/>
      <c r="I9" s="104"/>
      <c r="J9" s="104"/>
      <c r="K9" s="104"/>
      <c r="L9" s="105"/>
    </row>
    <row r="10" spans="1:12" ht="15" customHeight="1">
      <c r="A10" s="76" t="s">
        <v>18</v>
      </c>
      <c r="B10" s="197">
        <v>40244</v>
      </c>
      <c r="C10" s="197"/>
      <c r="D10" s="80"/>
      <c r="E10" s="80"/>
      <c r="F10" s="78"/>
      <c r="G10" s="104"/>
      <c r="H10" s="104"/>
      <c r="I10" s="104"/>
      <c r="J10" s="104"/>
      <c r="K10" s="104"/>
      <c r="L10" s="105"/>
    </row>
    <row r="11" spans="1:12" ht="15" customHeight="1">
      <c r="A11" s="76" t="s">
        <v>16</v>
      </c>
      <c r="B11" s="77" t="s">
        <v>72</v>
      </c>
      <c r="C11" s="80"/>
      <c r="D11" s="75"/>
      <c r="E11" s="75"/>
      <c r="F11" s="75"/>
      <c r="G11" s="102"/>
      <c r="H11" s="102"/>
      <c r="I11" s="102"/>
      <c r="J11" s="102"/>
      <c r="K11" s="102"/>
      <c r="L11" s="102"/>
    </row>
    <row r="12" spans="1:12" ht="15" customHeight="1">
      <c r="A12" s="76" t="s">
        <v>22</v>
      </c>
      <c r="B12" s="74" t="s">
        <v>23</v>
      </c>
      <c r="C12" s="75"/>
      <c r="D12" s="75"/>
      <c r="E12" s="75"/>
      <c r="F12" s="75"/>
      <c r="G12" s="102"/>
      <c r="H12" s="102"/>
      <c r="I12" s="102"/>
      <c r="J12" s="102"/>
      <c r="K12" s="102"/>
      <c r="L12" s="102"/>
    </row>
    <row r="13" spans="1:12" ht="15" customHeight="1">
      <c r="A13" s="81" t="s">
        <v>17</v>
      </c>
      <c r="B13" s="82" t="s">
        <v>2</v>
      </c>
      <c r="C13" s="83"/>
      <c r="D13" s="82" t="s">
        <v>2</v>
      </c>
      <c r="E13" s="83"/>
      <c r="F13" s="84" t="s">
        <v>1</v>
      </c>
      <c r="G13" s="83"/>
      <c r="H13" s="85"/>
      <c r="I13" s="75"/>
      <c r="J13" s="75"/>
      <c r="K13" s="75"/>
      <c r="L13" s="75"/>
    </row>
    <row r="14" spans="1:12" ht="15" customHeight="1">
      <c r="A14" s="81" t="s">
        <v>21</v>
      </c>
      <c r="B14" s="86">
        <v>0</v>
      </c>
      <c r="C14" s="87"/>
      <c r="D14" s="88">
        <v>0.75</v>
      </c>
      <c r="E14" s="87"/>
      <c r="F14" s="88">
        <v>0.8</v>
      </c>
      <c r="G14" s="87"/>
      <c r="H14" s="89" t="s">
        <v>25</v>
      </c>
      <c r="I14" s="75"/>
      <c r="J14" s="75"/>
      <c r="K14" s="75"/>
      <c r="L14" s="75"/>
    </row>
    <row r="15" spans="1:12" ht="15" customHeight="1">
      <c r="A15" s="81" t="s">
        <v>19</v>
      </c>
      <c r="B15" s="90">
        <v>1</v>
      </c>
      <c r="C15" s="91"/>
      <c r="D15" s="92">
        <v>22.52</v>
      </c>
      <c r="E15" s="91"/>
      <c r="F15" s="92">
        <v>21.92</v>
      </c>
      <c r="G15" s="91"/>
      <c r="H15" s="89" t="s">
        <v>26</v>
      </c>
      <c r="I15" s="75"/>
      <c r="J15" s="75"/>
      <c r="K15" s="75"/>
      <c r="L15" s="75"/>
    </row>
    <row r="16" spans="1:12" ht="15">
      <c r="A16" s="81"/>
      <c r="B16" s="93" t="s">
        <v>5</v>
      </c>
      <c r="C16" s="94" t="s">
        <v>4</v>
      </c>
      <c r="D16" s="94" t="s">
        <v>5</v>
      </c>
      <c r="E16" s="94" t="s">
        <v>4</v>
      </c>
      <c r="F16" s="94" t="s">
        <v>5</v>
      </c>
      <c r="G16" s="94" t="s">
        <v>4</v>
      </c>
      <c r="H16" s="95" t="s">
        <v>4</v>
      </c>
      <c r="I16" s="75"/>
      <c r="J16" s="75"/>
      <c r="K16" s="75"/>
      <c r="L16" s="75"/>
    </row>
    <row r="17" spans="1:12" ht="15">
      <c r="A17" s="96" t="s">
        <v>31</v>
      </c>
      <c r="B17" s="97">
        <v>0</v>
      </c>
      <c r="C17" s="17">
        <f aca="true" t="shared" si="0" ref="C17:C28">B17/B$15*1000*B$14</f>
        <v>0</v>
      </c>
      <c r="D17" s="98">
        <v>21.83</v>
      </c>
      <c r="E17" s="17">
        <f aca="true" t="shared" si="1" ref="E17:E28">D17/D$15*1000*D$14</f>
        <v>727.0204262877442</v>
      </c>
      <c r="F17" s="98">
        <v>21.92</v>
      </c>
      <c r="G17" s="17">
        <f aca="true" t="shared" si="2" ref="G17:G28">F17/F$15*1000*F$14</f>
        <v>800</v>
      </c>
      <c r="H17" s="21">
        <f>LARGE((C17,E17,G17),1)</f>
        <v>800</v>
      </c>
      <c r="I17" s="75"/>
      <c r="J17" s="75"/>
      <c r="K17" s="75"/>
      <c r="L17" s="75"/>
    </row>
    <row r="18" spans="1:12" ht="15">
      <c r="A18" s="99" t="s">
        <v>32</v>
      </c>
      <c r="B18" s="97">
        <v>0</v>
      </c>
      <c r="C18" s="17">
        <f t="shared" si="0"/>
        <v>0</v>
      </c>
      <c r="D18" s="98">
        <v>21.38</v>
      </c>
      <c r="E18" s="17">
        <f t="shared" si="1"/>
        <v>712.0337477797514</v>
      </c>
      <c r="F18" s="98">
        <v>19.59</v>
      </c>
      <c r="G18" s="17">
        <f t="shared" si="2"/>
        <v>714.9635036496351</v>
      </c>
      <c r="H18" s="21">
        <f>LARGE((C18,E18,G18),1)</f>
        <v>714.9635036496351</v>
      </c>
      <c r="I18" s="75"/>
      <c r="J18" s="75"/>
      <c r="K18" s="75"/>
      <c r="L18" s="75"/>
    </row>
    <row r="19" spans="1:12" ht="15">
      <c r="A19" s="99" t="s">
        <v>33</v>
      </c>
      <c r="B19" s="100">
        <v>0</v>
      </c>
      <c r="C19" s="17">
        <f t="shared" si="0"/>
        <v>0</v>
      </c>
      <c r="D19" s="101">
        <v>20.62</v>
      </c>
      <c r="E19" s="17">
        <f t="shared" si="1"/>
        <v>686.7229129662522</v>
      </c>
      <c r="F19" s="101">
        <v>20.14</v>
      </c>
      <c r="G19" s="17">
        <f t="shared" si="2"/>
        <v>735.0364963503649</v>
      </c>
      <c r="H19" s="21">
        <f>LARGE((C19,E19,G19),1)</f>
        <v>735.0364963503649</v>
      </c>
      <c r="I19" s="75"/>
      <c r="J19" s="75"/>
      <c r="K19" s="75"/>
      <c r="L19" s="75"/>
    </row>
    <row r="20" spans="1:12" ht="15">
      <c r="A20" s="99" t="s">
        <v>175</v>
      </c>
      <c r="B20" s="97">
        <v>0</v>
      </c>
      <c r="C20" s="17">
        <f t="shared" si="0"/>
        <v>0</v>
      </c>
      <c r="D20" s="98">
        <v>20.87</v>
      </c>
      <c r="E20" s="17">
        <f t="shared" si="1"/>
        <v>695.0488454706926</v>
      </c>
      <c r="F20" s="98">
        <v>19.79</v>
      </c>
      <c r="G20" s="17">
        <f t="shared" si="2"/>
        <v>722.2627737226277</v>
      </c>
      <c r="H20" s="21">
        <f>LARGE((C20,E20,G20),1)</f>
        <v>722.2627737226277</v>
      </c>
      <c r="I20" s="75"/>
      <c r="J20" s="75"/>
      <c r="K20" s="75"/>
      <c r="L20" s="75"/>
    </row>
    <row r="21" spans="1:12" ht="15">
      <c r="A21" s="99" t="s">
        <v>34</v>
      </c>
      <c r="B21" s="97">
        <v>0</v>
      </c>
      <c r="C21" s="17">
        <f t="shared" si="0"/>
        <v>0</v>
      </c>
      <c r="D21" s="98">
        <v>3.07</v>
      </c>
      <c r="E21" s="17">
        <f t="shared" si="1"/>
        <v>102.2424511545293</v>
      </c>
      <c r="F21" s="98">
        <v>0</v>
      </c>
      <c r="G21" s="17">
        <f t="shared" si="2"/>
        <v>0</v>
      </c>
      <c r="H21" s="21">
        <f>LARGE((C21,E21,G21),1)</f>
        <v>102.2424511545293</v>
      </c>
      <c r="I21" s="75"/>
      <c r="J21" s="75"/>
      <c r="K21" s="75"/>
      <c r="L21" s="75"/>
    </row>
    <row r="22" spans="1:8" ht="13.5">
      <c r="A22" s="64" t="s">
        <v>40</v>
      </c>
      <c r="B22" s="97">
        <v>0</v>
      </c>
      <c r="C22" s="17">
        <f t="shared" si="0"/>
        <v>0</v>
      </c>
      <c r="D22" s="98">
        <v>15.2</v>
      </c>
      <c r="E22" s="17">
        <f t="shared" si="1"/>
        <v>506.2166962699822</v>
      </c>
      <c r="F22" s="98">
        <v>0</v>
      </c>
      <c r="G22" s="17">
        <f t="shared" si="2"/>
        <v>0</v>
      </c>
      <c r="H22" s="21">
        <f>LARGE((C22,E22,G22),1)</f>
        <v>506.2166962699822</v>
      </c>
    </row>
    <row r="23" spans="1:8" ht="13.5">
      <c r="A23" s="64" t="s">
        <v>37</v>
      </c>
      <c r="B23" s="97">
        <v>0</v>
      </c>
      <c r="C23" s="17">
        <f t="shared" si="0"/>
        <v>0</v>
      </c>
      <c r="D23" s="98">
        <v>3.46</v>
      </c>
      <c r="E23" s="17">
        <f t="shared" si="1"/>
        <v>115.23090586145649</v>
      </c>
      <c r="F23" s="98">
        <v>0</v>
      </c>
      <c r="G23" s="17">
        <f t="shared" si="2"/>
        <v>0</v>
      </c>
      <c r="H23" s="21">
        <f>LARGE((C23,E23,G23),1)</f>
        <v>115.23090586145649</v>
      </c>
    </row>
    <row r="24" spans="1:8" ht="13.5">
      <c r="A24" s="64" t="s">
        <v>112</v>
      </c>
      <c r="B24" s="97">
        <v>0</v>
      </c>
      <c r="C24" s="17">
        <f t="shared" si="0"/>
        <v>0</v>
      </c>
      <c r="D24" s="98">
        <v>3</v>
      </c>
      <c r="E24" s="17">
        <f t="shared" si="1"/>
        <v>99.91119005328598</v>
      </c>
      <c r="F24" s="98">
        <v>0</v>
      </c>
      <c r="G24" s="17">
        <f t="shared" si="2"/>
        <v>0</v>
      </c>
      <c r="H24" s="21">
        <f>LARGE((C24,E24,G24),1)</f>
        <v>99.91119005328598</v>
      </c>
    </row>
    <row r="25" spans="1:8" ht="13.5">
      <c r="A25" s="64" t="s">
        <v>39</v>
      </c>
      <c r="B25" s="97">
        <v>0</v>
      </c>
      <c r="C25" s="17">
        <f t="shared" si="0"/>
        <v>0</v>
      </c>
      <c r="D25" s="98">
        <v>11.98</v>
      </c>
      <c r="E25" s="17">
        <f t="shared" si="1"/>
        <v>398.97868561278864</v>
      </c>
      <c r="F25" s="98">
        <v>0</v>
      </c>
      <c r="G25" s="17">
        <f t="shared" si="2"/>
        <v>0</v>
      </c>
      <c r="H25" s="21">
        <f>LARGE((C25,E25,G25),1)</f>
        <v>398.97868561278864</v>
      </c>
    </row>
    <row r="26" spans="1:8" ht="13.5">
      <c r="A26" s="64" t="s">
        <v>49</v>
      </c>
      <c r="B26" s="97">
        <v>0</v>
      </c>
      <c r="C26" s="17">
        <f t="shared" si="0"/>
        <v>0</v>
      </c>
      <c r="D26" s="98">
        <v>5.56</v>
      </c>
      <c r="E26" s="17">
        <f t="shared" si="1"/>
        <v>185.16873889875666</v>
      </c>
      <c r="F26" s="98">
        <v>0</v>
      </c>
      <c r="G26" s="17">
        <f t="shared" si="2"/>
        <v>0</v>
      </c>
      <c r="H26" s="21">
        <f>LARGE((C26,E26,G26),1)</f>
        <v>185.16873889875666</v>
      </c>
    </row>
    <row r="27" spans="1:8" ht="13.5">
      <c r="A27" s="64" t="s">
        <v>74</v>
      </c>
      <c r="B27" s="97">
        <v>0</v>
      </c>
      <c r="C27" s="17">
        <f t="shared" si="0"/>
        <v>0</v>
      </c>
      <c r="D27" s="98">
        <v>6.14</v>
      </c>
      <c r="E27" s="17">
        <f t="shared" si="1"/>
        <v>204.4849023090586</v>
      </c>
      <c r="F27" s="98">
        <v>0</v>
      </c>
      <c r="G27" s="17">
        <f t="shared" si="2"/>
        <v>0</v>
      </c>
      <c r="H27" s="21">
        <f>LARGE((C27,E27,G27),1)</f>
        <v>204.4849023090586</v>
      </c>
    </row>
    <row r="28" spans="1:8" ht="13.5">
      <c r="A28" s="64" t="s">
        <v>44</v>
      </c>
      <c r="B28" s="97">
        <v>0</v>
      </c>
      <c r="C28" s="17">
        <f t="shared" si="0"/>
        <v>0</v>
      </c>
      <c r="D28" s="98">
        <v>0</v>
      </c>
      <c r="E28" s="17">
        <f t="shared" si="1"/>
        <v>0</v>
      </c>
      <c r="F28" s="98">
        <v>0</v>
      </c>
      <c r="G28" s="17">
        <f t="shared" si="2"/>
        <v>0</v>
      </c>
      <c r="H28" s="21">
        <f>LARGE((C28,E28,G28),1)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7" sqref="A17"/>
    </sheetView>
  </sheetViews>
  <sheetFormatPr defaultColWidth="11.19921875" defaultRowHeight="14.25"/>
  <cols>
    <col min="1" max="1" width="17.5" style="0" customWidth="1"/>
    <col min="2" max="8" width="8.5" style="0" customWidth="1"/>
  </cols>
  <sheetData>
    <row r="1" spans="1:12" ht="15">
      <c r="A1" s="19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194"/>
      <c r="B2" s="195" t="s">
        <v>8</v>
      </c>
      <c r="C2" s="195"/>
      <c r="D2" s="195"/>
      <c r="E2" s="195"/>
      <c r="F2" s="195"/>
      <c r="G2" s="75"/>
      <c r="H2" s="75"/>
      <c r="I2" s="75"/>
      <c r="J2" s="75"/>
      <c r="K2" s="75"/>
      <c r="L2" s="75"/>
    </row>
    <row r="3" spans="1:12" ht="15">
      <c r="A3" s="194"/>
      <c r="B3" s="75"/>
      <c r="C3" s="75"/>
      <c r="D3" s="125" t="s">
        <v>180</v>
      </c>
      <c r="E3" s="75"/>
      <c r="F3" s="75"/>
      <c r="G3" s="75"/>
      <c r="H3" s="75"/>
      <c r="I3" s="75"/>
      <c r="J3" s="75"/>
      <c r="K3" s="75"/>
      <c r="L3" s="75"/>
    </row>
    <row r="4" spans="1:12" ht="15">
      <c r="A4" s="194"/>
      <c r="B4" s="195" t="s">
        <v>20</v>
      </c>
      <c r="C4" s="195"/>
      <c r="D4" s="195"/>
      <c r="E4" s="195"/>
      <c r="F4" s="195"/>
      <c r="G4" s="75"/>
      <c r="H4" s="75"/>
      <c r="I4" s="75"/>
      <c r="J4" s="75"/>
      <c r="K4" s="75"/>
      <c r="L4" s="75"/>
    </row>
    <row r="5" spans="1:12" ht="15">
      <c r="A5" s="19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194"/>
      <c r="B6" s="196"/>
      <c r="C6" s="196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194"/>
      <c r="B7" s="75"/>
      <c r="C7" s="75"/>
      <c r="D7" s="75"/>
      <c r="E7" s="75"/>
      <c r="F7" s="75"/>
      <c r="G7" s="102"/>
      <c r="H7" s="102"/>
      <c r="I7" s="102"/>
      <c r="J7" s="102"/>
      <c r="K7" s="102"/>
      <c r="L7" s="102"/>
    </row>
    <row r="8" spans="1:12" ht="15" customHeight="1">
      <c r="A8" s="76" t="s">
        <v>15</v>
      </c>
      <c r="B8" s="77" t="s">
        <v>176</v>
      </c>
      <c r="C8" s="77"/>
      <c r="D8" s="77"/>
      <c r="E8" s="77"/>
      <c r="F8" s="106"/>
      <c r="G8" s="103"/>
      <c r="H8" s="103"/>
      <c r="I8" s="104"/>
      <c r="J8" s="104"/>
      <c r="K8" s="104"/>
      <c r="L8" s="105"/>
    </row>
    <row r="9" spans="1:12" ht="15" customHeight="1">
      <c r="A9" s="76" t="s">
        <v>0</v>
      </c>
      <c r="B9" s="79" t="s">
        <v>177</v>
      </c>
      <c r="C9" s="79"/>
      <c r="D9" s="77"/>
      <c r="E9" s="77"/>
      <c r="F9" s="106"/>
      <c r="G9" s="103"/>
      <c r="H9" s="103"/>
      <c r="I9" s="104"/>
      <c r="J9" s="104"/>
      <c r="K9" s="104"/>
      <c r="L9" s="105"/>
    </row>
    <row r="10" spans="1:12" ht="15" customHeight="1">
      <c r="A10" s="76" t="s">
        <v>18</v>
      </c>
      <c r="B10" s="197">
        <v>40250</v>
      </c>
      <c r="C10" s="197"/>
      <c r="D10" s="80"/>
      <c r="E10" s="80"/>
      <c r="F10" s="78"/>
      <c r="G10" s="104"/>
      <c r="H10" s="104"/>
      <c r="I10" s="104"/>
      <c r="J10" s="104"/>
      <c r="K10" s="104"/>
      <c r="L10" s="105"/>
    </row>
    <row r="11" spans="1:12" ht="15" customHeight="1">
      <c r="A11" s="76" t="s">
        <v>16</v>
      </c>
      <c r="B11" s="77" t="s">
        <v>178</v>
      </c>
      <c r="C11" s="80"/>
      <c r="D11" s="75"/>
      <c r="E11" s="75"/>
      <c r="F11" s="75"/>
      <c r="G11" s="102"/>
      <c r="H11" s="102"/>
      <c r="I11" s="102"/>
      <c r="J11" s="102"/>
      <c r="K11" s="102"/>
      <c r="L11" s="102"/>
    </row>
    <row r="12" spans="1:12" ht="15" customHeight="1">
      <c r="A12" s="76" t="s">
        <v>22</v>
      </c>
      <c r="B12" s="106" t="s">
        <v>23</v>
      </c>
      <c r="C12" s="75"/>
      <c r="D12" s="75"/>
      <c r="E12" s="75"/>
      <c r="F12" s="75"/>
      <c r="G12" s="102"/>
      <c r="H12" s="102"/>
      <c r="I12" s="102"/>
      <c r="J12" s="102"/>
      <c r="K12" s="102"/>
      <c r="L12" s="102"/>
    </row>
    <row r="13" spans="1:12" ht="15" customHeight="1">
      <c r="A13" s="81" t="s">
        <v>17</v>
      </c>
      <c r="B13" s="82" t="s">
        <v>2</v>
      </c>
      <c r="C13" s="83"/>
      <c r="D13" s="82" t="s">
        <v>2</v>
      </c>
      <c r="E13" s="83"/>
      <c r="F13" s="84" t="s">
        <v>1</v>
      </c>
      <c r="G13" s="83"/>
      <c r="H13" s="85"/>
      <c r="I13" s="75"/>
      <c r="J13" s="75"/>
      <c r="K13" s="75"/>
      <c r="L13" s="75"/>
    </row>
    <row r="14" spans="1:12" ht="15" customHeight="1">
      <c r="A14" s="81" t="s">
        <v>21</v>
      </c>
      <c r="B14" s="86">
        <v>0</v>
      </c>
      <c r="C14" s="87"/>
      <c r="D14" s="88">
        <v>0</v>
      </c>
      <c r="E14" s="87"/>
      <c r="F14" s="88">
        <v>0.75</v>
      </c>
      <c r="G14" s="87"/>
      <c r="H14" s="89" t="s">
        <v>25</v>
      </c>
      <c r="I14" s="75"/>
      <c r="J14" s="75"/>
      <c r="K14" s="75"/>
      <c r="L14" s="75"/>
    </row>
    <row r="15" spans="1:12" ht="15" customHeight="1">
      <c r="A15" s="81" t="s">
        <v>19</v>
      </c>
      <c r="B15" s="90">
        <v>1</v>
      </c>
      <c r="C15" s="91"/>
      <c r="D15" s="92">
        <v>1</v>
      </c>
      <c r="E15" s="91"/>
      <c r="F15" s="92">
        <v>23.16</v>
      </c>
      <c r="G15" s="91"/>
      <c r="H15" s="89" t="s">
        <v>26</v>
      </c>
      <c r="I15" s="75"/>
      <c r="J15" s="75"/>
      <c r="K15" s="75"/>
      <c r="L15" s="75"/>
    </row>
    <row r="16" spans="1:12" ht="15">
      <c r="A16" s="81"/>
      <c r="B16" s="93" t="s">
        <v>5</v>
      </c>
      <c r="C16" s="94" t="s">
        <v>4</v>
      </c>
      <c r="D16" s="94" t="s">
        <v>5</v>
      </c>
      <c r="E16" s="94" t="s">
        <v>4</v>
      </c>
      <c r="F16" s="94" t="s">
        <v>5</v>
      </c>
      <c r="G16" s="94" t="s">
        <v>4</v>
      </c>
      <c r="H16" s="95" t="s">
        <v>4</v>
      </c>
      <c r="I16" s="75"/>
      <c r="J16" s="75"/>
      <c r="K16" s="75"/>
      <c r="L16" s="75"/>
    </row>
    <row r="17" spans="1:12" ht="15">
      <c r="A17" s="99" t="s">
        <v>34</v>
      </c>
      <c r="B17" s="97">
        <v>0</v>
      </c>
      <c r="C17" s="17">
        <f aca="true" t="shared" si="0" ref="C17:C28">B17/B$15*1000*B$14</f>
        <v>0</v>
      </c>
      <c r="D17" s="98">
        <v>0</v>
      </c>
      <c r="E17" s="17">
        <f aca="true" t="shared" si="1" ref="E17:E28">D17/D$15*1000*D$14</f>
        <v>0</v>
      </c>
      <c r="F17" s="98">
        <v>19.37</v>
      </c>
      <c r="G17" s="17">
        <f>F17/F$15*1000*F$14</f>
        <v>627.2668393782384</v>
      </c>
      <c r="H17" s="21">
        <f>LARGE((C17,E17,G17),1)</f>
        <v>627.2668393782384</v>
      </c>
      <c r="I17" s="75"/>
      <c r="J17" s="75"/>
      <c r="K17" s="75"/>
      <c r="L17" s="75"/>
    </row>
    <row r="18" spans="1:12" ht="15">
      <c r="A18" s="64" t="s">
        <v>44</v>
      </c>
      <c r="B18" s="97">
        <v>0</v>
      </c>
      <c r="C18" s="17">
        <f t="shared" si="0"/>
        <v>0</v>
      </c>
      <c r="D18" s="98">
        <v>0</v>
      </c>
      <c r="E18" s="17">
        <f t="shared" si="1"/>
        <v>0</v>
      </c>
      <c r="F18" s="98">
        <v>16.15</v>
      </c>
      <c r="G18" s="17">
        <f aca="true" t="shared" si="2" ref="G18:G28">F18/F$15*1000*F$14</f>
        <v>522.9922279792745</v>
      </c>
      <c r="H18" s="21">
        <f>LARGE((C18,E18,G18),1)</f>
        <v>522.9922279792745</v>
      </c>
      <c r="I18" s="75"/>
      <c r="J18" s="75"/>
      <c r="K18" s="75"/>
      <c r="L18" s="75"/>
    </row>
    <row r="19" spans="1:12" ht="15">
      <c r="A19" s="99" t="s">
        <v>32</v>
      </c>
      <c r="B19" s="100">
        <v>0</v>
      </c>
      <c r="C19" s="17">
        <f t="shared" si="0"/>
        <v>0</v>
      </c>
      <c r="D19" s="101">
        <v>0</v>
      </c>
      <c r="E19" s="17">
        <f t="shared" si="1"/>
        <v>0</v>
      </c>
      <c r="F19" s="101">
        <v>23.16</v>
      </c>
      <c r="G19" s="17">
        <f t="shared" si="2"/>
        <v>750</v>
      </c>
      <c r="H19" s="21">
        <f>LARGE((C19,E19,G19),1)</f>
        <v>750</v>
      </c>
      <c r="I19" s="75"/>
      <c r="J19" s="75"/>
      <c r="K19" s="75"/>
      <c r="L19" s="75"/>
    </row>
    <row r="20" spans="1:12" ht="15">
      <c r="A20" s="64" t="s">
        <v>40</v>
      </c>
      <c r="B20" s="97">
        <v>0</v>
      </c>
      <c r="C20" s="17">
        <f t="shared" si="0"/>
        <v>0</v>
      </c>
      <c r="D20" s="98">
        <v>0</v>
      </c>
      <c r="E20" s="17">
        <f t="shared" si="1"/>
        <v>0</v>
      </c>
      <c r="F20" s="98">
        <v>17.53</v>
      </c>
      <c r="G20" s="17">
        <f t="shared" si="2"/>
        <v>567.6813471502592</v>
      </c>
      <c r="H20" s="21">
        <f>LARGE((C20,E20,G20),1)</f>
        <v>567.6813471502592</v>
      </c>
      <c r="I20" s="75"/>
      <c r="J20" s="75"/>
      <c r="K20" s="75"/>
      <c r="L20" s="75"/>
    </row>
    <row r="21" spans="1:12" ht="15">
      <c r="A21" s="64" t="s">
        <v>36</v>
      </c>
      <c r="B21" s="97">
        <v>0</v>
      </c>
      <c r="C21" s="17">
        <f t="shared" si="0"/>
        <v>0</v>
      </c>
      <c r="D21" s="98">
        <v>0</v>
      </c>
      <c r="E21" s="17">
        <f t="shared" si="1"/>
        <v>0</v>
      </c>
      <c r="F21" s="98">
        <v>17.48</v>
      </c>
      <c r="G21" s="17">
        <f t="shared" si="2"/>
        <v>566.0621761658031</v>
      </c>
      <c r="H21" s="21">
        <f>LARGE((C21,E21,G21),1)</f>
        <v>566.0621761658031</v>
      </c>
      <c r="I21" s="75"/>
      <c r="J21" s="75"/>
      <c r="K21" s="75"/>
      <c r="L21" s="75"/>
    </row>
    <row r="22" spans="1:8" ht="13.5">
      <c r="A22" s="64" t="s">
        <v>39</v>
      </c>
      <c r="B22" s="97">
        <v>0</v>
      </c>
      <c r="C22" s="17">
        <f t="shared" si="0"/>
        <v>0</v>
      </c>
      <c r="D22" s="98">
        <v>0</v>
      </c>
      <c r="E22" s="17">
        <f t="shared" si="1"/>
        <v>0</v>
      </c>
      <c r="F22" s="98">
        <v>15.13</v>
      </c>
      <c r="G22" s="17">
        <f t="shared" si="2"/>
        <v>489.9611398963731</v>
      </c>
      <c r="H22" s="21">
        <f>LARGE((C22,E22,G22),1)</f>
        <v>489.9611398963731</v>
      </c>
    </row>
    <row r="23" spans="1:8" ht="13.5">
      <c r="A23" s="64" t="s">
        <v>37</v>
      </c>
      <c r="B23" s="97">
        <v>0</v>
      </c>
      <c r="C23" s="17">
        <f t="shared" si="0"/>
        <v>0</v>
      </c>
      <c r="D23" s="98">
        <v>0</v>
      </c>
      <c r="E23" s="17">
        <f t="shared" si="1"/>
        <v>0</v>
      </c>
      <c r="F23" s="98">
        <v>8.44</v>
      </c>
      <c r="G23" s="17">
        <f t="shared" si="2"/>
        <v>273.3160621761658</v>
      </c>
      <c r="H23" s="21">
        <f>LARGE((C23,E23,G23),1)</f>
        <v>273.3160621761658</v>
      </c>
    </row>
    <row r="24" spans="1:8" ht="13.5">
      <c r="A24" s="64" t="s">
        <v>51</v>
      </c>
      <c r="B24" s="97">
        <v>0</v>
      </c>
      <c r="C24" s="17">
        <f t="shared" si="0"/>
        <v>0</v>
      </c>
      <c r="D24" s="98">
        <v>0</v>
      </c>
      <c r="E24" s="17">
        <f t="shared" si="1"/>
        <v>0</v>
      </c>
      <c r="F24" s="98">
        <v>6.7</v>
      </c>
      <c r="G24" s="17">
        <f t="shared" si="2"/>
        <v>216.96891191709847</v>
      </c>
      <c r="H24" s="21">
        <f>LARGE((C24,E24,G24),1)</f>
        <v>216.96891191709847</v>
      </c>
    </row>
    <row r="25" spans="1:8" ht="13.5">
      <c r="A25" s="64" t="s">
        <v>112</v>
      </c>
      <c r="B25" s="97">
        <v>0</v>
      </c>
      <c r="C25" s="17">
        <f t="shared" si="0"/>
        <v>0</v>
      </c>
      <c r="D25" s="98">
        <v>0</v>
      </c>
      <c r="E25" s="17">
        <f t="shared" si="1"/>
        <v>0</v>
      </c>
      <c r="F25" s="98">
        <v>4.85</v>
      </c>
      <c r="G25" s="17">
        <f t="shared" si="2"/>
        <v>157.05958549222794</v>
      </c>
      <c r="H25" s="21">
        <f>LARGE((C25,E25,G25),1)</f>
        <v>157.05958549222794</v>
      </c>
    </row>
    <row r="26" spans="1:8" ht="13.5">
      <c r="A26" s="64" t="s">
        <v>46</v>
      </c>
      <c r="B26" s="97">
        <v>0</v>
      </c>
      <c r="C26" s="17">
        <f t="shared" si="0"/>
        <v>0</v>
      </c>
      <c r="D26" s="98">
        <v>0</v>
      </c>
      <c r="E26" s="17">
        <f t="shared" si="1"/>
        <v>0</v>
      </c>
      <c r="F26" s="98">
        <v>13.98</v>
      </c>
      <c r="G26" s="17">
        <f>F26/F$15*1000*F$14</f>
        <v>452.72020725388603</v>
      </c>
      <c r="H26" s="21">
        <f>LARGE((C26,E26,G26),1)</f>
        <v>452.72020725388603</v>
      </c>
    </row>
    <row r="27" spans="1:8" ht="13.5">
      <c r="A27" s="64"/>
      <c r="B27" s="97">
        <v>0</v>
      </c>
      <c r="C27" s="17">
        <f t="shared" si="0"/>
        <v>0</v>
      </c>
      <c r="D27" s="98">
        <v>0</v>
      </c>
      <c r="E27" s="17">
        <f t="shared" si="1"/>
        <v>0</v>
      </c>
      <c r="F27" s="98">
        <v>0</v>
      </c>
      <c r="G27" s="17">
        <f t="shared" si="2"/>
        <v>0</v>
      </c>
      <c r="H27" s="21">
        <f>LARGE((C27,E27,G27),1)</f>
        <v>0</v>
      </c>
    </row>
    <row r="28" spans="1:8" ht="13.5">
      <c r="A28" s="64"/>
      <c r="B28" s="97">
        <v>0</v>
      </c>
      <c r="C28" s="17">
        <f t="shared" si="0"/>
        <v>0</v>
      </c>
      <c r="D28" s="98">
        <v>0</v>
      </c>
      <c r="E28" s="17">
        <f t="shared" si="1"/>
        <v>0</v>
      </c>
      <c r="F28" s="98">
        <v>0</v>
      </c>
      <c r="G28" s="17">
        <f t="shared" si="2"/>
        <v>0</v>
      </c>
      <c r="H28" s="21">
        <f>LARGE((C28,E28,G28),1)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20" sqref="E20"/>
    </sheetView>
  </sheetViews>
  <sheetFormatPr defaultColWidth="11.19921875" defaultRowHeight="14.25"/>
  <cols>
    <col min="1" max="1" width="17.5" style="0" customWidth="1"/>
    <col min="2" max="8" width="8.5" style="0" customWidth="1"/>
  </cols>
  <sheetData>
    <row r="1" spans="1:12" ht="15">
      <c r="A1" s="19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194"/>
      <c r="B2" s="195" t="s">
        <v>8</v>
      </c>
      <c r="C2" s="195"/>
      <c r="D2" s="195"/>
      <c r="E2" s="195"/>
      <c r="F2" s="195"/>
      <c r="G2" s="75"/>
      <c r="H2" s="75"/>
      <c r="I2" s="75"/>
      <c r="J2" s="75"/>
      <c r="K2" s="75"/>
      <c r="L2" s="75"/>
    </row>
    <row r="3" spans="1:12" ht="15">
      <c r="A3" s="194"/>
      <c r="B3" s="75"/>
      <c r="C3" s="75"/>
      <c r="D3" s="125" t="s">
        <v>180</v>
      </c>
      <c r="E3" s="75"/>
      <c r="F3" s="75"/>
      <c r="G3" s="75"/>
      <c r="H3" s="75"/>
      <c r="I3" s="75"/>
      <c r="J3" s="75"/>
      <c r="K3" s="75"/>
      <c r="L3" s="75"/>
    </row>
    <row r="4" spans="1:12" ht="15">
      <c r="A4" s="194"/>
      <c r="B4" s="195" t="s">
        <v>20</v>
      </c>
      <c r="C4" s="195"/>
      <c r="D4" s="195"/>
      <c r="E4" s="195"/>
      <c r="F4" s="195"/>
      <c r="G4" s="75"/>
      <c r="H4" s="75"/>
      <c r="I4" s="75"/>
      <c r="J4" s="75"/>
      <c r="K4" s="75"/>
      <c r="L4" s="75"/>
    </row>
    <row r="5" spans="1:12" ht="15">
      <c r="A5" s="19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194"/>
      <c r="B6" s="196"/>
      <c r="C6" s="196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194"/>
      <c r="B7" s="75"/>
      <c r="C7" s="75"/>
      <c r="D7" s="75"/>
      <c r="E7" s="75"/>
      <c r="F7" s="75"/>
      <c r="G7" s="102"/>
      <c r="H7" s="102"/>
      <c r="I7" s="102"/>
      <c r="J7" s="102"/>
      <c r="K7" s="102"/>
      <c r="L7" s="102"/>
    </row>
    <row r="8" spans="1:12" ht="15" customHeight="1">
      <c r="A8" s="76" t="s">
        <v>15</v>
      </c>
      <c r="B8" s="77" t="s">
        <v>179</v>
      </c>
      <c r="C8" s="77"/>
      <c r="D8" s="77"/>
      <c r="E8" s="77"/>
      <c r="F8" s="107"/>
      <c r="G8" s="103"/>
      <c r="H8" s="103"/>
      <c r="I8" s="104"/>
      <c r="J8" s="104"/>
      <c r="K8" s="104"/>
      <c r="L8" s="105"/>
    </row>
    <row r="9" spans="1:12" ht="15" customHeight="1">
      <c r="A9" s="76" t="s">
        <v>0</v>
      </c>
      <c r="B9" s="79" t="s">
        <v>71</v>
      </c>
      <c r="C9" s="79"/>
      <c r="D9" s="77"/>
      <c r="E9" s="77"/>
      <c r="F9" s="107"/>
      <c r="G9" s="103"/>
      <c r="H9" s="103"/>
      <c r="I9" s="104"/>
      <c r="J9" s="104"/>
      <c r="K9" s="104"/>
      <c r="L9" s="105"/>
    </row>
    <row r="10" spans="1:12" ht="15" customHeight="1">
      <c r="A10" s="76" t="s">
        <v>18</v>
      </c>
      <c r="B10" s="197">
        <v>40265</v>
      </c>
      <c r="C10" s="197"/>
      <c r="D10" s="80"/>
      <c r="E10" s="80"/>
      <c r="F10" s="78"/>
      <c r="G10" s="104"/>
      <c r="H10" s="104"/>
      <c r="I10" s="104"/>
      <c r="J10" s="104"/>
      <c r="K10" s="104"/>
      <c r="L10" s="105"/>
    </row>
    <row r="11" spans="1:12" ht="15" customHeight="1">
      <c r="A11" s="76" t="s">
        <v>16</v>
      </c>
      <c r="B11" s="77" t="s">
        <v>178</v>
      </c>
      <c r="C11" s="80"/>
      <c r="D11" s="75"/>
      <c r="E11" s="75"/>
      <c r="F11" s="75"/>
      <c r="G11" s="102"/>
      <c r="H11" s="102"/>
      <c r="I11" s="102"/>
      <c r="J11" s="102"/>
      <c r="K11" s="102"/>
      <c r="L11" s="102"/>
    </row>
    <row r="12" spans="1:12" ht="15" customHeight="1">
      <c r="A12" s="76" t="s">
        <v>22</v>
      </c>
      <c r="B12" s="107" t="s">
        <v>23</v>
      </c>
      <c r="C12" s="75"/>
      <c r="D12" s="75"/>
      <c r="E12" s="75"/>
      <c r="F12" s="75"/>
      <c r="G12" s="102"/>
      <c r="H12" s="102"/>
      <c r="I12" s="102"/>
      <c r="J12" s="102"/>
      <c r="K12" s="102"/>
      <c r="L12" s="102"/>
    </row>
    <row r="13" spans="1:12" ht="15" customHeight="1">
      <c r="A13" s="81" t="s">
        <v>17</v>
      </c>
      <c r="B13" s="82" t="s">
        <v>2</v>
      </c>
      <c r="C13" s="83"/>
      <c r="D13" s="82" t="s">
        <v>2</v>
      </c>
      <c r="E13" s="83"/>
      <c r="F13" s="84" t="s">
        <v>1</v>
      </c>
      <c r="G13" s="83"/>
      <c r="H13" s="85"/>
      <c r="I13" s="75"/>
      <c r="J13" s="75"/>
      <c r="K13" s="75"/>
      <c r="L13" s="75"/>
    </row>
    <row r="14" spans="1:12" ht="15" customHeight="1">
      <c r="A14" s="81" t="s">
        <v>21</v>
      </c>
      <c r="B14" s="86">
        <v>0</v>
      </c>
      <c r="C14" s="87"/>
      <c r="D14" s="88">
        <v>1.25</v>
      </c>
      <c r="E14" s="87"/>
      <c r="F14" s="88">
        <v>1.3</v>
      </c>
      <c r="G14" s="87"/>
      <c r="H14" s="89" t="s">
        <v>25</v>
      </c>
      <c r="I14" s="75"/>
      <c r="J14" s="75"/>
      <c r="K14" s="75"/>
      <c r="L14" s="75"/>
    </row>
    <row r="15" spans="1:12" ht="15" customHeight="1">
      <c r="A15" s="81" t="s">
        <v>19</v>
      </c>
      <c r="B15" s="90">
        <v>1</v>
      </c>
      <c r="C15" s="91"/>
      <c r="D15" s="92">
        <v>25.54</v>
      </c>
      <c r="E15" s="91"/>
      <c r="F15" s="92">
        <v>26.57</v>
      </c>
      <c r="G15" s="91"/>
      <c r="H15" s="89" t="s">
        <v>26</v>
      </c>
      <c r="I15" s="75"/>
      <c r="J15" s="75"/>
      <c r="K15" s="75"/>
      <c r="L15" s="75"/>
    </row>
    <row r="16" spans="1:12" ht="15">
      <c r="A16" s="81"/>
      <c r="B16" s="93" t="s">
        <v>5</v>
      </c>
      <c r="C16" s="94" t="s">
        <v>4</v>
      </c>
      <c r="D16" s="94" t="s">
        <v>5</v>
      </c>
      <c r="E16" s="94" t="s">
        <v>4</v>
      </c>
      <c r="F16" s="94" t="s">
        <v>5</v>
      </c>
      <c r="G16" s="94" t="s">
        <v>4</v>
      </c>
      <c r="H16" s="95" t="s">
        <v>4</v>
      </c>
      <c r="I16" s="75"/>
      <c r="J16" s="75"/>
      <c r="K16" s="75"/>
      <c r="L16" s="75"/>
    </row>
    <row r="17" spans="1:12" ht="15">
      <c r="A17" s="109" t="s">
        <v>32</v>
      </c>
      <c r="B17" s="97">
        <v>0</v>
      </c>
      <c r="C17" s="17">
        <f>B17/B$15*1000*B$14</f>
        <v>0</v>
      </c>
      <c r="D17" s="98">
        <v>20.39</v>
      </c>
      <c r="E17" s="17">
        <f aca="true" t="shared" si="0" ref="E17:E28">D17/D$15*1000*D$14</f>
        <v>997.9444009397025</v>
      </c>
      <c r="F17" s="98">
        <v>20.37</v>
      </c>
      <c r="G17" s="17">
        <f>F17/F$15*1000*F$14</f>
        <v>996.6503575461048</v>
      </c>
      <c r="H17" s="21">
        <f>LARGE((C17,E17,G17),1)</f>
        <v>997.9444009397025</v>
      </c>
      <c r="I17" s="75"/>
      <c r="J17" s="75"/>
      <c r="K17" s="75"/>
      <c r="L17" s="75"/>
    </row>
    <row r="18" spans="1:12" ht="15">
      <c r="A18" s="109" t="s">
        <v>33</v>
      </c>
      <c r="B18" s="97">
        <v>0</v>
      </c>
      <c r="C18" s="17">
        <f aca="true" t="shared" si="1" ref="C18:C28">B18/B$15*1000*B$14</f>
        <v>0</v>
      </c>
      <c r="D18" s="98">
        <v>19.23</v>
      </c>
      <c r="E18" s="17">
        <f t="shared" si="0"/>
        <v>941.1707126076743</v>
      </c>
      <c r="F18" s="98">
        <v>0</v>
      </c>
      <c r="G18" s="17">
        <f aca="true" t="shared" si="2" ref="G18:G28">F18/F$15*1000*F$14</f>
        <v>0</v>
      </c>
      <c r="H18" s="21">
        <f>LARGE((C18,E18,G18),1)</f>
        <v>941.1707126076743</v>
      </c>
      <c r="I18" s="75"/>
      <c r="J18" s="75"/>
      <c r="K18" s="75"/>
      <c r="L18" s="75"/>
    </row>
    <row r="19" spans="1:12" ht="15">
      <c r="A19" s="108" t="s">
        <v>31</v>
      </c>
      <c r="B19" s="100">
        <v>0</v>
      </c>
      <c r="C19" s="17">
        <f t="shared" si="1"/>
        <v>0</v>
      </c>
      <c r="D19" s="101">
        <v>17.37</v>
      </c>
      <c r="E19" s="17">
        <f t="shared" si="0"/>
        <v>850.1370399373532</v>
      </c>
      <c r="F19" s="101">
        <v>0</v>
      </c>
      <c r="G19" s="17">
        <f t="shared" si="2"/>
        <v>0</v>
      </c>
      <c r="H19" s="21">
        <f>LARGE((C19,E19,G19),1)</f>
        <v>850.1370399373532</v>
      </c>
      <c r="I19" s="75"/>
      <c r="J19" s="75"/>
      <c r="K19" s="75"/>
      <c r="L19" s="75"/>
    </row>
    <row r="20" spans="1:12" ht="15">
      <c r="A20" s="64" t="s">
        <v>36</v>
      </c>
      <c r="B20" s="97">
        <v>0</v>
      </c>
      <c r="C20" s="17">
        <f t="shared" si="1"/>
        <v>0</v>
      </c>
      <c r="D20" s="98">
        <v>15.03</v>
      </c>
      <c r="E20" s="17">
        <f>D20/D$15*1000*D$14</f>
        <v>735.610806577917</v>
      </c>
      <c r="F20" s="98">
        <v>0</v>
      </c>
      <c r="G20" s="17">
        <f t="shared" si="2"/>
        <v>0</v>
      </c>
      <c r="H20" s="21">
        <f>LARGE((C20,E20,G20),1)</f>
        <v>735.610806577917</v>
      </c>
      <c r="I20" s="75"/>
      <c r="J20" s="75"/>
      <c r="K20" s="75"/>
      <c r="L20" s="75"/>
    </row>
    <row r="21" spans="1:12" ht="15">
      <c r="A21" s="64"/>
      <c r="B21" s="97">
        <v>0</v>
      </c>
      <c r="C21" s="17">
        <f t="shared" si="1"/>
        <v>0</v>
      </c>
      <c r="D21" s="98">
        <v>0</v>
      </c>
      <c r="E21" s="17">
        <f t="shared" si="0"/>
        <v>0</v>
      </c>
      <c r="F21" s="98">
        <v>0</v>
      </c>
      <c r="G21" s="17">
        <f t="shared" si="2"/>
        <v>0</v>
      </c>
      <c r="H21" s="21">
        <f>LARGE((C21,E21,G21),1)</f>
        <v>0</v>
      </c>
      <c r="I21" s="75"/>
      <c r="J21" s="75"/>
      <c r="K21" s="75"/>
      <c r="L21" s="75"/>
    </row>
    <row r="22" spans="1:8" ht="13.5">
      <c r="A22" s="64"/>
      <c r="B22" s="97">
        <v>0</v>
      </c>
      <c r="C22" s="17">
        <f t="shared" si="1"/>
        <v>0</v>
      </c>
      <c r="D22" s="98">
        <v>0</v>
      </c>
      <c r="E22" s="17">
        <f t="shared" si="0"/>
        <v>0</v>
      </c>
      <c r="F22" s="98">
        <v>0</v>
      </c>
      <c r="G22" s="17">
        <f t="shared" si="2"/>
        <v>0</v>
      </c>
      <c r="H22" s="21">
        <f>LARGE((C22,E22,G22),1)</f>
        <v>0</v>
      </c>
    </row>
    <row r="23" spans="1:8" ht="13.5">
      <c r="A23" s="64"/>
      <c r="B23" s="97">
        <v>0</v>
      </c>
      <c r="C23" s="17">
        <f t="shared" si="1"/>
        <v>0</v>
      </c>
      <c r="D23" s="98">
        <v>0</v>
      </c>
      <c r="E23" s="17">
        <f t="shared" si="0"/>
        <v>0</v>
      </c>
      <c r="F23" s="98">
        <v>0</v>
      </c>
      <c r="G23" s="17">
        <f t="shared" si="2"/>
        <v>0</v>
      </c>
      <c r="H23" s="21">
        <f>LARGE((C23,E23,G23),1)</f>
        <v>0</v>
      </c>
    </row>
    <row r="24" spans="1:8" ht="13.5">
      <c r="A24" s="64"/>
      <c r="B24" s="97">
        <v>0</v>
      </c>
      <c r="C24" s="17">
        <f t="shared" si="1"/>
        <v>0</v>
      </c>
      <c r="D24" s="98">
        <v>0</v>
      </c>
      <c r="E24" s="17">
        <f t="shared" si="0"/>
        <v>0</v>
      </c>
      <c r="F24" s="98">
        <v>0</v>
      </c>
      <c r="G24" s="17">
        <f t="shared" si="2"/>
        <v>0</v>
      </c>
      <c r="H24" s="21">
        <f>LARGE((C24,E24,G24),1)</f>
        <v>0</v>
      </c>
    </row>
    <row r="25" spans="1:8" ht="13.5">
      <c r="A25" s="64"/>
      <c r="B25" s="97">
        <v>0</v>
      </c>
      <c r="C25" s="17">
        <f t="shared" si="1"/>
        <v>0</v>
      </c>
      <c r="D25" s="98">
        <v>0</v>
      </c>
      <c r="E25" s="17">
        <f t="shared" si="0"/>
        <v>0</v>
      </c>
      <c r="F25" s="98">
        <v>0</v>
      </c>
      <c r="G25" s="17">
        <f t="shared" si="2"/>
        <v>0</v>
      </c>
      <c r="H25" s="21">
        <f>LARGE((C25,E25,G25),1)</f>
        <v>0</v>
      </c>
    </row>
    <row r="26" spans="1:8" ht="13.5">
      <c r="A26" s="109"/>
      <c r="B26" s="97">
        <v>0</v>
      </c>
      <c r="C26" s="17">
        <f t="shared" si="1"/>
        <v>0</v>
      </c>
      <c r="D26" s="98">
        <v>0</v>
      </c>
      <c r="E26" s="17">
        <f t="shared" si="0"/>
        <v>0</v>
      </c>
      <c r="F26" s="98">
        <v>0</v>
      </c>
      <c r="G26" s="17">
        <f>F26/F$15*1000*F$14</f>
        <v>0</v>
      </c>
      <c r="H26" s="21">
        <f>LARGE((C26,E26,G26),1)</f>
        <v>0</v>
      </c>
    </row>
    <row r="27" spans="1:8" ht="13.5">
      <c r="A27" s="64"/>
      <c r="B27" s="97">
        <v>0</v>
      </c>
      <c r="C27" s="17">
        <f t="shared" si="1"/>
        <v>0</v>
      </c>
      <c r="D27" s="98">
        <v>0</v>
      </c>
      <c r="E27" s="17">
        <f t="shared" si="0"/>
        <v>0</v>
      </c>
      <c r="F27" s="98">
        <v>0</v>
      </c>
      <c r="G27" s="17">
        <f t="shared" si="2"/>
        <v>0</v>
      </c>
      <c r="H27" s="21">
        <f>LARGE((C27,E27,G27),1)</f>
        <v>0</v>
      </c>
    </row>
    <row r="28" spans="1:8" ht="13.5">
      <c r="A28" s="64"/>
      <c r="B28" s="97">
        <v>0</v>
      </c>
      <c r="C28" s="17">
        <f t="shared" si="1"/>
        <v>0</v>
      </c>
      <c r="D28" s="98">
        <v>0</v>
      </c>
      <c r="E28" s="17">
        <f t="shared" si="0"/>
        <v>0</v>
      </c>
      <c r="F28" s="98">
        <v>0</v>
      </c>
      <c r="G28" s="17">
        <f t="shared" si="2"/>
        <v>0</v>
      </c>
      <c r="H28" s="21">
        <f>LARGE((C28,E28,G28),1)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18" sqref="G18"/>
    </sheetView>
  </sheetViews>
  <sheetFormatPr defaultColWidth="11.19921875" defaultRowHeight="14.25"/>
  <cols>
    <col min="1" max="1" width="17.5" style="0" customWidth="1"/>
    <col min="2" max="8" width="8.5" style="0" customWidth="1"/>
  </cols>
  <sheetData>
    <row r="1" spans="1:12" ht="15">
      <c r="A1" s="19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194"/>
      <c r="B2" s="195" t="s">
        <v>8</v>
      </c>
      <c r="C2" s="195"/>
      <c r="D2" s="195"/>
      <c r="E2" s="195"/>
      <c r="F2" s="195"/>
      <c r="G2" s="75"/>
      <c r="H2" s="75"/>
      <c r="I2" s="75"/>
      <c r="J2" s="75"/>
      <c r="K2" s="75"/>
      <c r="L2" s="75"/>
    </row>
    <row r="3" spans="1:12" ht="15">
      <c r="A3" s="194"/>
      <c r="B3" s="75"/>
      <c r="C3" s="75"/>
      <c r="D3" s="125" t="s">
        <v>180</v>
      </c>
      <c r="E3" s="75"/>
      <c r="F3" s="75"/>
      <c r="G3" s="75"/>
      <c r="H3" s="75"/>
      <c r="I3" s="75"/>
      <c r="J3" s="75"/>
      <c r="K3" s="75"/>
      <c r="L3" s="75"/>
    </row>
    <row r="4" spans="1:12" ht="15">
      <c r="A4" s="194"/>
      <c r="B4" s="195" t="s">
        <v>20</v>
      </c>
      <c r="C4" s="195"/>
      <c r="D4" s="195"/>
      <c r="E4" s="195"/>
      <c r="F4" s="195"/>
      <c r="G4" s="75"/>
      <c r="H4" s="75"/>
      <c r="I4" s="75"/>
      <c r="J4" s="75"/>
      <c r="K4" s="75"/>
      <c r="L4" s="75"/>
    </row>
    <row r="5" spans="1:12" ht="15">
      <c r="A5" s="19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194"/>
      <c r="B6" s="196"/>
      <c r="C6" s="196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194"/>
      <c r="B7" s="75"/>
      <c r="C7" s="75"/>
      <c r="D7" s="75"/>
      <c r="E7" s="75"/>
      <c r="F7" s="75"/>
      <c r="G7" s="102"/>
      <c r="H7" s="102"/>
      <c r="I7" s="102"/>
      <c r="J7" s="102"/>
      <c r="K7" s="102"/>
      <c r="L7" s="102"/>
    </row>
    <row r="8" spans="1:12" ht="15" customHeight="1">
      <c r="A8" s="76" t="s">
        <v>15</v>
      </c>
      <c r="B8" s="77" t="s">
        <v>179</v>
      </c>
      <c r="C8" s="77"/>
      <c r="D8" s="77"/>
      <c r="E8" s="77"/>
      <c r="F8" s="107"/>
      <c r="G8" s="103"/>
      <c r="H8" s="103"/>
      <c r="I8" s="104"/>
      <c r="J8" s="104"/>
      <c r="K8" s="104"/>
      <c r="L8" s="105"/>
    </row>
    <row r="9" spans="1:12" ht="15" customHeight="1">
      <c r="A9" s="76" t="s">
        <v>0</v>
      </c>
      <c r="B9" s="79" t="s">
        <v>71</v>
      </c>
      <c r="C9" s="79"/>
      <c r="D9" s="77"/>
      <c r="E9" s="77"/>
      <c r="F9" s="107"/>
      <c r="G9" s="103"/>
      <c r="H9" s="103"/>
      <c r="I9" s="104"/>
      <c r="J9" s="104"/>
      <c r="K9" s="104"/>
      <c r="L9" s="105"/>
    </row>
    <row r="10" spans="1:12" ht="15" customHeight="1">
      <c r="A10" s="76" t="s">
        <v>18</v>
      </c>
      <c r="B10" s="197">
        <v>40266</v>
      </c>
      <c r="C10" s="197"/>
      <c r="D10" s="80"/>
      <c r="E10" s="80"/>
      <c r="F10" s="78"/>
      <c r="G10" s="104"/>
      <c r="H10" s="104"/>
      <c r="I10" s="104"/>
      <c r="J10" s="104"/>
      <c r="K10" s="104"/>
      <c r="L10" s="105"/>
    </row>
    <row r="11" spans="1:12" ht="15" customHeight="1">
      <c r="A11" s="76" t="s">
        <v>16</v>
      </c>
      <c r="B11" s="77" t="s">
        <v>79</v>
      </c>
      <c r="C11" s="80"/>
      <c r="D11" s="75"/>
      <c r="E11" s="75"/>
      <c r="F11" s="75"/>
      <c r="G11" s="102"/>
      <c r="H11" s="102"/>
      <c r="I11" s="102"/>
      <c r="J11" s="102"/>
      <c r="K11" s="102"/>
      <c r="L11" s="102"/>
    </row>
    <row r="12" spans="1:12" ht="15" customHeight="1">
      <c r="A12" s="76" t="s">
        <v>22</v>
      </c>
      <c r="B12" s="107" t="s">
        <v>23</v>
      </c>
      <c r="C12" s="75"/>
      <c r="D12" s="75"/>
      <c r="E12" s="75"/>
      <c r="F12" s="75"/>
      <c r="G12" s="102"/>
      <c r="H12" s="102"/>
      <c r="I12" s="102"/>
      <c r="J12" s="102"/>
      <c r="K12" s="102"/>
      <c r="L12" s="102"/>
    </row>
    <row r="13" spans="1:12" ht="15" customHeight="1">
      <c r="A13" s="81" t="s">
        <v>17</v>
      </c>
      <c r="B13" s="82" t="s">
        <v>2</v>
      </c>
      <c r="C13" s="83"/>
      <c r="D13" s="82" t="s">
        <v>2</v>
      </c>
      <c r="E13" s="83"/>
      <c r="F13" s="84" t="s">
        <v>1</v>
      </c>
      <c r="G13" s="83"/>
      <c r="H13" s="85"/>
      <c r="I13" s="75"/>
      <c r="J13" s="75"/>
      <c r="K13" s="75"/>
      <c r="L13" s="75"/>
    </row>
    <row r="14" spans="1:12" ht="15" customHeight="1">
      <c r="A14" s="81" t="s">
        <v>21</v>
      </c>
      <c r="B14" s="86">
        <v>0</v>
      </c>
      <c r="C14" s="87"/>
      <c r="D14" s="88">
        <v>1.25</v>
      </c>
      <c r="E14" s="87"/>
      <c r="F14" s="88">
        <v>1.3</v>
      </c>
      <c r="G14" s="87"/>
      <c r="H14" s="89" t="s">
        <v>25</v>
      </c>
      <c r="I14" s="75"/>
      <c r="J14" s="75"/>
      <c r="K14" s="75"/>
      <c r="L14" s="75"/>
    </row>
    <row r="15" spans="1:12" ht="15" customHeight="1">
      <c r="A15" s="81" t="s">
        <v>19</v>
      </c>
      <c r="B15" s="90">
        <v>1</v>
      </c>
      <c r="C15" s="91"/>
      <c r="D15" s="92">
        <v>24.71</v>
      </c>
      <c r="E15" s="91"/>
      <c r="F15" s="92">
        <v>30</v>
      </c>
      <c r="G15" s="91"/>
      <c r="H15" s="89" t="s">
        <v>26</v>
      </c>
      <c r="I15" s="75"/>
      <c r="J15" s="75"/>
      <c r="K15" s="75"/>
      <c r="L15" s="75"/>
    </row>
    <row r="16" spans="1:12" ht="15">
      <c r="A16" s="81"/>
      <c r="B16" s="93" t="s">
        <v>5</v>
      </c>
      <c r="C16" s="94" t="s">
        <v>4</v>
      </c>
      <c r="D16" s="94" t="s">
        <v>5</v>
      </c>
      <c r="E16" s="94" t="s">
        <v>4</v>
      </c>
      <c r="F16" s="94" t="s">
        <v>5</v>
      </c>
      <c r="G16" s="94" t="s">
        <v>4</v>
      </c>
      <c r="H16" s="95" t="s">
        <v>4</v>
      </c>
      <c r="I16" s="75"/>
      <c r="J16" s="75"/>
      <c r="K16" s="75"/>
      <c r="L16" s="75"/>
    </row>
    <row r="17" spans="1:12" ht="15">
      <c r="A17" s="109" t="s">
        <v>32</v>
      </c>
      <c r="B17" s="97">
        <v>0</v>
      </c>
      <c r="C17" s="17">
        <f>B17/B$15*1000*B$14</f>
        <v>0</v>
      </c>
      <c r="D17" s="98">
        <v>11.61</v>
      </c>
      <c r="E17" s="17">
        <f>D17/D$15*1000*D$14</f>
        <v>587.3128288142452</v>
      </c>
      <c r="F17" s="98">
        <v>2</v>
      </c>
      <c r="G17" s="17">
        <f>F17/F$15*1000*F$14</f>
        <v>86.66666666666667</v>
      </c>
      <c r="H17" s="21">
        <f>LARGE((C17,E17,G17),1)</f>
        <v>587.3128288142452</v>
      </c>
      <c r="I17" s="75"/>
      <c r="J17" s="75"/>
      <c r="K17" s="75"/>
      <c r="L17" s="75"/>
    </row>
    <row r="18" spans="1:12" ht="15">
      <c r="A18" s="109" t="s">
        <v>33</v>
      </c>
      <c r="B18" s="97">
        <v>0</v>
      </c>
      <c r="C18" s="17">
        <f aca="true" t="shared" si="0" ref="C18:C28">B18/B$15*1000*B$14</f>
        <v>0</v>
      </c>
      <c r="D18" s="98">
        <v>19.61</v>
      </c>
      <c r="E18" s="17">
        <f aca="true" t="shared" si="1" ref="E18:E28">D18/D$15*1000*D$14</f>
        <v>992.0072845002023</v>
      </c>
      <c r="F18" s="98">
        <v>12.48</v>
      </c>
      <c r="G18" s="17">
        <f>F18/F$15*1000*F$14</f>
        <v>540.8000000000001</v>
      </c>
      <c r="H18" s="21">
        <f>LARGE((C18,E18,G18),1)</f>
        <v>992.0072845002023</v>
      </c>
      <c r="I18" s="75"/>
      <c r="J18" s="75"/>
      <c r="K18" s="75"/>
      <c r="L18" s="75"/>
    </row>
    <row r="19" spans="1:12" ht="15">
      <c r="A19" s="108" t="s">
        <v>31</v>
      </c>
      <c r="B19" s="100">
        <v>0</v>
      </c>
      <c r="C19" s="17">
        <f t="shared" si="0"/>
        <v>0</v>
      </c>
      <c r="D19" s="101">
        <v>19.89</v>
      </c>
      <c r="E19" s="17">
        <f>D19/D$15*1000*D$14</f>
        <v>1006.1715904492108</v>
      </c>
      <c r="F19" s="101">
        <v>12.48</v>
      </c>
      <c r="G19" s="17">
        <f>F19/F$15*1000*F$14</f>
        <v>540.8000000000001</v>
      </c>
      <c r="H19" s="21">
        <f>LARGE((C19,E19,G19),1)</f>
        <v>1006.1715904492108</v>
      </c>
      <c r="I19" s="75"/>
      <c r="J19" s="75"/>
      <c r="K19" s="75"/>
      <c r="L19" s="75"/>
    </row>
    <row r="20" spans="1:12" ht="15">
      <c r="A20" s="64" t="s">
        <v>36</v>
      </c>
      <c r="B20" s="97">
        <v>0</v>
      </c>
      <c r="C20" s="17">
        <f t="shared" si="0"/>
        <v>0</v>
      </c>
      <c r="D20" s="98">
        <v>5.91</v>
      </c>
      <c r="E20" s="17">
        <f t="shared" si="1"/>
        <v>298.9680291380008</v>
      </c>
      <c r="F20" s="98">
        <v>2</v>
      </c>
      <c r="G20" s="17">
        <f aca="true" t="shared" si="2" ref="G20:G28">F20/F$15*1000*F$14</f>
        <v>86.66666666666667</v>
      </c>
      <c r="H20" s="21">
        <f>LARGE((C20,E20,G20),1)</f>
        <v>298.9680291380008</v>
      </c>
      <c r="I20" s="75"/>
      <c r="J20" s="75"/>
      <c r="K20" s="75"/>
      <c r="L20" s="75"/>
    </row>
    <row r="21" spans="1:12" ht="15">
      <c r="A21" s="64"/>
      <c r="B21" s="97">
        <v>0</v>
      </c>
      <c r="C21" s="17">
        <f t="shared" si="0"/>
        <v>0</v>
      </c>
      <c r="D21" s="98">
        <v>0</v>
      </c>
      <c r="E21" s="17">
        <f t="shared" si="1"/>
        <v>0</v>
      </c>
      <c r="F21" s="98">
        <v>0</v>
      </c>
      <c r="G21" s="17">
        <f t="shared" si="2"/>
        <v>0</v>
      </c>
      <c r="H21" s="21">
        <f>LARGE((C21,E21,G21),1)</f>
        <v>0</v>
      </c>
      <c r="I21" s="75"/>
      <c r="J21" s="75"/>
      <c r="K21" s="75"/>
      <c r="L21" s="75"/>
    </row>
    <row r="22" spans="1:8" ht="13.5">
      <c r="A22" s="64"/>
      <c r="B22" s="97">
        <v>0</v>
      </c>
      <c r="C22" s="17">
        <f t="shared" si="0"/>
        <v>0</v>
      </c>
      <c r="D22" s="98">
        <v>0</v>
      </c>
      <c r="E22" s="17">
        <f t="shared" si="1"/>
        <v>0</v>
      </c>
      <c r="F22" s="98">
        <v>0</v>
      </c>
      <c r="G22" s="17">
        <f t="shared" si="2"/>
        <v>0</v>
      </c>
      <c r="H22" s="21">
        <f>LARGE((C22,E22,G22),1)</f>
        <v>0</v>
      </c>
    </row>
    <row r="23" spans="1:8" ht="13.5">
      <c r="A23" s="64"/>
      <c r="B23" s="97">
        <v>0</v>
      </c>
      <c r="C23" s="17">
        <f t="shared" si="0"/>
        <v>0</v>
      </c>
      <c r="D23" s="98">
        <v>0</v>
      </c>
      <c r="E23" s="17">
        <f t="shared" si="1"/>
        <v>0</v>
      </c>
      <c r="F23" s="98">
        <v>0</v>
      </c>
      <c r="G23" s="17">
        <f t="shared" si="2"/>
        <v>0</v>
      </c>
      <c r="H23" s="21">
        <f>LARGE((C23,E23,G23),1)</f>
        <v>0</v>
      </c>
    </row>
    <row r="24" spans="1:8" ht="13.5">
      <c r="A24" s="64"/>
      <c r="B24" s="97">
        <v>0</v>
      </c>
      <c r="C24" s="17">
        <f t="shared" si="0"/>
        <v>0</v>
      </c>
      <c r="D24" s="98">
        <v>0</v>
      </c>
      <c r="E24" s="17">
        <f t="shared" si="1"/>
        <v>0</v>
      </c>
      <c r="F24" s="98">
        <v>0</v>
      </c>
      <c r="G24" s="17">
        <f t="shared" si="2"/>
        <v>0</v>
      </c>
      <c r="H24" s="21">
        <f>LARGE((C24,E24,G24),1)</f>
        <v>0</v>
      </c>
    </row>
    <row r="25" spans="1:8" ht="13.5">
      <c r="A25" s="64"/>
      <c r="B25" s="97">
        <v>0</v>
      </c>
      <c r="C25" s="17">
        <f t="shared" si="0"/>
        <v>0</v>
      </c>
      <c r="D25" s="98">
        <v>0</v>
      </c>
      <c r="E25" s="17">
        <f t="shared" si="1"/>
        <v>0</v>
      </c>
      <c r="F25" s="98">
        <v>0</v>
      </c>
      <c r="G25" s="17">
        <f t="shared" si="2"/>
        <v>0</v>
      </c>
      <c r="H25" s="21">
        <f>LARGE((C25,E25,G25),1)</f>
        <v>0</v>
      </c>
    </row>
    <row r="26" spans="1:8" ht="13.5">
      <c r="A26" s="109"/>
      <c r="B26" s="97">
        <v>0</v>
      </c>
      <c r="C26" s="17">
        <f t="shared" si="0"/>
        <v>0</v>
      </c>
      <c r="D26" s="98">
        <v>0</v>
      </c>
      <c r="E26" s="17">
        <f t="shared" si="1"/>
        <v>0</v>
      </c>
      <c r="F26" s="98">
        <v>0</v>
      </c>
      <c r="G26" s="17">
        <f>F26/F$15*1000*F$14</f>
        <v>0</v>
      </c>
      <c r="H26" s="21">
        <f>LARGE((C26,E26,G26),1)</f>
        <v>0</v>
      </c>
    </row>
    <row r="27" spans="1:8" ht="13.5">
      <c r="A27" s="64"/>
      <c r="B27" s="97">
        <v>0</v>
      </c>
      <c r="C27" s="17">
        <f t="shared" si="0"/>
        <v>0</v>
      </c>
      <c r="D27" s="98">
        <v>0</v>
      </c>
      <c r="E27" s="17">
        <f t="shared" si="1"/>
        <v>0</v>
      </c>
      <c r="F27" s="98">
        <v>0</v>
      </c>
      <c r="G27" s="17">
        <f t="shared" si="2"/>
        <v>0</v>
      </c>
      <c r="H27" s="21">
        <f>LARGE((C27,E27,G27),1)</f>
        <v>0</v>
      </c>
    </row>
    <row r="28" spans="1:8" ht="13.5">
      <c r="A28" s="64"/>
      <c r="B28" s="97">
        <v>0</v>
      </c>
      <c r="C28" s="17">
        <f t="shared" si="0"/>
        <v>0</v>
      </c>
      <c r="D28" s="98">
        <v>0</v>
      </c>
      <c r="E28" s="17">
        <f t="shared" si="1"/>
        <v>0</v>
      </c>
      <c r="F28" s="98">
        <v>0</v>
      </c>
      <c r="G28" s="17">
        <f t="shared" si="2"/>
        <v>0</v>
      </c>
      <c r="H28" s="21">
        <f>LARGE((C28,E28,G28),1)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8" ht="15" customHeight="1">
      <c r="A8" s="3" t="s">
        <v>15</v>
      </c>
      <c r="B8" s="4" t="s">
        <v>73</v>
      </c>
      <c r="C8" s="4"/>
      <c r="D8" s="4"/>
      <c r="E8" s="4"/>
      <c r="F8" s="1"/>
      <c r="G8" s="1"/>
      <c r="H8" s="1"/>
    </row>
    <row r="9" spans="1:8" ht="15" customHeight="1">
      <c r="A9" s="3" t="s">
        <v>0</v>
      </c>
      <c r="B9" s="5" t="s">
        <v>71</v>
      </c>
      <c r="C9" s="5"/>
      <c r="D9" s="5"/>
      <c r="E9" s="5"/>
      <c r="F9" s="1"/>
      <c r="G9" s="1"/>
      <c r="H9" s="1"/>
    </row>
    <row r="10" spans="1:8" ht="15" customHeight="1">
      <c r="A10" s="3" t="s">
        <v>18</v>
      </c>
      <c r="B10" s="65" t="s">
        <v>136</v>
      </c>
      <c r="C10" s="6"/>
      <c r="D10" s="6"/>
      <c r="E10" s="6"/>
      <c r="F10" s="44"/>
      <c r="G10" s="44"/>
      <c r="H10" s="44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0.95</v>
      </c>
      <c r="C14" s="11"/>
      <c r="D14" s="13">
        <v>1</v>
      </c>
      <c r="E14" s="11"/>
      <c r="F14" s="13">
        <v>1</v>
      </c>
      <c r="G14" s="11"/>
      <c r="H14" s="34" t="s">
        <v>25</v>
      </c>
    </row>
    <row r="15" spans="1:8" ht="15" customHeight="1">
      <c r="A15" s="7" t="s">
        <v>19</v>
      </c>
      <c r="B15" s="14">
        <v>24.13</v>
      </c>
      <c r="C15" s="12"/>
      <c r="D15" s="14">
        <v>1</v>
      </c>
      <c r="E15" s="12"/>
      <c r="F15" s="14">
        <v>24.5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22</v>
      </c>
      <c r="C17" s="17">
        <f>B17/B$15*1000*B$14</f>
        <v>866.1417322834645</v>
      </c>
      <c r="D17" s="16">
        <v>0</v>
      </c>
      <c r="E17" s="17">
        <f>D17/D$15*1000*D$14</f>
        <v>0</v>
      </c>
      <c r="F17" s="16">
        <v>22.45</v>
      </c>
      <c r="G17" s="17">
        <f>F17/F$15*1000*F$14</f>
        <v>916.3265306122449</v>
      </c>
      <c r="H17" s="20">
        <f>LARGE((C17,E17,G17),1)</f>
        <v>916.3265306122449</v>
      </c>
    </row>
    <row r="18" spans="1:8" ht="13.5">
      <c r="A18" s="64" t="s">
        <v>32</v>
      </c>
      <c r="B18" s="18">
        <v>21.87</v>
      </c>
      <c r="C18" s="17">
        <f>B18/B$15*1000*B$14</f>
        <v>861.0236220472441</v>
      </c>
      <c r="D18" s="18">
        <v>0</v>
      </c>
      <c r="E18" s="17">
        <f>D18/D$15*1000*D$14</f>
        <v>0</v>
      </c>
      <c r="F18" s="18">
        <v>20.19</v>
      </c>
      <c r="G18" s="17">
        <f>F18/F$15*1000*F$14</f>
        <v>824.0816326530612</v>
      </c>
      <c r="H18" s="21">
        <f>LARGE((C18,E18,G18),1)</f>
        <v>861.0236220472441</v>
      </c>
    </row>
    <row r="19" spans="1:8" ht="13.5">
      <c r="A19" s="64" t="s">
        <v>33</v>
      </c>
      <c r="B19" s="18">
        <v>19.01</v>
      </c>
      <c r="C19" s="17">
        <f>B19/B$15*1000*B$14</f>
        <v>748.4251968503938</v>
      </c>
      <c r="D19" s="18">
        <v>0</v>
      </c>
      <c r="E19" s="17">
        <f>D19/D$15*1000*D$14</f>
        <v>0</v>
      </c>
      <c r="F19" s="18">
        <v>0</v>
      </c>
      <c r="G19" s="17">
        <f>F19/F$15*1000*F$14</f>
        <v>0</v>
      </c>
      <c r="H19" s="21">
        <f>LARGE((C19,E19,G19),1)</f>
        <v>748.4251968503938</v>
      </c>
    </row>
    <row r="20" spans="1:8" ht="13.5">
      <c r="A20" s="64" t="s">
        <v>34</v>
      </c>
      <c r="B20" s="18">
        <v>5.44</v>
      </c>
      <c r="C20" s="17">
        <f>B20/B$15*1000*B$14</f>
        <v>214.1732283464567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214.1732283464567</v>
      </c>
    </row>
    <row r="21" spans="1:8" ht="13.5">
      <c r="A21" s="64" t="s">
        <v>36</v>
      </c>
      <c r="B21" s="18">
        <v>11.78</v>
      </c>
      <c r="C21" s="17">
        <f>B21/B$15*1000*B$14</f>
        <v>463.7795275590551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463.7795275590551</v>
      </c>
    </row>
  </sheetData>
  <sheetProtection/>
  <mergeCells count="4"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70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71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>
        <v>40161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191" t="s">
        <v>2</v>
      </c>
      <c r="C13" s="192"/>
      <c r="D13" s="191" t="s">
        <v>24</v>
      </c>
      <c r="E13" s="192"/>
      <c r="F13" s="191" t="s">
        <v>1</v>
      </c>
      <c r="G13" s="192"/>
      <c r="H13" s="33"/>
    </row>
    <row r="14" spans="1:8" ht="15" customHeight="1">
      <c r="A14" s="7" t="s">
        <v>21</v>
      </c>
      <c r="B14" s="13">
        <v>0.95</v>
      </c>
      <c r="C14" s="11"/>
      <c r="D14" s="13">
        <v>1</v>
      </c>
      <c r="E14" s="11"/>
      <c r="F14" s="13">
        <v>1</v>
      </c>
      <c r="G14" s="11"/>
      <c r="H14" s="34" t="s">
        <v>25</v>
      </c>
    </row>
    <row r="15" spans="1:8" ht="15" customHeight="1">
      <c r="A15" s="7" t="s">
        <v>19</v>
      </c>
      <c r="B15" s="14">
        <v>23.7</v>
      </c>
      <c r="C15" s="12"/>
      <c r="D15" s="14">
        <v>1</v>
      </c>
      <c r="E15" s="12"/>
      <c r="F15" s="14">
        <v>25.18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21.93</v>
      </c>
      <c r="C17" s="17">
        <f>B17/B$15*1000*B$14</f>
        <v>879.0506329113923</v>
      </c>
      <c r="D17" s="16">
        <v>0</v>
      </c>
      <c r="E17" s="17">
        <f>D17/D$15*1000*D$14</f>
        <v>0</v>
      </c>
      <c r="F17" s="16">
        <v>22.78</v>
      </c>
      <c r="G17" s="17">
        <f>F17/F$15*1000*F$14</f>
        <v>904.6862589356632</v>
      </c>
      <c r="H17" s="20">
        <f>LARGE((C17,E17,G17),1)</f>
        <v>904.6862589356632</v>
      </c>
    </row>
    <row r="18" spans="1:8" ht="13.5">
      <c r="A18" s="64" t="s">
        <v>32</v>
      </c>
      <c r="B18" s="18">
        <v>20.9</v>
      </c>
      <c r="C18" s="17">
        <f>B18/B$15*1000*B$14</f>
        <v>837.7637130801687</v>
      </c>
      <c r="D18" s="18">
        <v>0</v>
      </c>
      <c r="E18" s="17">
        <f>D18/D$15*1000*D$14</f>
        <v>0</v>
      </c>
      <c r="F18" s="18">
        <v>22.35</v>
      </c>
      <c r="G18" s="17">
        <f>F18/F$15*1000*F$14</f>
        <v>887.6092136616362</v>
      </c>
      <c r="H18" s="21">
        <f>LARGE((C18,E18,G18),1)</f>
        <v>887.6092136616362</v>
      </c>
    </row>
    <row r="19" spans="1:8" ht="13.5">
      <c r="A19" s="64" t="s">
        <v>33</v>
      </c>
      <c r="B19" s="19">
        <v>18.11</v>
      </c>
      <c r="C19" s="17">
        <f>B19/B$15*1000*B$14</f>
        <v>725.9282700421941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725.9282700421941</v>
      </c>
    </row>
    <row r="20" spans="1:8" ht="13.5">
      <c r="A20" s="64" t="s">
        <v>34</v>
      </c>
      <c r="B20" s="18">
        <v>9.42</v>
      </c>
      <c r="C20" s="17">
        <f>B20/B$15*1000*B$14</f>
        <v>377.59493670886076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377.59493670886076</v>
      </c>
    </row>
  </sheetData>
  <sheetProtection/>
  <mergeCells count="8">
    <mergeCell ref="B13:C13"/>
    <mergeCell ref="D13:E13"/>
    <mergeCell ref="F13:G13"/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84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85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>
        <v>40188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191" t="s">
        <v>2</v>
      </c>
      <c r="C13" s="192"/>
      <c r="D13" s="191" t="s">
        <v>24</v>
      </c>
      <c r="E13" s="192"/>
      <c r="F13" s="191" t="s">
        <v>1</v>
      </c>
      <c r="G13" s="192"/>
      <c r="H13" s="33"/>
    </row>
    <row r="14" spans="1:8" ht="15" customHeight="1">
      <c r="A14" s="7" t="s">
        <v>21</v>
      </c>
      <c r="B14" s="13">
        <v>0.75</v>
      </c>
      <c r="C14" s="11"/>
      <c r="D14" s="13">
        <v>1</v>
      </c>
      <c r="E14" s="11"/>
      <c r="F14" s="13">
        <v>0.8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24.43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4" t="s">
        <v>32</v>
      </c>
      <c r="B17" s="18">
        <v>0</v>
      </c>
      <c r="C17" s="17">
        <f>B17/B$15*1000*B$14</f>
        <v>0</v>
      </c>
      <c r="D17" s="18">
        <v>0</v>
      </c>
      <c r="E17" s="17">
        <f>D17/D$15*1000*D$14</f>
        <v>0</v>
      </c>
      <c r="F17" s="18">
        <v>24.43</v>
      </c>
      <c r="G17" s="17">
        <f>F17/F$15*1000*F$14</f>
        <v>800</v>
      </c>
      <c r="H17" s="21">
        <f>LARGE((C17,E17,G17),1)</f>
        <v>800</v>
      </c>
    </row>
    <row r="18" spans="1:8" ht="13.5">
      <c r="A18" s="64" t="s">
        <v>33</v>
      </c>
      <c r="B18" s="19">
        <v>0</v>
      </c>
      <c r="C18" s="17">
        <f>B18/B$15*1000*B$14</f>
        <v>0</v>
      </c>
      <c r="D18" s="19">
        <v>0</v>
      </c>
      <c r="E18" s="17">
        <f>D18/D$15*1000*D$14</f>
        <v>0</v>
      </c>
      <c r="F18" s="19">
        <v>22.86</v>
      </c>
      <c r="G18" s="17">
        <f>F18/F$15*1000*F$14</f>
        <v>748.5878018829309</v>
      </c>
      <c r="H18" s="21">
        <f>LARGE((C18,E18,G18),1)</f>
        <v>748.5878018829309</v>
      </c>
    </row>
    <row r="19" spans="1:8" ht="13.5">
      <c r="A19" s="64" t="s">
        <v>36</v>
      </c>
      <c r="B19" s="18">
        <v>0</v>
      </c>
      <c r="C19" s="17">
        <f>B19/B$15*1000*B$14</f>
        <v>0</v>
      </c>
      <c r="D19" s="18">
        <v>0</v>
      </c>
      <c r="E19" s="17">
        <f>D19/D$15*1000*D$14</f>
        <v>0</v>
      </c>
      <c r="F19" s="18">
        <v>21.11</v>
      </c>
      <c r="G19" s="17">
        <f>F19/F$15*1000*F$14</f>
        <v>691.2812116250511</v>
      </c>
      <c r="H19" s="21">
        <f>LARGE((C19,E19,G19),1)</f>
        <v>691.2812116250511</v>
      </c>
    </row>
    <row r="20" spans="1:8" ht="13.5">
      <c r="A20" s="64" t="s">
        <v>37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17.95</v>
      </c>
      <c r="G20" s="17">
        <f>F20/F$15*1000*F$14</f>
        <v>587.8018829308228</v>
      </c>
      <c r="H20" s="21">
        <f>LARGE((C20,E20,G20),1)</f>
        <v>587.8018829308228</v>
      </c>
    </row>
    <row r="21" spans="1:8" ht="13.5">
      <c r="A21" s="64" t="s">
        <v>40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18.69</v>
      </c>
      <c r="G21" s="17">
        <f>F21/F$15*1000*F$14</f>
        <v>612.0343839541548</v>
      </c>
      <c r="H21" s="21">
        <f>LARGE((C21,E21,G21),1)</f>
        <v>612.0343839541548</v>
      </c>
    </row>
  </sheetData>
  <sheetProtection/>
  <mergeCells count="8">
    <mergeCell ref="A1:A7"/>
    <mergeCell ref="B2:F2"/>
    <mergeCell ref="B4:F4"/>
    <mergeCell ref="B6:C6"/>
    <mergeCell ref="B10:C10"/>
    <mergeCell ref="B13:C13"/>
    <mergeCell ref="D13:E13"/>
    <mergeCell ref="F13:G13"/>
  </mergeCells>
  <printOptions/>
  <pageMargins left="0.75" right="0.75" top="1" bottom="1" header="0.5" footer="0.5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3">
      <selection activeCell="H28" sqref="H28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29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108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75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20.36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4" t="s">
        <v>37</v>
      </c>
      <c r="B17" s="18">
        <v>0</v>
      </c>
      <c r="C17" s="17">
        <f aca="true" t="shared" si="0" ref="C17:C43">B17/B$15*1000*B$14</f>
        <v>0</v>
      </c>
      <c r="D17" s="18">
        <v>0</v>
      </c>
      <c r="E17" s="17">
        <f aca="true" t="shared" si="1" ref="E17:E43">D17/D$15*1000*D$14</f>
        <v>0</v>
      </c>
      <c r="F17" s="18">
        <v>20.36</v>
      </c>
      <c r="G17" s="17">
        <f aca="true" t="shared" si="2" ref="G17:G43">F17/F$15*1000*F$14</f>
        <v>500</v>
      </c>
      <c r="H17" s="21">
        <f>LARGE((C17,E17,G17),1)</f>
        <v>500</v>
      </c>
    </row>
    <row r="18" spans="1:8" ht="13.5">
      <c r="A18" s="64" t="s">
        <v>38</v>
      </c>
      <c r="B18" s="18">
        <v>0</v>
      </c>
      <c r="C18" s="17">
        <f t="shared" si="0"/>
        <v>0</v>
      </c>
      <c r="D18" s="18">
        <v>0</v>
      </c>
      <c r="E18" s="17">
        <f t="shared" si="1"/>
        <v>0</v>
      </c>
      <c r="F18" s="18">
        <v>19.7</v>
      </c>
      <c r="G18" s="17">
        <f t="shared" si="2"/>
        <v>483.79174852652255</v>
      </c>
      <c r="H18" s="21">
        <f>LARGE((C18,E18,G18),1)</f>
        <v>483.79174852652255</v>
      </c>
    </row>
    <row r="19" spans="1:8" ht="13.5">
      <c r="A19" s="64" t="s">
        <v>112</v>
      </c>
      <c r="B19" s="18">
        <v>0</v>
      </c>
      <c r="C19" s="17">
        <f t="shared" si="0"/>
        <v>0</v>
      </c>
      <c r="D19" s="18">
        <v>0</v>
      </c>
      <c r="E19" s="17">
        <f t="shared" si="1"/>
        <v>0</v>
      </c>
      <c r="F19" s="18">
        <v>17.61</v>
      </c>
      <c r="G19" s="17">
        <f t="shared" si="2"/>
        <v>432.4656188605108</v>
      </c>
      <c r="H19" s="21">
        <f>LARGE((C19,E19,G19),1)</f>
        <v>432.4656188605108</v>
      </c>
    </row>
    <row r="20" spans="1:8" ht="13.5">
      <c r="A20" s="64" t="s">
        <v>39</v>
      </c>
      <c r="B20" s="18">
        <v>0</v>
      </c>
      <c r="C20" s="17">
        <f t="shared" si="0"/>
        <v>0</v>
      </c>
      <c r="D20" s="18">
        <v>0</v>
      </c>
      <c r="E20" s="17">
        <f t="shared" si="1"/>
        <v>0</v>
      </c>
      <c r="F20" s="18">
        <v>18.43</v>
      </c>
      <c r="G20" s="17">
        <f t="shared" si="2"/>
        <v>452.6031434184676</v>
      </c>
      <c r="H20" s="21">
        <f>LARGE((C20,E20,G20),1)</f>
        <v>452.6031434184676</v>
      </c>
    </row>
    <row r="21" spans="1:8" ht="13.5">
      <c r="A21" s="64" t="s">
        <v>40</v>
      </c>
      <c r="B21" s="18">
        <v>0</v>
      </c>
      <c r="C21" s="17">
        <f t="shared" si="0"/>
        <v>0</v>
      </c>
      <c r="D21" s="18">
        <v>0</v>
      </c>
      <c r="E21" s="17">
        <f t="shared" si="1"/>
        <v>0</v>
      </c>
      <c r="F21" s="18">
        <v>19.84</v>
      </c>
      <c r="G21" s="17">
        <f t="shared" si="2"/>
        <v>487.229862475442</v>
      </c>
      <c r="H21" s="21">
        <f>LARGE((C21,E21,G21),1)</f>
        <v>487.229862475442</v>
      </c>
    </row>
    <row r="22" spans="1:8" ht="13.5">
      <c r="A22" s="64" t="s">
        <v>41</v>
      </c>
      <c r="B22" s="18">
        <v>0</v>
      </c>
      <c r="C22" s="17">
        <f t="shared" si="0"/>
        <v>0</v>
      </c>
      <c r="D22" s="18">
        <v>0</v>
      </c>
      <c r="E22" s="17">
        <f t="shared" si="1"/>
        <v>0</v>
      </c>
      <c r="F22" s="18">
        <v>13.77</v>
      </c>
      <c r="G22" s="17">
        <f t="shared" si="2"/>
        <v>338.1630648330059</v>
      </c>
      <c r="H22" s="21">
        <f>LARGE((C22,E22,G22),1)</f>
        <v>338.1630648330059</v>
      </c>
    </row>
    <row r="23" spans="1:8" ht="13.5">
      <c r="A23" s="64" t="s">
        <v>42</v>
      </c>
      <c r="B23" s="18">
        <v>0</v>
      </c>
      <c r="C23" s="17">
        <f t="shared" si="0"/>
        <v>0</v>
      </c>
      <c r="D23" s="18">
        <v>0</v>
      </c>
      <c r="E23" s="17">
        <f t="shared" si="1"/>
        <v>0</v>
      </c>
      <c r="F23" s="18">
        <v>14.1</v>
      </c>
      <c r="G23" s="17">
        <f t="shared" si="2"/>
        <v>346.26719056974457</v>
      </c>
      <c r="H23" s="21">
        <f>LARGE((C23,E23,G23),1)</f>
        <v>346.26719056974457</v>
      </c>
    </row>
    <row r="24" spans="1:8" ht="13.5">
      <c r="A24" s="64" t="s">
        <v>43</v>
      </c>
      <c r="B24" s="18">
        <v>0</v>
      </c>
      <c r="C24" s="17">
        <f t="shared" si="0"/>
        <v>0</v>
      </c>
      <c r="D24" s="18">
        <v>0</v>
      </c>
      <c r="E24" s="17">
        <f t="shared" si="1"/>
        <v>0</v>
      </c>
      <c r="F24" s="18">
        <v>13.34</v>
      </c>
      <c r="G24" s="17">
        <f t="shared" si="2"/>
        <v>327.6031434184676</v>
      </c>
      <c r="H24" s="21">
        <f>LARGE((C24,E24,G24),1)</f>
        <v>327.6031434184676</v>
      </c>
    </row>
    <row r="25" spans="1:8" ht="13.5">
      <c r="A25" s="64" t="s">
        <v>44</v>
      </c>
      <c r="B25" s="18">
        <v>0</v>
      </c>
      <c r="C25" s="17">
        <f t="shared" si="0"/>
        <v>0</v>
      </c>
      <c r="D25" s="18">
        <v>0</v>
      </c>
      <c r="E25" s="17">
        <f t="shared" si="1"/>
        <v>0</v>
      </c>
      <c r="F25" s="18">
        <v>16.94</v>
      </c>
      <c r="G25" s="17">
        <f t="shared" si="2"/>
        <v>416.01178781925347</v>
      </c>
      <c r="H25" s="21">
        <f>LARGE((C25,E25,G25),1)</f>
        <v>416.01178781925347</v>
      </c>
    </row>
    <row r="26" spans="1:8" ht="13.5">
      <c r="A26" s="64" t="s">
        <v>45</v>
      </c>
      <c r="B26" s="18">
        <v>0</v>
      </c>
      <c r="C26" s="17">
        <f t="shared" si="0"/>
        <v>0</v>
      </c>
      <c r="D26" s="18">
        <v>0</v>
      </c>
      <c r="E26" s="17">
        <f t="shared" si="1"/>
        <v>0</v>
      </c>
      <c r="F26" s="18">
        <v>9.89</v>
      </c>
      <c r="G26" s="17">
        <f t="shared" si="2"/>
        <v>242.87819253438118</v>
      </c>
      <c r="H26" s="21">
        <f>LARGE((C26,E26,G26),1)</f>
        <v>242.87819253438118</v>
      </c>
    </row>
    <row r="27" spans="1:8" ht="13.5">
      <c r="A27" s="64" t="s">
        <v>46</v>
      </c>
      <c r="B27" s="18">
        <v>0</v>
      </c>
      <c r="C27" s="17">
        <f t="shared" si="0"/>
        <v>0</v>
      </c>
      <c r="D27" s="18">
        <v>0</v>
      </c>
      <c r="E27" s="17">
        <f t="shared" si="1"/>
        <v>0</v>
      </c>
      <c r="F27" s="18">
        <v>16.26</v>
      </c>
      <c r="G27" s="17">
        <f t="shared" si="2"/>
        <v>399.3123772102162</v>
      </c>
      <c r="H27" s="21">
        <f>LARGE((C27,E27,G27),1)</f>
        <v>399.3123772102162</v>
      </c>
    </row>
    <row r="28" spans="1:8" ht="13.5">
      <c r="A28" s="64" t="s">
        <v>47</v>
      </c>
      <c r="B28" s="18">
        <v>0</v>
      </c>
      <c r="C28" s="17">
        <f t="shared" si="0"/>
        <v>0</v>
      </c>
      <c r="D28" s="18">
        <v>0</v>
      </c>
      <c r="E28" s="17">
        <f t="shared" si="1"/>
        <v>0</v>
      </c>
      <c r="F28" s="18">
        <v>11.07</v>
      </c>
      <c r="G28" s="17">
        <f t="shared" si="2"/>
        <v>271.85658153241656</v>
      </c>
      <c r="H28" s="21">
        <f>LARGE((C28,E28,G28),1)</f>
        <v>271.85658153241656</v>
      </c>
    </row>
    <row r="29" spans="1:8" ht="13.5">
      <c r="A29" s="64" t="s">
        <v>49</v>
      </c>
      <c r="B29" s="18">
        <v>0</v>
      </c>
      <c r="C29" s="17">
        <f t="shared" si="0"/>
        <v>0</v>
      </c>
      <c r="D29" s="18">
        <v>0</v>
      </c>
      <c r="E29" s="17">
        <f t="shared" si="1"/>
        <v>0</v>
      </c>
      <c r="F29" s="18">
        <v>10.49</v>
      </c>
      <c r="G29" s="17">
        <f t="shared" si="2"/>
        <v>257.61296660117875</v>
      </c>
      <c r="H29" s="21">
        <f>LARGE((C29,E29,G29),1)</f>
        <v>257.61296660117875</v>
      </c>
    </row>
    <row r="30" spans="1:8" ht="13.5">
      <c r="A30" s="64" t="s">
        <v>50</v>
      </c>
      <c r="B30" s="18">
        <v>0</v>
      </c>
      <c r="C30" s="17">
        <f t="shared" si="0"/>
        <v>0</v>
      </c>
      <c r="D30" s="18">
        <v>0</v>
      </c>
      <c r="E30" s="17">
        <f t="shared" si="1"/>
        <v>0</v>
      </c>
      <c r="F30" s="18">
        <v>11</v>
      </c>
      <c r="G30" s="17">
        <f t="shared" si="2"/>
        <v>270.1375245579568</v>
      </c>
      <c r="H30" s="21">
        <f>LARGE((C30,E30,G30),1)</f>
        <v>270.1375245579568</v>
      </c>
    </row>
    <row r="31" spans="1:8" ht="13.5">
      <c r="A31" s="64" t="s">
        <v>74</v>
      </c>
      <c r="B31" s="18">
        <v>0</v>
      </c>
      <c r="C31" s="17">
        <f t="shared" si="0"/>
        <v>0</v>
      </c>
      <c r="D31" s="18">
        <v>0</v>
      </c>
      <c r="E31" s="17">
        <f t="shared" si="1"/>
        <v>0</v>
      </c>
      <c r="F31" s="18">
        <v>9.57</v>
      </c>
      <c r="G31" s="17">
        <f t="shared" si="2"/>
        <v>235.0196463654224</v>
      </c>
      <c r="H31" s="21">
        <f>LARGE((C31,E31,G31),1)</f>
        <v>235.0196463654224</v>
      </c>
    </row>
    <row r="32" spans="1:8" ht="13.5">
      <c r="A32" s="64" t="s">
        <v>51</v>
      </c>
      <c r="B32" s="18">
        <v>0</v>
      </c>
      <c r="C32" s="17">
        <f t="shared" si="0"/>
        <v>0</v>
      </c>
      <c r="D32" s="18">
        <v>0</v>
      </c>
      <c r="E32" s="17">
        <f t="shared" si="1"/>
        <v>0</v>
      </c>
      <c r="F32" s="18">
        <v>8.81</v>
      </c>
      <c r="G32" s="17">
        <f t="shared" si="2"/>
        <v>216.3555992141454</v>
      </c>
      <c r="H32" s="21">
        <f>LARGE((C32,E32,G32),1)</f>
        <v>216.3555992141454</v>
      </c>
    </row>
    <row r="33" spans="1:8" ht="13.5">
      <c r="A33" s="64" t="s">
        <v>52</v>
      </c>
      <c r="B33" s="18">
        <v>0</v>
      </c>
      <c r="C33" s="17">
        <f t="shared" si="0"/>
        <v>0</v>
      </c>
      <c r="D33" s="18">
        <v>0</v>
      </c>
      <c r="E33" s="17">
        <f t="shared" si="1"/>
        <v>0</v>
      </c>
      <c r="F33" s="18">
        <v>11.12</v>
      </c>
      <c r="G33" s="17">
        <f t="shared" si="2"/>
        <v>273.0844793713163</v>
      </c>
      <c r="H33" s="21">
        <f>LARGE((C33,E33,G33),1)</f>
        <v>273.0844793713163</v>
      </c>
    </row>
    <row r="34" spans="1:8" ht="13.5">
      <c r="A34" s="64" t="s">
        <v>54</v>
      </c>
      <c r="B34" s="18">
        <v>0</v>
      </c>
      <c r="C34" s="17">
        <f t="shared" si="0"/>
        <v>0</v>
      </c>
      <c r="D34" s="18">
        <v>0</v>
      </c>
      <c r="E34" s="17">
        <f t="shared" si="1"/>
        <v>0</v>
      </c>
      <c r="F34" s="18">
        <v>13.14</v>
      </c>
      <c r="G34" s="17">
        <f t="shared" si="2"/>
        <v>322.69155206286837</v>
      </c>
      <c r="H34" s="21">
        <f>LARGE((C34,E34,G34),1)</f>
        <v>322.69155206286837</v>
      </c>
    </row>
    <row r="35" spans="1:8" ht="13.5">
      <c r="A35" s="64" t="s">
        <v>55</v>
      </c>
      <c r="B35" s="18">
        <v>0</v>
      </c>
      <c r="C35" s="17">
        <f t="shared" si="0"/>
        <v>0</v>
      </c>
      <c r="D35" s="18">
        <v>0</v>
      </c>
      <c r="E35" s="17">
        <f t="shared" si="1"/>
        <v>0</v>
      </c>
      <c r="F35" s="18">
        <v>10.92</v>
      </c>
      <c r="G35" s="17">
        <f t="shared" si="2"/>
        <v>268.1728880157171</v>
      </c>
      <c r="H35" s="21">
        <f>LARGE((C35,E35,G35),1)</f>
        <v>268.1728880157171</v>
      </c>
    </row>
    <row r="36" spans="1:8" ht="13.5">
      <c r="A36" s="64" t="s">
        <v>56</v>
      </c>
      <c r="B36" s="18">
        <v>0</v>
      </c>
      <c r="C36" s="17">
        <f t="shared" si="0"/>
        <v>0</v>
      </c>
      <c r="D36" s="18">
        <v>0</v>
      </c>
      <c r="E36" s="17">
        <f t="shared" si="1"/>
        <v>0</v>
      </c>
      <c r="F36" s="18">
        <v>11.23</v>
      </c>
      <c r="G36" s="17">
        <f t="shared" si="2"/>
        <v>275.78585461689585</v>
      </c>
      <c r="H36" s="21">
        <f>LARGE((C36,E36,G36),1)</f>
        <v>275.78585461689585</v>
      </c>
    </row>
    <row r="37" spans="1:8" ht="13.5">
      <c r="A37" s="64" t="s">
        <v>57</v>
      </c>
      <c r="B37" s="18">
        <v>0</v>
      </c>
      <c r="C37" s="17">
        <f t="shared" si="0"/>
        <v>0</v>
      </c>
      <c r="D37" s="18">
        <v>0</v>
      </c>
      <c r="E37" s="17">
        <f t="shared" si="1"/>
        <v>0</v>
      </c>
      <c r="F37" s="18">
        <v>9.31</v>
      </c>
      <c r="G37" s="17">
        <f t="shared" si="2"/>
        <v>228.63457760314344</v>
      </c>
      <c r="H37" s="21">
        <f>LARGE((C37,E37,G37),1)</f>
        <v>228.63457760314344</v>
      </c>
    </row>
    <row r="38" spans="1:8" ht="13.5">
      <c r="A38" s="64" t="s">
        <v>59</v>
      </c>
      <c r="B38" s="18">
        <v>0</v>
      </c>
      <c r="C38" s="17">
        <f t="shared" si="0"/>
        <v>0</v>
      </c>
      <c r="D38" s="18">
        <v>0</v>
      </c>
      <c r="E38" s="17">
        <f t="shared" si="1"/>
        <v>0</v>
      </c>
      <c r="F38" s="18">
        <v>11.01</v>
      </c>
      <c r="G38" s="17">
        <f t="shared" si="2"/>
        <v>270.38310412573674</v>
      </c>
      <c r="H38" s="21">
        <f>LARGE((C38,E38,G38),1)</f>
        <v>270.38310412573674</v>
      </c>
    </row>
    <row r="39" spans="1:8" ht="13.5">
      <c r="A39" s="64" t="s">
        <v>62</v>
      </c>
      <c r="B39" s="18">
        <v>0</v>
      </c>
      <c r="C39" s="17">
        <f t="shared" si="0"/>
        <v>0</v>
      </c>
      <c r="D39" s="18">
        <v>0</v>
      </c>
      <c r="E39" s="17">
        <f t="shared" si="1"/>
        <v>0</v>
      </c>
      <c r="F39" s="18">
        <v>10.15</v>
      </c>
      <c r="G39" s="17">
        <f t="shared" si="2"/>
        <v>249.26326129666012</v>
      </c>
      <c r="H39" s="21">
        <f>LARGE((C39,E39,G39),1)</f>
        <v>249.26326129666012</v>
      </c>
    </row>
    <row r="40" spans="1:8" ht="13.5">
      <c r="A40" s="64" t="s">
        <v>63</v>
      </c>
      <c r="B40" s="18">
        <v>0</v>
      </c>
      <c r="C40" s="17">
        <f t="shared" si="0"/>
        <v>0</v>
      </c>
      <c r="D40" s="18">
        <v>0</v>
      </c>
      <c r="E40" s="17">
        <f t="shared" si="1"/>
        <v>0</v>
      </c>
      <c r="F40" s="18">
        <v>7.2</v>
      </c>
      <c r="G40" s="17">
        <f t="shared" si="2"/>
        <v>176.81728880157172</v>
      </c>
      <c r="H40" s="21">
        <f>LARGE((C40,E40,G40),1)</f>
        <v>176.81728880157172</v>
      </c>
    </row>
    <row r="41" spans="1:8" ht="13.5">
      <c r="A41" s="64" t="s">
        <v>64</v>
      </c>
      <c r="B41" s="18">
        <v>0</v>
      </c>
      <c r="C41" s="17">
        <f t="shared" si="0"/>
        <v>0</v>
      </c>
      <c r="D41" s="18">
        <v>0</v>
      </c>
      <c r="E41" s="17">
        <f t="shared" si="1"/>
        <v>0</v>
      </c>
      <c r="F41" s="18">
        <v>3.7</v>
      </c>
      <c r="G41" s="17">
        <f t="shared" si="2"/>
        <v>90.86444007858546</v>
      </c>
      <c r="H41" s="21">
        <f>LARGE((C41,E41,G41),1)</f>
        <v>90.86444007858546</v>
      </c>
    </row>
    <row r="42" spans="1:8" ht="13.5">
      <c r="A42" s="64" t="s">
        <v>65</v>
      </c>
      <c r="B42" s="18">
        <v>0</v>
      </c>
      <c r="C42" s="17">
        <f t="shared" si="0"/>
        <v>0</v>
      </c>
      <c r="D42" s="18">
        <v>0</v>
      </c>
      <c r="E42" s="17">
        <f t="shared" si="1"/>
        <v>0</v>
      </c>
      <c r="F42" s="18">
        <v>6.84</v>
      </c>
      <c r="G42" s="17">
        <f t="shared" si="2"/>
        <v>167.97642436149312</v>
      </c>
      <c r="H42" s="21">
        <f>LARGE((C42,E42,G42),1)</f>
        <v>167.97642436149312</v>
      </c>
    </row>
    <row r="43" spans="1:8" ht="13.5">
      <c r="A43" s="64" t="s">
        <v>66</v>
      </c>
      <c r="B43" s="18">
        <v>0</v>
      </c>
      <c r="C43" s="17">
        <f t="shared" si="0"/>
        <v>0</v>
      </c>
      <c r="D43" s="18">
        <v>0</v>
      </c>
      <c r="E43" s="17">
        <f t="shared" si="1"/>
        <v>0</v>
      </c>
      <c r="F43" s="18">
        <v>8.67</v>
      </c>
      <c r="G43" s="17">
        <f t="shared" si="2"/>
        <v>212.91748526522593</v>
      </c>
      <c r="H43" s="21">
        <f>LARGE((C43,E43,G43),1)</f>
        <v>212.91748526522593</v>
      </c>
    </row>
    <row r="44" spans="1:8" ht="13.5">
      <c r="A44" s="64" t="s">
        <v>68</v>
      </c>
      <c r="B44" s="18">
        <v>0</v>
      </c>
      <c r="C44" s="17">
        <f aca="true" t="shared" si="3" ref="C44:C49">B44/B$15*1000*B$14</f>
        <v>0</v>
      </c>
      <c r="D44" s="18">
        <v>0</v>
      </c>
      <c r="E44" s="17">
        <f aca="true" t="shared" si="4" ref="E44:E49">D44/D$15*1000*D$14</f>
        <v>0</v>
      </c>
      <c r="F44" s="18">
        <v>6.21</v>
      </c>
      <c r="G44" s="17">
        <f aca="true" t="shared" si="5" ref="G44:G49">F44/F$15*1000*F$14</f>
        <v>152.5049115913556</v>
      </c>
      <c r="H44" s="21">
        <f>LARGE((C44,E44,G44),1)</f>
        <v>152.5049115913556</v>
      </c>
    </row>
    <row r="45" spans="1:8" ht="13.5">
      <c r="A45" s="64" t="s">
        <v>69</v>
      </c>
      <c r="B45" s="18">
        <v>0</v>
      </c>
      <c r="C45" s="17">
        <f t="shared" si="3"/>
        <v>0</v>
      </c>
      <c r="D45" s="18">
        <v>0</v>
      </c>
      <c r="E45" s="17">
        <f t="shared" si="4"/>
        <v>0</v>
      </c>
      <c r="F45" s="18">
        <v>7.76</v>
      </c>
      <c r="G45" s="17">
        <f t="shared" si="5"/>
        <v>190.56974459724952</v>
      </c>
      <c r="H45" s="21">
        <f>LARGE((C45,E45,G45),1)</f>
        <v>190.56974459724952</v>
      </c>
    </row>
    <row r="46" spans="1:8" ht="13.5">
      <c r="A46" s="64" t="s">
        <v>80</v>
      </c>
      <c r="B46" s="18">
        <v>0</v>
      </c>
      <c r="C46" s="17">
        <f t="shared" si="3"/>
        <v>0</v>
      </c>
      <c r="D46" s="18">
        <v>0</v>
      </c>
      <c r="E46" s="17">
        <f t="shared" si="4"/>
        <v>0</v>
      </c>
      <c r="F46" s="18">
        <v>6.22</v>
      </c>
      <c r="G46" s="17">
        <f t="shared" si="5"/>
        <v>152.75049115913555</v>
      </c>
      <c r="H46" s="21">
        <f>LARGE((C46,E46,G46),1)</f>
        <v>152.75049115913555</v>
      </c>
    </row>
    <row r="47" spans="1:8" ht="13.5">
      <c r="A47" s="64" t="s">
        <v>81</v>
      </c>
      <c r="B47" s="18">
        <v>0</v>
      </c>
      <c r="C47" s="17">
        <f t="shared" si="3"/>
        <v>0</v>
      </c>
      <c r="D47" s="18">
        <v>0</v>
      </c>
      <c r="E47" s="17">
        <f t="shared" si="4"/>
        <v>0</v>
      </c>
      <c r="F47" s="18">
        <v>9.29</v>
      </c>
      <c r="G47" s="17">
        <f t="shared" si="5"/>
        <v>228.14341846758347</v>
      </c>
      <c r="H47" s="21">
        <f>LARGE((C47,E47,G47),1)</f>
        <v>228.14341846758347</v>
      </c>
    </row>
    <row r="48" spans="1:8" ht="13.5">
      <c r="A48" s="64" t="s">
        <v>82</v>
      </c>
      <c r="B48" s="18">
        <v>0</v>
      </c>
      <c r="C48" s="17">
        <f t="shared" si="3"/>
        <v>0</v>
      </c>
      <c r="D48" s="18">
        <v>0</v>
      </c>
      <c r="E48" s="17">
        <f t="shared" si="4"/>
        <v>0</v>
      </c>
      <c r="F48" s="18">
        <v>6.66</v>
      </c>
      <c r="G48" s="17">
        <f t="shared" si="5"/>
        <v>163.55599214145383</v>
      </c>
      <c r="H48" s="21">
        <f>LARGE((C48,E48,G48),1)</f>
        <v>163.55599214145383</v>
      </c>
    </row>
    <row r="49" spans="1:8" ht="13.5">
      <c r="A49" s="64" t="s">
        <v>83</v>
      </c>
      <c r="B49" s="18">
        <v>0</v>
      </c>
      <c r="C49" s="17">
        <f t="shared" si="3"/>
        <v>0</v>
      </c>
      <c r="D49" s="18">
        <v>0</v>
      </c>
      <c r="E49" s="17">
        <f t="shared" si="4"/>
        <v>0</v>
      </c>
      <c r="F49" s="18">
        <v>8.64</v>
      </c>
      <c r="G49" s="17">
        <f t="shared" si="5"/>
        <v>212.18074656188608</v>
      </c>
      <c r="H49" s="21">
        <f>LARGE((C49,E49,G49),1)</f>
        <v>212.18074656188608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76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77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75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0.75</v>
      </c>
      <c r="C14" s="11"/>
      <c r="D14" s="13">
        <v>0</v>
      </c>
      <c r="E14" s="11"/>
      <c r="F14" s="13">
        <v>0.8</v>
      </c>
      <c r="G14" s="11"/>
      <c r="H14" s="34" t="s">
        <v>25</v>
      </c>
    </row>
    <row r="15" spans="1:8" ht="15" customHeight="1">
      <c r="A15" s="7" t="s">
        <v>19</v>
      </c>
      <c r="B15" s="14">
        <v>24.9</v>
      </c>
      <c r="C15" s="12"/>
      <c r="D15" s="14">
        <v>1</v>
      </c>
      <c r="E15" s="12"/>
      <c r="F15" s="14">
        <v>1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22.49</v>
      </c>
      <c r="C17" s="17">
        <f>B17/B$15*1000*B$14</f>
        <v>677.4096385542168</v>
      </c>
      <c r="D17" s="16">
        <v>0</v>
      </c>
      <c r="E17" s="17">
        <f>D17/D$15*1000*D$14</f>
        <v>0</v>
      </c>
      <c r="F17" s="16">
        <v>0</v>
      </c>
      <c r="G17" s="17">
        <f>F17/F$15*1000*F$14</f>
        <v>0</v>
      </c>
      <c r="H17" s="20">
        <f>LARGE((C17,E17,G17),1)</f>
        <v>677.4096385542168</v>
      </c>
    </row>
    <row r="18" spans="1:8" ht="13.5">
      <c r="A18" s="64" t="s">
        <v>32</v>
      </c>
      <c r="B18" s="18">
        <v>0</v>
      </c>
      <c r="C18" s="17">
        <f>B18/B$15*1000*B$14</f>
        <v>0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0</v>
      </c>
    </row>
    <row r="19" spans="1:8" ht="13.5">
      <c r="A19" s="64" t="s">
        <v>33</v>
      </c>
      <c r="B19" s="19">
        <v>20.96</v>
      </c>
      <c r="C19" s="17">
        <f>B19/B$15*1000*B$14</f>
        <v>631.3253012048194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631.3253012048194</v>
      </c>
    </row>
    <row r="20" spans="1:8" ht="13.5">
      <c r="A20" s="64" t="s">
        <v>34</v>
      </c>
      <c r="B20" s="18">
        <v>18.1</v>
      </c>
      <c r="C20" s="17">
        <f>B20/B$15*1000*B$14</f>
        <v>545.1807228915663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545.1807228915663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76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77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78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79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0.75</v>
      </c>
      <c r="C14" s="11"/>
      <c r="D14" s="13">
        <v>0</v>
      </c>
      <c r="E14" s="11"/>
      <c r="F14" s="13">
        <v>0.8</v>
      </c>
      <c r="G14" s="11"/>
      <c r="H14" s="34" t="s">
        <v>25</v>
      </c>
    </row>
    <row r="15" spans="1:8" ht="15" customHeight="1">
      <c r="A15" s="7" t="s">
        <v>19</v>
      </c>
      <c r="B15" s="14">
        <v>24.22</v>
      </c>
      <c r="C15" s="12"/>
      <c r="D15" s="14">
        <v>1</v>
      </c>
      <c r="E15" s="12"/>
      <c r="F15" s="14">
        <v>30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3" t="s">
        <v>31</v>
      </c>
      <c r="B17" s="16">
        <v>24.22</v>
      </c>
      <c r="C17" s="17">
        <f>B17/B$15*1000*B$14</f>
        <v>750</v>
      </c>
      <c r="D17" s="16">
        <v>0</v>
      </c>
      <c r="E17" s="17">
        <f>D17/D$15*1000*D$14</f>
        <v>0</v>
      </c>
      <c r="F17" s="16">
        <v>29.4</v>
      </c>
      <c r="G17" s="17">
        <f>F17/F$15*1000*F$14</f>
        <v>784</v>
      </c>
      <c r="H17" s="20">
        <f>LARGE((C17,E17,G17),1)</f>
        <v>784</v>
      </c>
    </row>
    <row r="18" spans="1:8" ht="13.5">
      <c r="A18" s="64" t="s">
        <v>32</v>
      </c>
      <c r="B18" s="18">
        <v>0</v>
      </c>
      <c r="C18" s="17">
        <f>B18/B$15*1000*B$14</f>
        <v>0</v>
      </c>
      <c r="D18" s="18">
        <v>0</v>
      </c>
      <c r="E18" s="17">
        <f>D18/D$15*1000*D$14</f>
        <v>0</v>
      </c>
      <c r="F18" s="18">
        <v>0</v>
      </c>
      <c r="G18" s="17">
        <f>F18/F$15*1000*F$14</f>
        <v>0</v>
      </c>
      <c r="H18" s="21">
        <f>LARGE((C18,E18,G18),1)</f>
        <v>0</v>
      </c>
    </row>
    <row r="19" spans="1:8" ht="13.5">
      <c r="A19" s="64" t="s">
        <v>33</v>
      </c>
      <c r="B19" s="19">
        <v>0</v>
      </c>
      <c r="C19" s="17">
        <f>B19/B$15*1000*B$14</f>
        <v>0</v>
      </c>
      <c r="D19" s="19">
        <v>0</v>
      </c>
      <c r="E19" s="17">
        <f>D19/D$15*1000*D$14</f>
        <v>0</v>
      </c>
      <c r="F19" s="19">
        <v>0</v>
      </c>
      <c r="G19" s="17">
        <f>F19/F$15*1000*F$14</f>
        <v>0</v>
      </c>
      <c r="H19" s="21">
        <f>LARGE((C19,E19,G19),1)</f>
        <v>0</v>
      </c>
    </row>
    <row r="20" spans="1:8" ht="13.5">
      <c r="A20" s="64" t="s">
        <v>34</v>
      </c>
      <c r="B20" s="18">
        <v>0</v>
      </c>
      <c r="C20" s="17">
        <f>B20/B$15*1000*B$14</f>
        <v>0</v>
      </c>
      <c r="D20" s="18">
        <v>0</v>
      </c>
      <c r="E20" s="17">
        <f>D20/D$15*1000*D$14</f>
        <v>0</v>
      </c>
      <c r="F20" s="18">
        <v>0</v>
      </c>
      <c r="G20" s="17">
        <f>F20/F$15*1000*F$14</f>
        <v>0</v>
      </c>
      <c r="H20" s="21">
        <f>LARGE((C20,E20,G20),1)</f>
        <v>0</v>
      </c>
    </row>
    <row r="21" spans="1:8" ht="13.5">
      <c r="A21" s="64" t="s">
        <v>36</v>
      </c>
      <c r="B21" s="18">
        <v>0</v>
      </c>
      <c r="C21" s="17">
        <f>B21/B$15*1000*B$14</f>
        <v>0</v>
      </c>
      <c r="D21" s="18">
        <v>0</v>
      </c>
      <c r="E21" s="17">
        <f>D21/D$15*1000*D$14</f>
        <v>0</v>
      </c>
      <c r="F21" s="18">
        <v>0</v>
      </c>
      <c r="G21" s="17">
        <f>F21/F$15*1000*F$14</f>
        <v>0</v>
      </c>
      <c r="H21" s="21">
        <f>LARGE((C21,E21,G21),1)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H10" sqref="H10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187"/>
    </row>
    <row r="2" spans="1:6" ht="12.75">
      <c r="A2" s="187"/>
      <c r="B2" s="190" t="s">
        <v>8</v>
      </c>
      <c r="C2" s="190"/>
      <c r="D2" s="190"/>
      <c r="E2" s="190"/>
      <c r="F2" s="190"/>
    </row>
    <row r="3" spans="1:4" ht="12.75">
      <c r="A3" s="187"/>
      <c r="D3" s="8" t="s">
        <v>180</v>
      </c>
    </row>
    <row r="4" spans="1:6" ht="12.75">
      <c r="A4" s="187"/>
      <c r="B4" s="190" t="s">
        <v>20</v>
      </c>
      <c r="C4" s="190"/>
      <c r="D4" s="190"/>
      <c r="E4" s="190"/>
      <c r="F4" s="190"/>
    </row>
    <row r="5" ht="12.75">
      <c r="A5" s="187"/>
    </row>
    <row r="6" spans="1:3" ht="12.75">
      <c r="A6" s="187"/>
      <c r="B6" s="188"/>
      <c r="C6" s="189"/>
    </row>
    <row r="7" ht="12.75">
      <c r="A7" s="187"/>
    </row>
    <row r="8" spans="1:12" ht="15" customHeight="1">
      <c r="A8" s="3" t="s">
        <v>15</v>
      </c>
      <c r="B8" s="4" t="s">
        <v>170</v>
      </c>
      <c r="C8" s="4"/>
      <c r="D8" s="4"/>
      <c r="E8" s="4"/>
      <c r="F8" s="1"/>
      <c r="G8" s="1"/>
      <c r="H8" s="1"/>
      <c r="I8" s="44"/>
      <c r="J8" s="44"/>
      <c r="K8" s="44"/>
      <c r="L8" s="45"/>
    </row>
    <row r="9" spans="1:12" ht="15" customHeight="1">
      <c r="A9" s="3" t="s">
        <v>0</v>
      </c>
      <c r="B9" s="5" t="s">
        <v>171</v>
      </c>
      <c r="C9" s="5"/>
      <c r="D9" s="5"/>
      <c r="E9" s="5"/>
      <c r="F9" s="1"/>
      <c r="G9" s="1"/>
      <c r="H9" s="1"/>
      <c r="I9" s="44"/>
      <c r="J9" s="44"/>
      <c r="K9" s="44"/>
      <c r="L9" s="45"/>
    </row>
    <row r="10" spans="1:12" ht="15" customHeight="1">
      <c r="A10" s="3" t="s">
        <v>18</v>
      </c>
      <c r="B10" s="193" t="s">
        <v>172</v>
      </c>
      <c r="C10" s="193"/>
      <c r="D10" s="6"/>
      <c r="E10" s="6"/>
      <c r="F10" s="44"/>
      <c r="G10" s="44"/>
      <c r="H10" s="44"/>
      <c r="I10" s="44"/>
      <c r="J10" s="44"/>
      <c r="K10" s="44"/>
      <c r="L10" s="45"/>
    </row>
    <row r="11" spans="1:3" ht="15" customHeight="1">
      <c r="A11" s="3" t="s">
        <v>16</v>
      </c>
      <c r="B11" s="5" t="s">
        <v>72</v>
      </c>
      <c r="C11" s="6"/>
    </row>
    <row r="12" spans="1:3" ht="15" customHeight="1">
      <c r="A12" s="3" t="s">
        <v>22</v>
      </c>
      <c r="B12" s="9" t="s">
        <v>23</v>
      </c>
      <c r="C12" s="10"/>
    </row>
    <row r="13" spans="1:8" ht="15" customHeight="1">
      <c r="A13" s="7" t="s">
        <v>17</v>
      </c>
      <c r="B13" s="31" t="s">
        <v>2</v>
      </c>
      <c r="C13" s="32"/>
      <c r="D13" s="31" t="s">
        <v>24</v>
      </c>
      <c r="E13" s="32"/>
      <c r="F13" s="31" t="s">
        <v>1</v>
      </c>
      <c r="G13" s="32"/>
      <c r="H13" s="33"/>
    </row>
    <row r="14" spans="1:8" ht="15" customHeight="1">
      <c r="A14" s="7" t="s">
        <v>21</v>
      </c>
      <c r="B14" s="13">
        <v>0</v>
      </c>
      <c r="C14" s="11"/>
      <c r="D14" s="13">
        <v>0</v>
      </c>
      <c r="E14" s="11"/>
      <c r="F14" s="13">
        <v>0.5</v>
      </c>
      <c r="G14" s="11"/>
      <c r="H14" s="34" t="s">
        <v>25</v>
      </c>
    </row>
    <row r="15" spans="1:8" ht="15" customHeight="1">
      <c r="A15" s="7" t="s">
        <v>19</v>
      </c>
      <c r="B15" s="14">
        <v>1</v>
      </c>
      <c r="C15" s="12"/>
      <c r="D15" s="14">
        <v>1</v>
      </c>
      <c r="E15" s="12"/>
      <c r="F15" s="14">
        <v>17.69</v>
      </c>
      <c r="G15" s="12"/>
      <c r="H15" s="34" t="s">
        <v>26</v>
      </c>
    </row>
    <row r="16" spans="1:8" ht="13.5">
      <c r="A16" s="7"/>
      <c r="B16" s="15" t="s">
        <v>5</v>
      </c>
      <c r="C16" s="15" t="s">
        <v>4</v>
      </c>
      <c r="D16" s="15" t="s">
        <v>5</v>
      </c>
      <c r="E16" s="15" t="s">
        <v>4</v>
      </c>
      <c r="F16" s="15" t="s">
        <v>5</v>
      </c>
      <c r="G16" s="15" t="s">
        <v>4</v>
      </c>
      <c r="H16" s="35" t="s">
        <v>4</v>
      </c>
    </row>
    <row r="17" spans="1:8" ht="13.5">
      <c r="A17" s="64" t="s">
        <v>48</v>
      </c>
      <c r="B17" s="16">
        <v>0</v>
      </c>
      <c r="C17" s="17">
        <f aca="true" t="shared" si="0" ref="C17:C24">B17/B$15*1000*B$14</f>
        <v>0</v>
      </c>
      <c r="D17" s="16">
        <v>0</v>
      </c>
      <c r="E17" s="17">
        <f aca="true" t="shared" si="1" ref="E17:E24">D17/D$15*1000*D$14</f>
        <v>0</v>
      </c>
      <c r="F17" s="16">
        <v>17.69</v>
      </c>
      <c r="G17" s="17">
        <f aca="true" t="shared" si="2" ref="G17:G24">F17/F$15*1000*F$14</f>
        <v>500</v>
      </c>
      <c r="H17" s="20">
        <f>LARGE((C17,E17,G17),1)</f>
        <v>500</v>
      </c>
    </row>
    <row r="18" spans="1:8" ht="13.5">
      <c r="A18" s="64" t="s">
        <v>165</v>
      </c>
      <c r="B18" s="16">
        <v>0</v>
      </c>
      <c r="C18" s="17">
        <f t="shared" si="0"/>
        <v>0</v>
      </c>
      <c r="D18" s="18">
        <v>0</v>
      </c>
      <c r="E18" s="17">
        <f t="shared" si="1"/>
        <v>0</v>
      </c>
      <c r="F18" s="16">
        <v>15.51</v>
      </c>
      <c r="G18" s="17">
        <f t="shared" si="2"/>
        <v>438.38326738270206</v>
      </c>
      <c r="H18" s="21">
        <f>LARGE((C18,E18,G18),1)</f>
        <v>438.38326738270206</v>
      </c>
    </row>
    <row r="19" spans="1:8" ht="13.5">
      <c r="A19" s="64" t="s">
        <v>166</v>
      </c>
      <c r="B19" s="16">
        <v>0</v>
      </c>
      <c r="C19" s="17">
        <f t="shared" si="0"/>
        <v>0</v>
      </c>
      <c r="D19" s="19">
        <v>0</v>
      </c>
      <c r="E19" s="17">
        <f t="shared" si="1"/>
        <v>0</v>
      </c>
      <c r="F19" s="16">
        <v>0</v>
      </c>
      <c r="G19" s="17">
        <f t="shared" si="2"/>
        <v>0</v>
      </c>
      <c r="H19" s="21">
        <f>LARGE((C19,E19,G19),1)</f>
        <v>0</v>
      </c>
    </row>
    <row r="20" spans="1:8" ht="13.5">
      <c r="A20" s="64" t="s">
        <v>167</v>
      </c>
      <c r="B20" s="16">
        <v>0</v>
      </c>
      <c r="C20" s="17">
        <f t="shared" si="0"/>
        <v>0</v>
      </c>
      <c r="D20" s="18">
        <v>0</v>
      </c>
      <c r="E20" s="17">
        <f t="shared" si="1"/>
        <v>0</v>
      </c>
      <c r="F20" s="16">
        <v>12.59</v>
      </c>
      <c r="G20" s="17">
        <f t="shared" si="2"/>
        <v>355.85076314301864</v>
      </c>
      <c r="H20" s="21">
        <f>LARGE((C20,E20,G20),1)</f>
        <v>355.85076314301864</v>
      </c>
    </row>
    <row r="21" spans="1:8" ht="13.5">
      <c r="A21" s="64" t="s">
        <v>53</v>
      </c>
      <c r="B21" s="16">
        <v>0</v>
      </c>
      <c r="C21" s="17">
        <f t="shared" si="0"/>
        <v>0</v>
      </c>
      <c r="D21" s="18">
        <v>0</v>
      </c>
      <c r="E21" s="17">
        <f t="shared" si="1"/>
        <v>0</v>
      </c>
      <c r="F21" s="16">
        <v>15.29</v>
      </c>
      <c r="G21" s="17">
        <f t="shared" si="2"/>
        <v>432.1650650084793</v>
      </c>
      <c r="H21" s="21">
        <f>LARGE((C21,E21,G21),1)</f>
        <v>432.1650650084793</v>
      </c>
    </row>
    <row r="22" spans="1:8" ht="13.5">
      <c r="A22" s="64" t="s">
        <v>168</v>
      </c>
      <c r="B22" s="16">
        <v>0</v>
      </c>
      <c r="C22" s="17">
        <f t="shared" si="0"/>
        <v>0</v>
      </c>
      <c r="D22" s="18">
        <v>0</v>
      </c>
      <c r="E22" s="17">
        <f t="shared" si="1"/>
        <v>0</v>
      </c>
      <c r="F22" s="16">
        <v>11.21</v>
      </c>
      <c r="G22" s="17">
        <f t="shared" si="2"/>
        <v>316.8456755228943</v>
      </c>
      <c r="H22" s="21">
        <f>LARGE((C22,E22,G22),1)</f>
        <v>316.8456755228943</v>
      </c>
    </row>
    <row r="23" spans="1:8" ht="13.5">
      <c r="A23" s="64" t="s">
        <v>169</v>
      </c>
      <c r="B23" s="16">
        <v>0</v>
      </c>
      <c r="C23" s="17">
        <f t="shared" si="0"/>
        <v>0</v>
      </c>
      <c r="D23" s="18">
        <v>0</v>
      </c>
      <c r="E23" s="17">
        <f t="shared" si="1"/>
        <v>0</v>
      </c>
      <c r="F23" s="16">
        <v>11.94</v>
      </c>
      <c r="G23" s="17">
        <f t="shared" si="2"/>
        <v>337.47880158281515</v>
      </c>
      <c r="H23" s="21">
        <f>LARGE((C23,E23,G23),1)</f>
        <v>337.47880158281515</v>
      </c>
    </row>
    <row r="24" spans="1:8" ht="13.5">
      <c r="A24" s="64"/>
      <c r="B24" s="16">
        <v>0</v>
      </c>
      <c r="C24" s="17">
        <f t="shared" si="0"/>
        <v>0</v>
      </c>
      <c r="D24" s="18">
        <v>0</v>
      </c>
      <c r="E24" s="17">
        <f t="shared" si="1"/>
        <v>0</v>
      </c>
      <c r="F24" s="16">
        <v>0</v>
      </c>
      <c r="G24" s="17">
        <f t="shared" si="2"/>
        <v>0</v>
      </c>
      <c r="H24" s="21">
        <f>LARGE((C24,E24,G24),1)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2014-03-31T16:05:27Z</cp:lastPrinted>
  <dcterms:created xsi:type="dcterms:W3CDTF">2012-03-02T21:02:09Z</dcterms:created>
  <dcterms:modified xsi:type="dcterms:W3CDTF">2017-06-21T23:41:46Z</dcterms:modified>
  <cp:category/>
  <cp:version/>
  <cp:contentType/>
  <cp:contentStatus/>
</cp:coreProperties>
</file>