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40" yWindow="460" windowWidth="26780" windowHeight="13200" tabRatio="1000" activeTab="0"/>
  </bookViews>
  <sheets>
    <sheet name="RPA Caclulations" sheetId="1" r:id="rId1"/>
    <sheet name="Finish Order" sheetId="2" r:id="rId2"/>
    <sheet name="REV Copper HP Dec 10" sheetId="3" r:id="rId3"/>
    <sheet name="REV Copper HP Dec 11" sheetId="4" r:id="rId4"/>
    <sheet name="Muskoka Timber Tour Jan 23" sheetId="5" r:id="rId5"/>
    <sheet name="Muskoka Timber Tour Jan 24" sheetId="6" r:id="rId6"/>
    <sheet name="Whistler COT" sheetId="7" r:id="rId7"/>
    <sheet name="Camp Fortune TT Feb 20" sheetId="8" r:id="rId8"/>
    <sheet name="Aspen Open HP Feb 18" sheetId="9" r:id="rId9"/>
    <sheet name="Aspen Open SS Feb 18" sheetId="10" r:id="rId10"/>
    <sheet name="Caledon TT Feb 26" sheetId="11" r:id="rId11"/>
    <sheet name="Calgary Nor-Am HP Feb 26" sheetId="12" r:id="rId12"/>
    <sheet name="Calgary Nor-Am SS Feb 28" sheetId="13" r:id="rId13"/>
    <sheet name="MSLM Nor-Am March 5-6" sheetId="14" r:id="rId14"/>
    <sheet name="Mammoth World Cup" sheetId="15" r:id="rId15"/>
    <sheet name="Jr Nationals March 17 SS" sheetId="16" r:id="rId16"/>
    <sheet name="Seven Springs Nor-Am Mar 17 HP" sheetId="17" r:id="rId17"/>
    <sheet name="Seven Springs Nor-Am Mar 18 SS" sheetId="18" r:id="rId18"/>
    <sheet name="Stoneham COT March 12-13 SS" sheetId="19" r:id="rId19"/>
    <sheet name="Stoneham COT March 11 HP" sheetId="20" r:id="rId20"/>
    <sheet name="Step Up April 1-3 SS" sheetId="21" r:id="rId21"/>
    <sheet name="Midwest Championship Feb 6 SS" sheetId="22" r:id="rId22"/>
    <sheet name="Thunder Bay TT Jan 2016 SS" sheetId="23" r:id="rId23"/>
    <sheet name="Event22" sheetId="24" r:id="rId24"/>
    <sheet name="Event23" sheetId="25" r:id="rId25"/>
    <sheet name="Event24" sheetId="26" r:id="rId26"/>
    <sheet name="Event25" sheetId="27" r:id="rId27"/>
    <sheet name="Event26" sheetId="28" r:id="rId28"/>
    <sheet name="Event27" sheetId="29" r:id="rId29"/>
    <sheet name="Event28" sheetId="30" r:id="rId30"/>
    <sheet name="Event29" sheetId="31" r:id="rId31"/>
    <sheet name="Event30" sheetId="32" r:id="rId32"/>
    <sheet name="Sheet1" sheetId="33" r:id="rId33"/>
  </sheets>
  <definedNames>
    <definedName name="_xlnm.Print_Titles" localSheetId="0">'RPA Caclulations'!$C:$C,'RPA Caclulations'!$1:$5</definedName>
  </definedNames>
  <calcPr fullCalcOnLoad="1"/>
</workbook>
</file>

<file path=xl/comments1.xml><?xml version="1.0" encoding="utf-8"?>
<comments xmlns="http://schemas.openxmlformats.org/spreadsheetml/2006/main">
  <authors>
    <author>Eli Budd</author>
  </authors>
  <commentList>
    <comment ref="AO15" authorId="0">
      <text>
        <r>
          <rPr>
            <b/>
            <sz val="9"/>
            <rFont val="Helvetica Neue"/>
            <family val="0"/>
          </rPr>
          <t>Injury Clause:</t>
        </r>
        <r>
          <rPr>
            <sz val="9"/>
            <rFont val="Helvetica Neue"/>
            <family val="0"/>
          </rPr>
          <t xml:space="preserve"> RPA Score taken from March 15, 2014 Jr. Nationals</t>
        </r>
      </text>
    </comment>
    <comment ref="AM15" authorId="0">
      <text>
        <r>
          <rPr>
            <b/>
            <sz val="9"/>
            <rFont val="Helvetica Neue"/>
            <family val="0"/>
          </rPr>
          <t>Injury Clause:</t>
        </r>
        <r>
          <rPr>
            <sz val="9"/>
            <rFont val="Helvetica Neue"/>
            <family val="0"/>
          </rPr>
          <t xml:space="preserve"> RPA Score taken from March 29, 2014 Sr. Nationals.</t>
        </r>
      </text>
    </comment>
    <comment ref="AO18" authorId="0">
      <text>
        <r>
          <rPr>
            <b/>
            <sz val="9"/>
            <rFont val="Helvetica Neue"/>
            <family val="0"/>
          </rPr>
          <t>Injury Clause:</t>
        </r>
        <r>
          <rPr>
            <sz val="9"/>
            <rFont val="Helvetica Neue"/>
            <family val="0"/>
          </rPr>
          <t xml:space="preserve"> RPA Score taken from March 15, 2014 Jr. Nationals</t>
        </r>
      </text>
    </comment>
    <comment ref="C8" authorId="0">
      <text>
        <r>
          <rPr>
            <b/>
            <sz val="9"/>
            <rFont val="Helvetica Neue"/>
            <family val="0"/>
          </rPr>
          <t xml:space="preserve">Injury Clause:
</t>
        </r>
        <r>
          <rPr>
            <sz val="9"/>
            <rFont val="Helvetica Neue"/>
            <family val="0"/>
          </rPr>
          <t>Injured from February 28, 2016 to end of season</t>
        </r>
      </text>
    </comment>
    <comment ref="W8" authorId="0">
      <text>
        <r>
          <rPr>
            <b/>
            <sz val="9"/>
            <rFont val="Helvetica Neue"/>
            <family val="0"/>
          </rPr>
          <t xml:space="preserve">Injury Clause:
</t>
        </r>
        <r>
          <rPr>
            <sz val="9"/>
            <rFont val="Helvetica Neue"/>
            <family val="0"/>
          </rPr>
          <t>No NorAm results from 2015</t>
        </r>
      </text>
    </comment>
    <comment ref="Y8" authorId="0">
      <text>
        <r>
          <rPr>
            <b/>
            <sz val="9"/>
            <rFont val="Helvetica Neue"/>
            <family val="0"/>
          </rPr>
          <t xml:space="preserve">Injury Clause:
</t>
        </r>
        <r>
          <rPr>
            <sz val="9"/>
            <rFont val="Helvetica Neue"/>
            <family val="0"/>
          </rPr>
          <t>Score taken from April 1, 2015 SS Silver Star Jr. Nationals weighted at the 2016 Jr. Nationals weighting</t>
        </r>
      </text>
    </comment>
    <comment ref="AD8" authorId="0">
      <text>
        <r>
          <rPr>
            <b/>
            <sz val="9"/>
            <rFont val="Helvetica Neue"/>
            <family val="0"/>
          </rPr>
          <t xml:space="preserve">Injury Clause:
</t>
        </r>
        <r>
          <rPr>
            <sz val="9"/>
            <rFont val="Helvetica Neue"/>
            <family val="0"/>
          </rPr>
          <t>Score taken from March 29, 2015 SS Silver Star COT, weighted at the 2016 COT qualifing round weighting</t>
        </r>
      </text>
    </comment>
    <comment ref="AB8" authorId="0">
      <text>
        <r>
          <rPr>
            <b/>
            <sz val="9"/>
            <rFont val="Helvetica Neue"/>
            <family val="0"/>
          </rPr>
          <t xml:space="preserve">Injury Clause:
</t>
        </r>
        <r>
          <rPr>
            <sz val="9"/>
            <rFont val="Helvetica Neue"/>
            <family val="0"/>
          </rPr>
          <t>Score taken from March 8, 2015 SS COP COT, weighted at the 2016 COT finals weighting</t>
        </r>
      </text>
    </comment>
  </commentList>
</comments>
</file>

<file path=xl/comments2.xml><?xml version="1.0" encoding="utf-8"?>
<comments xmlns="http://schemas.openxmlformats.org/spreadsheetml/2006/main">
  <authors>
    <author>Eli Budd</author>
  </authors>
  <commentList>
    <comment ref="C10" authorId="0">
      <text>
        <r>
          <rPr>
            <b/>
            <sz val="9"/>
            <rFont val="Helvetica Neue"/>
            <family val="0"/>
          </rPr>
          <t xml:space="preserve">Injury Clause:
</t>
        </r>
        <r>
          <rPr>
            <sz val="9"/>
            <rFont val="Helvetica Neue"/>
            <family val="0"/>
          </rPr>
          <t>Injured from February 28, 2016 to end of season</t>
        </r>
      </text>
    </comment>
  </commentList>
</comments>
</file>

<file path=xl/sharedStrings.xml><?xml version="1.0" encoding="utf-8"?>
<sst xmlns="http://schemas.openxmlformats.org/spreadsheetml/2006/main" count="1232" uniqueCount="146">
  <si>
    <t>Location:</t>
  </si>
  <si>
    <t>Finals</t>
  </si>
  <si>
    <t>Qualifiers</t>
  </si>
  <si>
    <t>Rank</t>
  </si>
  <si>
    <t>RPA</t>
  </si>
  <si>
    <t>Score</t>
  </si>
  <si>
    <t>RPA 2</t>
  </si>
  <si>
    <t>RPA 1</t>
  </si>
  <si>
    <t xml:space="preserve">FREESTYLE SKIING ONTARIO </t>
  </si>
  <si>
    <t>FREESTYLE SKIING ONTARIO</t>
  </si>
  <si>
    <t xml:space="preserve">SUM OF </t>
  </si>
  <si>
    <t>TOP 3 RPA</t>
  </si>
  <si>
    <t>ATHLETE</t>
  </si>
  <si>
    <t>Competition:</t>
  </si>
  <si>
    <t>Event:</t>
  </si>
  <si>
    <t>Round:</t>
  </si>
  <si>
    <t>Date:</t>
  </si>
  <si>
    <t>Hi Score:</t>
  </si>
  <si>
    <t>Weighting:</t>
  </si>
  <si>
    <t>Gender:</t>
  </si>
  <si>
    <t>Semi-Finals</t>
  </si>
  <si>
    <t>BEST</t>
  </si>
  <si>
    <t>EVENT</t>
  </si>
  <si>
    <t>TOP</t>
  </si>
  <si>
    <t>RPA 3</t>
  </si>
  <si>
    <t>TT</t>
  </si>
  <si>
    <t>Male</t>
  </si>
  <si>
    <t>FINISH ORDER</t>
  </si>
  <si>
    <t xml:space="preserve"> # skiers</t>
  </si>
  <si>
    <t>Finish Order</t>
  </si>
  <si>
    <t xml:space="preserve">Overall # </t>
  </si>
  <si>
    <t>Competitors</t>
  </si>
  <si>
    <t>Order</t>
  </si>
  <si>
    <t>RANK</t>
  </si>
  <si>
    <t>2016 RPA RANKINGS</t>
  </si>
  <si>
    <t>Event Name</t>
  </si>
  <si>
    <t>Location</t>
  </si>
  <si>
    <t>Date</t>
  </si>
  <si>
    <t>Discipline</t>
  </si>
  <si>
    <t>Event/Discipline:</t>
  </si>
  <si>
    <t xml:space="preserve">EVENT RATING POINT AVERAGE (RPA) </t>
  </si>
  <si>
    <t>Event 22</t>
  </si>
  <si>
    <t>Event 23</t>
  </si>
  <si>
    <t>Event 24</t>
  </si>
  <si>
    <t>Event 25</t>
  </si>
  <si>
    <t>Event 26</t>
  </si>
  <si>
    <t>Event 27</t>
  </si>
  <si>
    <t>Event 28</t>
  </si>
  <si>
    <t>Event 29</t>
  </si>
  <si>
    <t>Event 30</t>
  </si>
  <si>
    <t>GENDER</t>
  </si>
  <si>
    <t>US Revolution Tour</t>
  </si>
  <si>
    <t>Copper Mountain Resort</t>
  </si>
  <si>
    <t>Halfpipe</t>
  </si>
  <si>
    <t>Copper</t>
  </si>
  <si>
    <t>USSA Rev Tour</t>
  </si>
  <si>
    <t>Female</t>
  </si>
  <si>
    <t>KARKER, Rachael</t>
  </si>
  <si>
    <t>Club/Team</t>
  </si>
  <si>
    <t>Age Category</t>
  </si>
  <si>
    <t>U20</t>
  </si>
  <si>
    <t>OPPA</t>
  </si>
  <si>
    <t>Timber Tour</t>
  </si>
  <si>
    <t>Muskoka Ski Club</t>
  </si>
  <si>
    <t>Slopestyle</t>
  </si>
  <si>
    <t>WILLMOTT, Elyssa</t>
  </si>
  <si>
    <t>AUBRY, Ava</t>
  </si>
  <si>
    <t>HOOEY, Lauren</t>
  </si>
  <si>
    <t>STROMGAARD, Chloe</t>
  </si>
  <si>
    <t>THODY, Teghan</t>
  </si>
  <si>
    <t>HOOD, Julia</t>
  </si>
  <si>
    <t>MCDEVITT, Kate</t>
  </si>
  <si>
    <t>Muskoka</t>
  </si>
  <si>
    <t>23-Jan</t>
  </si>
  <si>
    <t>24-Jan</t>
  </si>
  <si>
    <t>SS</t>
  </si>
  <si>
    <t>U12</t>
  </si>
  <si>
    <t>U14</t>
  </si>
  <si>
    <t>U16</t>
  </si>
  <si>
    <t>U18</t>
  </si>
  <si>
    <t>Blue Mountain</t>
  </si>
  <si>
    <t>Horseshoe</t>
  </si>
  <si>
    <t>Boler</t>
  </si>
  <si>
    <t>Whistler COT</t>
  </si>
  <si>
    <t>Whistler Blackcomb</t>
  </si>
  <si>
    <t>GOLOSKY, Gillian</t>
  </si>
  <si>
    <t>LAVIEILLE, Carly</t>
  </si>
  <si>
    <t>January 12-14, 2016</t>
  </si>
  <si>
    <t>COT</t>
  </si>
  <si>
    <t>Whistler</t>
  </si>
  <si>
    <t>OPPT</t>
  </si>
  <si>
    <t>14-Jan</t>
  </si>
  <si>
    <t>Camp Fortune</t>
  </si>
  <si>
    <t>LEWIS, Ally</t>
  </si>
  <si>
    <t>PEARSON, Katie</t>
  </si>
  <si>
    <t>Fortune</t>
  </si>
  <si>
    <t>Feb 20</t>
  </si>
  <si>
    <t>Aspen Open</t>
  </si>
  <si>
    <t>Aspen, Colorado</t>
  </si>
  <si>
    <t>ANDERSON, Rachael</t>
  </si>
  <si>
    <t>Colorado</t>
  </si>
  <si>
    <t>Feb 18</t>
  </si>
  <si>
    <t>HP</t>
  </si>
  <si>
    <t>Feb 19</t>
  </si>
  <si>
    <t>Caledon Ski Club</t>
  </si>
  <si>
    <t>Caledon</t>
  </si>
  <si>
    <t>Feb 26</t>
  </si>
  <si>
    <t>Calgary Nor-Am</t>
  </si>
  <si>
    <t>Canada Olympic Park</t>
  </si>
  <si>
    <t>DNS</t>
  </si>
  <si>
    <t>Feb 28</t>
  </si>
  <si>
    <t>MSLM Nor-Am</t>
  </si>
  <si>
    <t>MSLM , Ontario</t>
  </si>
  <si>
    <t>March 5-6, 2016</t>
  </si>
  <si>
    <t>MSLM, Ontario</t>
  </si>
  <si>
    <t>March 5-6</t>
  </si>
  <si>
    <t>Mammoth</t>
  </si>
  <si>
    <t>Mammoth World Cup</t>
  </si>
  <si>
    <t>2016-01-21-22</t>
  </si>
  <si>
    <t>Jan 21-22</t>
  </si>
  <si>
    <t>Jr Nationals</t>
  </si>
  <si>
    <t>Beaver Valley</t>
  </si>
  <si>
    <t>March 17</t>
  </si>
  <si>
    <t>Seven Springs Nor-Am</t>
  </si>
  <si>
    <t>Pennsylvania, USA</t>
  </si>
  <si>
    <t>Seven Springs</t>
  </si>
  <si>
    <t>Seven Springs
NOR-AM</t>
  </si>
  <si>
    <t>Sioestyle</t>
  </si>
  <si>
    <t>March 18</t>
  </si>
  <si>
    <t>WIN COT</t>
  </si>
  <si>
    <t>Stoneham</t>
  </si>
  <si>
    <t>March 12-13</t>
  </si>
  <si>
    <t>March 12-13, 2016</t>
  </si>
  <si>
    <t>Stoneham COT</t>
  </si>
  <si>
    <t>Winsport SS</t>
  </si>
  <si>
    <t>Step Up</t>
  </si>
  <si>
    <t>Le Relais</t>
  </si>
  <si>
    <t>Step Up Summit Tour</t>
  </si>
  <si>
    <t>April 1-3 2016</t>
  </si>
  <si>
    <t>April 1-3</t>
  </si>
  <si>
    <t>Thunder Bay</t>
  </si>
  <si>
    <t>LENTZ, Alyssa</t>
  </si>
  <si>
    <t>Midwest Championship</t>
  </si>
  <si>
    <t>Spirit Mountain</t>
  </si>
  <si>
    <t>Feb 6</t>
  </si>
  <si>
    <t>Jan 2016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</si>
</sst>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[$-1009]mmmm\-dd\-yy"/>
    <numFmt numFmtId="174" formatCode="[$-1009]mmmm\ d\,\ yyyy;@"/>
    <numFmt numFmtId="175" formatCode="0.0%"/>
    <numFmt numFmtId="176" formatCode="[$-1009]dddd\,\ mmmm\ d\,\ yyyy"/>
    <numFmt numFmtId="177" formatCode="[$-409]h:mm:ss\ AM/PM"/>
  </numFmts>
  <fonts count="72">
    <font>
      <sz val="11"/>
      <color indexed="8"/>
      <name val="Helvetica Neue"/>
      <family val="0"/>
    </font>
    <font>
      <sz val="12"/>
      <color indexed="8"/>
      <name val="Calibri"/>
      <family val="2"/>
    </font>
    <font>
      <sz val="10"/>
      <color indexed="9"/>
      <name val="Helvetica Neue"/>
      <family val="0"/>
    </font>
    <font>
      <sz val="8"/>
      <name val="Helvetica Neue"/>
      <family val="0"/>
    </font>
    <font>
      <sz val="12"/>
      <color indexed="14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0"/>
    </font>
    <font>
      <b/>
      <sz val="10"/>
      <name val="Calibri"/>
      <family val="2"/>
    </font>
    <font>
      <sz val="11"/>
      <color indexed="8"/>
      <name val="Calibri"/>
      <family val="2"/>
    </font>
    <font>
      <b/>
      <sz val="10"/>
      <color indexed="14"/>
      <name val="Calibri"/>
      <family val="2"/>
    </font>
    <font>
      <b/>
      <sz val="8"/>
      <color indexed="9"/>
      <name val="Calibri"/>
      <family val="2"/>
    </font>
    <font>
      <b/>
      <sz val="11"/>
      <color indexed="9"/>
      <name val="Calibri"/>
      <family val="2"/>
    </font>
    <font>
      <sz val="10"/>
      <color indexed="8"/>
      <name val="Helvetica Neue"/>
      <family val="0"/>
    </font>
    <font>
      <b/>
      <sz val="16"/>
      <color indexed="14"/>
      <name val="Calibri"/>
      <family val="0"/>
    </font>
    <font>
      <i/>
      <sz val="10"/>
      <name val="Calibri"/>
      <family val="0"/>
    </font>
    <font>
      <b/>
      <sz val="7"/>
      <color indexed="9"/>
      <name val="Calibri"/>
      <family val="0"/>
    </font>
    <font>
      <sz val="7"/>
      <color indexed="9"/>
      <name val="Calibri"/>
      <family val="0"/>
    </font>
    <font>
      <b/>
      <sz val="6"/>
      <color indexed="9"/>
      <name val="Calibri"/>
      <family val="0"/>
    </font>
    <font>
      <sz val="9"/>
      <name val="Helvetica Neue"/>
      <family val="0"/>
    </font>
    <font>
      <b/>
      <sz val="9"/>
      <name val="Helvetica Neue"/>
      <family val="0"/>
    </font>
    <font>
      <sz val="6"/>
      <color indexed="9"/>
      <name val="Calibri"/>
      <family val="0"/>
    </font>
    <font>
      <b/>
      <sz val="6"/>
      <name val="Calibri"/>
      <family val="0"/>
    </font>
    <font>
      <sz val="12"/>
      <color indexed="36"/>
      <name val="Calibri"/>
      <family val="2"/>
    </font>
    <font>
      <b/>
      <sz val="12"/>
      <color indexed="52"/>
      <name val="Calibri"/>
      <family val="2"/>
    </font>
    <font>
      <b/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3"/>
      <name val="Calibri"/>
      <family val="2"/>
    </font>
    <font>
      <sz val="10"/>
      <color indexed="8"/>
      <name val="Calibri"/>
      <family val="2"/>
    </font>
    <font>
      <b/>
      <sz val="10"/>
      <color indexed="58"/>
      <name val="Calibri"/>
      <family val="0"/>
    </font>
    <font>
      <sz val="8"/>
      <color indexed="9"/>
      <name val="Calibri"/>
      <family val="0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0"/>
    </font>
    <font>
      <sz val="11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E6E6E6"/>
      <name val="Calibri"/>
      <family val="2"/>
    </font>
    <font>
      <sz val="10"/>
      <color rgb="FF000000"/>
      <name val="Calibri"/>
      <family val="2"/>
    </font>
    <font>
      <b/>
      <sz val="10"/>
      <color rgb="FF006600"/>
      <name val="Calibri"/>
      <family val="0"/>
    </font>
    <font>
      <sz val="11"/>
      <color rgb="FF000000"/>
      <name val="Calibri"/>
      <family val="0"/>
    </font>
    <font>
      <b/>
      <sz val="10"/>
      <color rgb="FF000000"/>
      <name val="Calibri"/>
      <family val="2"/>
    </font>
    <font>
      <sz val="10"/>
      <color rgb="FF000000"/>
      <name val="Helvetica Neue"/>
      <family val="0"/>
    </font>
    <font>
      <b/>
      <sz val="8"/>
      <color rgb="FF000000"/>
      <name val="Calibri"/>
      <family val="2"/>
    </font>
    <font>
      <b/>
      <sz val="7"/>
      <color rgb="FF000000"/>
      <name val="Calibri"/>
      <family val="0"/>
    </font>
    <font>
      <b/>
      <sz val="8"/>
      <name val="Helvetica Neue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A3D97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33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1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1"/>
      </left>
      <right style="thin"/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 style="thin"/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CDCDCD"/>
      </right>
      <top>
        <color indexed="63"/>
      </top>
      <bottom style="thin">
        <color rgb="FFCDCDCD"/>
      </bottom>
    </border>
    <border>
      <left>
        <color indexed="63"/>
      </left>
      <right style="thin"/>
      <top>
        <color indexed="63"/>
      </top>
      <bottom style="thin">
        <color rgb="FFCDCDCD"/>
      </bottom>
    </border>
    <border>
      <left>
        <color indexed="63"/>
      </left>
      <right style="thin">
        <color rgb="FFCDCDCD"/>
      </right>
      <top>
        <color indexed="63"/>
      </top>
      <bottom style="thin">
        <color rgb="FFCDCDCD"/>
      </bottom>
    </border>
    <border>
      <left>
        <color indexed="63"/>
      </left>
      <right>
        <color indexed="63"/>
      </right>
      <top>
        <color indexed="63"/>
      </top>
      <bottom style="thin">
        <color rgb="FFCDCDCD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>
        <color indexed="11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/>
    </xf>
    <xf numFmtId="1" fontId="5" fillId="0" borderId="0" xfId="0" applyNumberFormat="1" applyFont="1" applyAlignment="1">
      <alignment vertical="top"/>
    </xf>
    <xf numFmtId="1" fontId="5" fillId="0" borderId="0" xfId="0" applyNumberFormat="1" applyFont="1" applyFill="1" applyBorder="1" applyAlignment="1">
      <alignment vertical="top"/>
    </xf>
    <xf numFmtId="1" fontId="7" fillId="0" borderId="0" xfId="0" applyNumberFormat="1" applyFont="1" applyAlignment="1">
      <alignment vertical="top"/>
    </xf>
    <xf numFmtId="1" fontId="10" fillId="0" borderId="0" xfId="0" applyNumberFormat="1" applyFont="1" applyAlignment="1">
      <alignment/>
    </xf>
    <xf numFmtId="1" fontId="5" fillId="0" borderId="0" xfId="0" applyNumberFormat="1" applyFont="1" applyAlignment="1">
      <alignment horizontal="center" vertical="top"/>
    </xf>
    <xf numFmtId="1" fontId="5" fillId="34" borderId="10" xfId="0" applyNumberFormat="1" applyFont="1" applyFill="1" applyBorder="1" applyAlignment="1">
      <alignment vertical="top"/>
    </xf>
    <xf numFmtId="1" fontId="7" fillId="35" borderId="11" xfId="0" applyNumberFormat="1" applyFont="1" applyFill="1" applyBorder="1" applyAlignment="1">
      <alignment/>
    </xf>
    <xf numFmtId="1" fontId="7" fillId="36" borderId="12" xfId="0" applyNumberFormat="1" applyFont="1" applyFill="1" applyBorder="1" applyAlignment="1">
      <alignment horizontal="centerContinuous"/>
    </xf>
    <xf numFmtId="1" fontId="7" fillId="36" borderId="13" xfId="0" applyNumberFormat="1" applyFont="1" applyFill="1" applyBorder="1" applyAlignment="1">
      <alignment horizontal="center"/>
    </xf>
    <xf numFmtId="1" fontId="7" fillId="36" borderId="13" xfId="0" applyNumberFormat="1" applyFont="1" applyFill="1" applyBorder="1" applyAlignment="1">
      <alignment horizontal="centerContinuous"/>
    </xf>
    <xf numFmtId="1" fontId="11" fillId="37" borderId="14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top"/>
    </xf>
    <xf numFmtId="1" fontId="5" fillId="0" borderId="10" xfId="0" applyNumberFormat="1" applyFont="1" applyFill="1" applyBorder="1" applyAlignment="1">
      <alignment horizontal="right" vertical="top"/>
    </xf>
    <xf numFmtId="1" fontId="6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1" fontId="7" fillId="36" borderId="0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1" fontId="13" fillId="0" borderId="0" xfId="0" applyNumberFormat="1" applyFont="1" applyAlignment="1">
      <alignment horizontal="left" vertical="top"/>
    </xf>
    <xf numFmtId="1" fontId="7" fillId="35" borderId="17" xfId="0" applyNumberFormat="1" applyFont="1" applyFill="1" applyBorder="1" applyAlignment="1">
      <alignment/>
    </xf>
    <xf numFmtId="1" fontId="11" fillId="37" borderId="18" xfId="0" applyNumberFormat="1" applyFont="1" applyFill="1" applyBorder="1" applyAlignment="1">
      <alignment horizontal="center"/>
    </xf>
    <xf numFmtId="1" fontId="7" fillId="36" borderId="19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 vertical="top"/>
    </xf>
    <xf numFmtId="0" fontId="2" fillId="38" borderId="20" xfId="0" applyNumberFormat="1" applyFont="1" applyFill="1" applyBorder="1" applyAlignment="1">
      <alignment vertical="top"/>
    </xf>
    <xf numFmtId="0" fontId="14" fillId="39" borderId="20" xfId="0" applyFont="1" applyFill="1" applyBorder="1" applyAlignment="1">
      <alignment vertical="top"/>
    </xf>
    <xf numFmtId="1" fontId="5" fillId="0" borderId="0" xfId="0" applyNumberFormat="1" applyFont="1" applyAlignment="1">
      <alignment vertical="top" wrapText="1"/>
    </xf>
    <xf numFmtId="49" fontId="12" fillId="0" borderId="21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/>
    </xf>
    <xf numFmtId="49" fontId="12" fillId="0" borderId="23" xfId="0" applyNumberFormat="1" applyFont="1" applyFill="1" applyBorder="1" applyAlignment="1">
      <alignment horizontal="center"/>
    </xf>
    <xf numFmtId="49" fontId="12" fillId="0" borderId="24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right" vertical="top"/>
    </xf>
    <xf numFmtId="0" fontId="39" fillId="0" borderId="0" xfId="0" applyFont="1" applyAlignment="1">
      <alignment horizontal="right"/>
    </xf>
    <xf numFmtId="1" fontId="63" fillId="0" borderId="0" xfId="0" applyNumberFormat="1" applyFont="1" applyAlignment="1">
      <alignment horizontal="left"/>
    </xf>
    <xf numFmtId="1" fontId="64" fillId="0" borderId="13" xfId="0" applyNumberFormat="1" applyFont="1" applyBorder="1" applyAlignment="1">
      <alignment horizontal="left"/>
    </xf>
    <xf numFmtId="1" fontId="64" fillId="0" borderId="26" xfId="0" applyNumberFormat="1" applyFont="1" applyBorder="1" applyAlignment="1">
      <alignment horizontal="left"/>
    </xf>
    <xf numFmtId="1" fontId="64" fillId="0" borderId="12" xfId="0" applyNumberFormat="1" applyFont="1" applyBorder="1" applyAlignment="1">
      <alignment horizontal="left"/>
    </xf>
    <xf numFmtId="9" fontId="64" fillId="40" borderId="19" xfId="0" applyNumberFormat="1" applyFont="1" applyFill="1" applyBorder="1" applyAlignment="1">
      <alignment horizontal="center"/>
    </xf>
    <xf numFmtId="0" fontId="8" fillId="0" borderId="27" xfId="0" applyFont="1" applyBorder="1" applyAlignment="1">
      <alignment horizontal="center"/>
    </xf>
    <xf numFmtId="9" fontId="64" fillId="40" borderId="0" xfId="0" applyNumberFormat="1" applyFont="1" applyFill="1" applyAlignment="1">
      <alignment horizontal="center"/>
    </xf>
    <xf numFmtId="2" fontId="64" fillId="41" borderId="28" xfId="0" applyNumberFormat="1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2" fontId="64" fillId="41" borderId="30" xfId="0" applyNumberFormat="1" applyFont="1" applyFill="1" applyBorder="1" applyAlignment="1">
      <alignment horizontal="center"/>
    </xf>
    <xf numFmtId="1" fontId="4" fillId="42" borderId="12" xfId="0" applyNumberFormat="1" applyFont="1" applyFill="1" applyBorder="1" applyAlignment="1">
      <alignment horizontal="left" wrapText="1"/>
    </xf>
    <xf numFmtId="1" fontId="7" fillId="36" borderId="14" xfId="0" applyNumberFormat="1" applyFont="1" applyFill="1" applyBorder="1" applyAlignment="1">
      <alignment horizontal="centerContinuous"/>
    </xf>
    <xf numFmtId="1" fontId="7" fillId="36" borderId="25" xfId="0" applyNumberFormat="1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/>
    </xf>
    <xf numFmtId="49" fontId="12" fillId="0" borderId="31" xfId="0" applyNumberFormat="1" applyFont="1" applyFill="1" applyBorder="1" applyAlignment="1">
      <alignment horizontal="center"/>
    </xf>
    <xf numFmtId="49" fontId="12" fillId="0" borderId="32" xfId="0" applyNumberFormat="1" applyFont="1" applyFill="1" applyBorder="1" applyAlignment="1">
      <alignment horizontal="center"/>
    </xf>
    <xf numFmtId="0" fontId="39" fillId="39" borderId="33" xfId="0" applyFont="1" applyFill="1" applyBorder="1" applyAlignment="1">
      <alignment vertical="top"/>
    </xf>
    <xf numFmtId="0" fontId="5" fillId="38" borderId="33" xfId="0" applyNumberFormat="1" applyFont="1" applyFill="1" applyBorder="1" applyAlignment="1">
      <alignment vertical="top"/>
    </xf>
    <xf numFmtId="0" fontId="8" fillId="33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43" borderId="0" xfId="0" applyFont="1" applyFill="1" applyAlignment="1">
      <alignment horizontal="center"/>
    </xf>
    <xf numFmtId="1" fontId="8" fillId="33" borderId="0" xfId="0" applyNumberFormat="1" applyFont="1" applyFill="1" applyBorder="1" applyAlignment="1">
      <alignment horizontal="left"/>
    </xf>
    <xf numFmtId="0" fontId="8" fillId="33" borderId="3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31" xfId="0" applyFont="1" applyFill="1" applyBorder="1" applyAlignment="1">
      <alignment horizontal="left"/>
    </xf>
    <xf numFmtId="0" fontId="8" fillId="33" borderId="31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 vertical="center"/>
    </xf>
    <xf numFmtId="1" fontId="5" fillId="0" borderId="13" xfId="0" applyNumberFormat="1" applyFont="1" applyFill="1" applyBorder="1" applyAlignment="1">
      <alignment horizontal="left"/>
    </xf>
    <xf numFmtId="1" fontId="5" fillId="0" borderId="26" xfId="0" applyNumberFormat="1" applyFont="1" applyFill="1" applyBorder="1" applyAlignment="1">
      <alignment horizontal="left"/>
    </xf>
    <xf numFmtId="49" fontId="7" fillId="44" borderId="26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9" fontId="5" fillId="45" borderId="19" xfId="57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49" fontId="7" fillId="44" borderId="27" xfId="0" applyNumberFormat="1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/>
    </xf>
    <xf numFmtId="2" fontId="39" fillId="46" borderId="28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1" fontId="5" fillId="35" borderId="10" xfId="0" applyNumberFormat="1" applyFont="1" applyFill="1" applyBorder="1" applyAlignment="1">
      <alignment horizontal="center"/>
    </xf>
    <xf numFmtId="49" fontId="7" fillId="44" borderId="29" xfId="0" applyNumberFormat="1" applyFont="1" applyFill="1" applyBorder="1" applyAlignment="1">
      <alignment horizontal="center" vertical="center" wrapText="1"/>
    </xf>
    <xf numFmtId="1" fontId="8" fillId="2" borderId="25" xfId="0" applyNumberFormat="1" applyFont="1" applyFill="1" applyBorder="1" applyAlignment="1">
      <alignment horizontal="center"/>
    </xf>
    <xf numFmtId="0" fontId="39" fillId="39" borderId="20" xfId="0" applyFont="1" applyFill="1" applyBorder="1" applyAlignment="1">
      <alignment vertical="top"/>
    </xf>
    <xf numFmtId="2" fontId="5" fillId="33" borderId="34" xfId="0" applyNumberFormat="1" applyFont="1" applyFill="1" applyBorder="1" applyAlignment="1">
      <alignment horizontal="center" vertical="top"/>
    </xf>
    <xf numFmtId="1" fontId="5" fillId="33" borderId="35" xfId="0" applyNumberFormat="1" applyFont="1" applyFill="1" applyBorder="1" applyAlignment="1">
      <alignment horizontal="center" vertical="top"/>
    </xf>
    <xf numFmtId="1" fontId="5" fillId="47" borderId="36" xfId="0" applyNumberFormat="1" applyFont="1" applyFill="1" applyBorder="1" applyAlignment="1">
      <alignment horizontal="center" vertical="top"/>
    </xf>
    <xf numFmtId="0" fontId="10" fillId="0" borderId="10" xfId="0" applyFont="1" applyBorder="1" applyAlignment="1">
      <alignment horizontal="center"/>
    </xf>
    <xf numFmtId="0" fontId="8" fillId="48" borderId="37" xfId="0" applyFont="1" applyFill="1" applyBorder="1" applyAlignment="1">
      <alignment horizontal="left"/>
    </xf>
    <xf numFmtId="0" fontId="8" fillId="48" borderId="10" xfId="0" applyFont="1" applyFill="1" applyBorder="1" applyAlignment="1">
      <alignment horizontal="left"/>
    </xf>
    <xf numFmtId="0" fontId="5" fillId="38" borderId="10" xfId="0" applyNumberFormat="1" applyFont="1" applyFill="1" applyBorder="1" applyAlignment="1">
      <alignment vertical="top"/>
    </xf>
    <xf numFmtId="1" fontId="5" fillId="48" borderId="33" xfId="0" applyNumberFormat="1" applyFont="1" applyFill="1" applyBorder="1" applyAlignment="1">
      <alignment vertical="top"/>
    </xf>
    <xf numFmtId="0" fontId="39" fillId="48" borderId="10" xfId="0" applyFont="1" applyFill="1" applyBorder="1" applyAlignment="1">
      <alignment/>
    </xf>
    <xf numFmtId="0" fontId="39" fillId="48" borderId="33" xfId="0" applyFont="1" applyFill="1" applyBorder="1" applyAlignment="1">
      <alignment/>
    </xf>
    <xf numFmtId="1" fontId="2" fillId="48" borderId="20" xfId="0" applyNumberFormat="1" applyFont="1" applyFill="1" applyBorder="1" applyAlignment="1">
      <alignment vertical="top"/>
    </xf>
    <xf numFmtId="0" fontId="2" fillId="38" borderId="10" xfId="0" applyNumberFormat="1" applyFont="1" applyFill="1" applyBorder="1" applyAlignment="1">
      <alignment vertical="top"/>
    </xf>
    <xf numFmtId="0" fontId="2" fillId="48" borderId="20" xfId="0" applyNumberFormat="1" applyFont="1" applyFill="1" applyBorder="1" applyAlignment="1">
      <alignment horizontal="left" vertical="center"/>
    </xf>
    <xf numFmtId="1" fontId="7" fillId="0" borderId="0" xfId="0" applyNumberFormat="1" applyFont="1" applyAlignment="1">
      <alignment vertical="top"/>
    </xf>
    <xf numFmtId="1" fontId="7" fillId="0" borderId="38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vertical="top"/>
    </xf>
    <xf numFmtId="1" fontId="5" fillId="0" borderId="0" xfId="0" applyNumberFormat="1" applyFont="1" applyAlignment="1">
      <alignment vertical="top"/>
    </xf>
    <xf numFmtId="0" fontId="39" fillId="0" borderId="0" xfId="0" applyFont="1" applyAlignment="1">
      <alignment/>
    </xf>
    <xf numFmtId="1" fontId="65" fillId="0" borderId="0" xfId="0" applyNumberFormat="1" applyFont="1" applyAlignment="1">
      <alignment wrapText="1"/>
    </xf>
    <xf numFmtId="0" fontId="39" fillId="0" borderId="0" xfId="0" applyFont="1" applyAlignment="1">
      <alignment wrapText="1"/>
    </xf>
    <xf numFmtId="1" fontId="5" fillId="0" borderId="10" xfId="0" applyNumberFormat="1" applyFont="1" applyFill="1" applyBorder="1" applyAlignment="1">
      <alignment horizontal="right" vertical="top"/>
    </xf>
    <xf numFmtId="1" fontId="5" fillId="0" borderId="25" xfId="0" applyNumberFormat="1" applyFont="1" applyFill="1" applyBorder="1" applyAlignment="1">
      <alignment horizontal="right" vertical="top"/>
    </xf>
    <xf numFmtId="0" fontId="17" fillId="0" borderId="15" xfId="0" applyNumberFormat="1" applyFont="1" applyFill="1" applyBorder="1" applyAlignment="1">
      <alignment horizontal="center"/>
    </xf>
    <xf numFmtId="1" fontId="17" fillId="0" borderId="0" xfId="0" applyNumberFormat="1" applyFont="1" applyAlignment="1">
      <alignment vertical="top" wrapText="1"/>
    </xf>
    <xf numFmtId="1" fontId="18" fillId="0" borderId="0" xfId="0" applyNumberFormat="1" applyFont="1" applyAlignment="1">
      <alignment vertical="top" wrapText="1"/>
    </xf>
    <xf numFmtId="1" fontId="7" fillId="35" borderId="0" xfId="0" applyNumberFormat="1" applyFont="1" applyFill="1" applyBorder="1" applyAlignment="1">
      <alignment/>
    </xf>
    <xf numFmtId="1" fontId="5" fillId="49" borderId="10" xfId="0" applyNumberFormat="1" applyFont="1" applyFill="1" applyBorder="1" applyAlignment="1">
      <alignment horizontal="right" vertical="top"/>
    </xf>
    <xf numFmtId="1" fontId="5" fillId="48" borderId="10" xfId="0" applyNumberFormat="1" applyFont="1" applyFill="1" applyBorder="1" applyAlignment="1">
      <alignment vertical="top"/>
    </xf>
    <xf numFmtId="0" fontId="19" fillId="0" borderId="15" xfId="0" applyNumberFormat="1" applyFont="1" applyFill="1" applyBorder="1" applyAlignment="1">
      <alignment horizontal="center"/>
    </xf>
    <xf numFmtId="1" fontId="41" fillId="50" borderId="10" xfId="0" applyNumberFormat="1" applyFont="1" applyFill="1" applyBorder="1" applyAlignment="1">
      <alignment horizontal="right" vertical="center"/>
    </xf>
    <xf numFmtId="49" fontId="19" fillId="0" borderId="15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/>
    </xf>
    <xf numFmtId="1" fontId="22" fillId="0" borderId="0" xfId="0" applyNumberFormat="1" applyFont="1" applyAlignment="1">
      <alignment vertical="top"/>
    </xf>
    <xf numFmtId="1" fontId="23" fillId="33" borderId="0" xfId="0" applyNumberFormat="1" applyFont="1" applyFill="1" applyBorder="1" applyAlignment="1">
      <alignment horizontal="right" wrapText="1"/>
    </xf>
    <xf numFmtId="1" fontId="23" fillId="33" borderId="0" xfId="0" applyNumberFormat="1" applyFont="1" applyFill="1" applyBorder="1" applyAlignment="1">
      <alignment horizontal="right"/>
    </xf>
    <xf numFmtId="1" fontId="22" fillId="33" borderId="0" xfId="0" applyNumberFormat="1" applyFont="1" applyFill="1" applyBorder="1" applyAlignment="1">
      <alignment vertical="top"/>
    </xf>
    <xf numFmtId="0" fontId="8" fillId="43" borderId="0" xfId="0" applyFont="1" applyFill="1" applyAlignment="1">
      <alignment horizontal="left"/>
    </xf>
    <xf numFmtId="0" fontId="8" fillId="43" borderId="0" xfId="0" applyFont="1" applyFill="1" applyAlignment="1">
      <alignment horizontal="center"/>
    </xf>
    <xf numFmtId="0" fontId="66" fillId="0" borderId="0" xfId="0" applyFont="1" applyAlignment="1">
      <alignment horizontal="center"/>
    </xf>
    <xf numFmtId="0" fontId="9" fillId="43" borderId="0" xfId="0" applyFont="1" applyFill="1" applyAlignment="1">
      <alignment horizontal="center"/>
    </xf>
    <xf numFmtId="1" fontId="8" fillId="43" borderId="0" xfId="0" applyNumberFormat="1" applyFont="1" applyFill="1" applyAlignment="1">
      <alignment horizontal="left"/>
    </xf>
    <xf numFmtId="0" fontId="8" fillId="43" borderId="30" xfId="0" applyFont="1" applyFill="1" applyBorder="1" applyAlignment="1">
      <alignment horizontal="left"/>
    </xf>
    <xf numFmtId="0" fontId="8" fillId="43" borderId="30" xfId="0" applyFont="1" applyFill="1" applyBorder="1" applyAlignment="1">
      <alignment horizontal="center"/>
    </xf>
    <xf numFmtId="0" fontId="8" fillId="43" borderId="0" xfId="0" applyFont="1" applyFill="1" applyAlignment="1">
      <alignment horizontal="left" vertical="center"/>
    </xf>
    <xf numFmtId="49" fontId="67" fillId="51" borderId="26" xfId="0" applyNumberFormat="1" applyFont="1" applyFill="1" applyBorder="1" applyAlignment="1">
      <alignment horizontal="center" vertical="center" wrapText="1"/>
    </xf>
    <xf numFmtId="0" fontId="8" fillId="43" borderId="39" xfId="0" applyFont="1" applyFill="1" applyBorder="1" applyAlignment="1">
      <alignment horizontal="center"/>
    </xf>
    <xf numFmtId="49" fontId="67" fillId="51" borderId="27" xfId="0" applyNumberFormat="1" applyFont="1" applyFill="1" applyBorder="1" applyAlignment="1">
      <alignment horizontal="center" vertical="center" wrapText="1"/>
    </xf>
    <xf numFmtId="0" fontId="8" fillId="52" borderId="27" xfId="0" applyFont="1" applyFill="1" applyBorder="1" applyAlignment="1">
      <alignment horizontal="center"/>
    </xf>
    <xf numFmtId="1" fontId="64" fillId="53" borderId="25" xfId="0" applyNumberFormat="1" applyFont="1" applyFill="1" applyBorder="1" applyAlignment="1">
      <alignment horizontal="center"/>
    </xf>
    <xf numFmtId="1" fontId="64" fillId="53" borderId="29" xfId="0" applyNumberFormat="1" applyFont="1" applyFill="1" applyBorder="1" applyAlignment="1">
      <alignment horizontal="center"/>
    </xf>
    <xf numFmtId="49" fontId="67" fillId="51" borderId="29" xfId="0" applyNumberFormat="1" applyFont="1" applyFill="1" applyBorder="1" applyAlignment="1">
      <alignment horizontal="center" vertical="center" wrapText="1"/>
    </xf>
    <xf numFmtId="1" fontId="8" fillId="52" borderId="29" xfId="0" applyNumberFormat="1" applyFont="1" applyFill="1" applyBorder="1" applyAlignment="1">
      <alignment horizontal="center"/>
    </xf>
    <xf numFmtId="0" fontId="64" fillId="54" borderId="40" xfId="0" applyFont="1" applyFill="1" applyBorder="1" applyAlignment="1">
      <alignment vertical="top"/>
    </xf>
    <xf numFmtId="2" fontId="64" fillId="43" borderId="41" xfId="0" applyNumberFormat="1" applyFont="1" applyFill="1" applyBorder="1" applyAlignment="1">
      <alignment horizontal="center" vertical="top"/>
    </xf>
    <xf numFmtId="1" fontId="64" fillId="43" borderId="42" xfId="0" applyNumberFormat="1" applyFont="1" applyFill="1" applyBorder="1" applyAlignment="1">
      <alignment horizontal="center" vertical="top"/>
    </xf>
    <xf numFmtId="2" fontId="64" fillId="43" borderId="43" xfId="0" applyNumberFormat="1" applyFont="1" applyFill="1" applyBorder="1" applyAlignment="1">
      <alignment horizontal="center" vertical="top"/>
    </xf>
    <xf numFmtId="1" fontId="64" fillId="55" borderId="44" xfId="0" applyNumberFormat="1" applyFont="1" applyFill="1" applyBorder="1" applyAlignment="1">
      <alignment horizontal="center" vertical="top"/>
    </xf>
    <xf numFmtId="0" fontId="64" fillId="0" borderId="25" xfId="0" applyFont="1" applyBorder="1" applyAlignment="1">
      <alignment horizontal="center"/>
    </xf>
    <xf numFmtId="0" fontId="64" fillId="54" borderId="45" xfId="0" applyFont="1" applyFill="1" applyBorder="1" applyAlignment="1">
      <alignment vertical="top"/>
    </xf>
    <xf numFmtId="0" fontId="66" fillId="0" borderId="25" xfId="0" applyFont="1" applyBorder="1" applyAlignment="1">
      <alignment horizontal="center"/>
    </xf>
    <xf numFmtId="0" fontId="8" fillId="56" borderId="25" xfId="0" applyFont="1" applyFill="1" applyBorder="1" applyAlignment="1">
      <alignment horizontal="left"/>
    </xf>
    <xf numFmtId="0" fontId="8" fillId="43" borderId="0" xfId="0" applyFont="1" applyFill="1" applyAlignment="1">
      <alignment horizontal="left"/>
    </xf>
    <xf numFmtId="49" fontId="12" fillId="0" borderId="46" xfId="0" applyNumberFormat="1" applyFont="1" applyFill="1" applyBorder="1" applyAlignment="1">
      <alignment horizontal="center" wrapText="1"/>
    </xf>
    <xf numFmtId="49" fontId="17" fillId="0" borderId="46" xfId="0" applyNumberFormat="1" applyFont="1" applyFill="1" applyBorder="1" applyAlignment="1">
      <alignment horizontal="center" wrapText="1"/>
    </xf>
    <xf numFmtId="0" fontId="17" fillId="0" borderId="47" xfId="0" applyNumberFormat="1" applyFont="1" applyFill="1" applyBorder="1" applyAlignment="1">
      <alignment horizontal="center" wrapText="1"/>
    </xf>
    <xf numFmtId="49" fontId="17" fillId="0" borderId="48" xfId="0" applyNumberFormat="1" applyFont="1" applyFill="1" applyBorder="1" applyAlignment="1">
      <alignment horizontal="center" wrapText="1"/>
    </xf>
    <xf numFmtId="49" fontId="17" fillId="0" borderId="47" xfId="0" applyNumberFormat="1" applyFont="1" applyFill="1" applyBorder="1" applyAlignment="1">
      <alignment horizontal="center" wrapText="1"/>
    </xf>
    <xf numFmtId="1" fontId="5" fillId="47" borderId="49" xfId="0" applyNumberFormat="1" applyFont="1" applyFill="1" applyBorder="1" applyAlignment="1">
      <alignment horizontal="center" vertical="top"/>
    </xf>
    <xf numFmtId="0" fontId="41" fillId="50" borderId="25" xfId="0" applyNumberFormat="1" applyFont="1" applyFill="1" applyBorder="1" applyAlignment="1">
      <alignment horizontal="center" vertical="center"/>
    </xf>
    <xf numFmtId="0" fontId="17" fillId="0" borderId="16" xfId="0" applyNumberFormat="1" applyFont="1" applyFill="1" applyBorder="1" applyAlignment="1">
      <alignment horizontal="center"/>
    </xf>
    <xf numFmtId="0" fontId="17" fillId="0" borderId="50" xfId="0" applyNumberFormat="1" applyFont="1" applyFill="1" applyBorder="1" applyAlignment="1">
      <alignment horizontal="center" wrapText="1"/>
    </xf>
    <xf numFmtId="0" fontId="17" fillId="0" borderId="51" xfId="0" applyNumberFormat="1" applyFont="1" applyFill="1" applyBorder="1" applyAlignment="1">
      <alignment horizontal="center" wrapText="1"/>
    </xf>
    <xf numFmtId="16" fontId="17" fillId="0" borderId="52" xfId="0" applyNumberFormat="1" applyFont="1" applyFill="1" applyBorder="1" applyAlignment="1">
      <alignment horizontal="center"/>
    </xf>
    <xf numFmtId="0" fontId="17" fillId="0" borderId="24" xfId="0" applyNumberFormat="1" applyFont="1" applyFill="1" applyBorder="1" applyAlignment="1">
      <alignment horizontal="center"/>
    </xf>
    <xf numFmtId="16" fontId="17" fillId="0" borderId="53" xfId="0" applyNumberFormat="1" applyFont="1" applyFill="1" applyBorder="1" applyAlignment="1">
      <alignment horizontal="center"/>
    </xf>
    <xf numFmtId="16" fontId="17" fillId="0" borderId="23" xfId="0" applyNumberFormat="1" applyFont="1" applyFill="1" applyBorder="1" applyAlignment="1">
      <alignment horizontal="center"/>
    </xf>
    <xf numFmtId="0" fontId="68" fillId="54" borderId="40" xfId="0" applyFont="1" applyFill="1" applyBorder="1" applyAlignment="1">
      <alignment vertical="top"/>
    </xf>
    <xf numFmtId="0" fontId="14" fillId="48" borderId="10" xfId="0" applyFont="1" applyFill="1" applyBorder="1" applyAlignment="1">
      <alignment vertical="center"/>
    </xf>
    <xf numFmtId="0" fontId="17" fillId="0" borderId="54" xfId="0" applyNumberFormat="1" applyFont="1" applyFill="1" applyBorder="1" applyAlignment="1">
      <alignment horizontal="center" wrapText="1"/>
    </xf>
    <xf numFmtId="16" fontId="17" fillId="0" borderId="15" xfId="0" applyNumberFormat="1" applyFont="1" applyFill="1" applyBorder="1" applyAlignment="1">
      <alignment horizontal="center"/>
    </xf>
    <xf numFmtId="1" fontId="7" fillId="0" borderId="55" xfId="0" applyNumberFormat="1" applyFont="1" applyFill="1" applyBorder="1" applyAlignment="1">
      <alignment vertical="top"/>
    </xf>
    <xf numFmtId="1" fontId="7" fillId="0" borderId="48" xfId="0" applyNumberFormat="1" applyFont="1" applyFill="1" applyBorder="1" applyAlignment="1">
      <alignment vertical="top"/>
    </xf>
    <xf numFmtId="1" fontId="7" fillId="0" borderId="56" xfId="0" applyNumberFormat="1" applyFont="1" applyFill="1" applyBorder="1" applyAlignment="1">
      <alignment vertical="top"/>
    </xf>
    <xf numFmtId="1" fontId="7" fillId="49" borderId="28" xfId="0" applyNumberFormat="1" applyFont="1" applyFill="1" applyBorder="1" applyAlignment="1">
      <alignment vertical="top"/>
    </xf>
    <xf numFmtId="1" fontId="7" fillId="49" borderId="30" xfId="0" applyNumberFormat="1" applyFont="1" applyFill="1" applyBorder="1" applyAlignment="1">
      <alignment vertical="top"/>
    </xf>
    <xf numFmtId="1" fontId="10" fillId="48" borderId="10" xfId="0" applyNumberFormat="1" applyFont="1" applyFill="1" applyBorder="1" applyAlignment="1">
      <alignment/>
    </xf>
    <xf numFmtId="1" fontId="5" fillId="48" borderId="10" xfId="0" applyNumberFormat="1" applyFont="1" applyFill="1" applyBorder="1" applyAlignment="1">
      <alignment vertical="top"/>
    </xf>
    <xf numFmtId="1" fontId="4" fillId="42" borderId="57" xfId="0" applyNumberFormat="1" applyFont="1" applyFill="1" applyBorder="1" applyAlignment="1">
      <alignment horizontal="left" wrapText="1"/>
    </xf>
    <xf numFmtId="1" fontId="5" fillId="49" borderId="0" xfId="0" applyNumberFormat="1" applyFont="1" applyFill="1" applyBorder="1" applyAlignment="1">
      <alignment vertical="top"/>
    </xf>
    <xf numFmtId="1" fontId="5" fillId="49" borderId="19" xfId="0" applyNumberFormat="1" applyFont="1" applyFill="1" applyBorder="1" applyAlignment="1">
      <alignment vertical="top"/>
    </xf>
    <xf numFmtId="1" fontId="7" fillId="35" borderId="27" xfId="0" applyNumberFormat="1" applyFont="1" applyFill="1" applyBorder="1" applyAlignment="1">
      <alignment/>
    </xf>
    <xf numFmtId="1" fontId="7" fillId="35" borderId="29" xfId="0" applyNumberFormat="1" applyFont="1" applyFill="1" applyBorder="1" applyAlignment="1">
      <alignment/>
    </xf>
    <xf numFmtId="1" fontId="15" fillId="42" borderId="58" xfId="0" applyNumberFormat="1" applyFont="1" applyFill="1" applyBorder="1" applyAlignment="1">
      <alignment horizontal="left" wrapText="1"/>
    </xf>
    <xf numFmtId="1" fontId="4" fillId="42" borderId="31" xfId="0" applyNumberFormat="1" applyFont="1" applyFill="1" applyBorder="1" applyAlignment="1">
      <alignment horizontal="left" wrapText="1"/>
    </xf>
    <xf numFmtId="1" fontId="15" fillId="42" borderId="39" xfId="0" applyNumberFormat="1" applyFont="1" applyFill="1" applyBorder="1" applyAlignment="1">
      <alignment horizontal="left" wrapText="1"/>
    </xf>
    <xf numFmtId="1" fontId="7" fillId="35" borderId="27" xfId="0" applyNumberFormat="1" applyFont="1" applyFill="1" applyBorder="1" applyAlignment="1">
      <alignment/>
    </xf>
    <xf numFmtId="1" fontId="7" fillId="35" borderId="30" xfId="0" applyNumberFormat="1" applyFont="1" applyFill="1" applyBorder="1" applyAlignment="1">
      <alignment/>
    </xf>
    <xf numFmtId="1" fontId="7" fillId="35" borderId="29" xfId="0" applyNumberFormat="1" applyFont="1" applyFill="1" applyBorder="1" applyAlignment="1">
      <alignment/>
    </xf>
    <xf numFmtId="0" fontId="17" fillId="0" borderId="59" xfId="0" applyNumberFormat="1" applyFont="1" applyFill="1" applyBorder="1" applyAlignment="1">
      <alignment horizontal="center" wrapText="1"/>
    </xf>
    <xf numFmtId="1" fontId="11" fillId="42" borderId="39" xfId="0" applyNumberFormat="1" applyFont="1" applyFill="1" applyBorder="1" applyAlignment="1">
      <alignment horizontal="left" wrapText="1"/>
    </xf>
    <xf numFmtId="0" fontId="8" fillId="43" borderId="0" xfId="0" applyFont="1" applyFill="1" applyAlignment="1">
      <alignment horizontal="left"/>
    </xf>
    <xf numFmtId="0" fontId="69" fillId="0" borderId="47" xfId="0" applyFont="1" applyBorder="1" applyAlignment="1">
      <alignment horizontal="center" wrapText="1"/>
    </xf>
    <xf numFmtId="49" fontId="70" fillId="0" borderId="46" xfId="0" applyNumberFormat="1" applyFont="1" applyBorder="1" applyAlignment="1">
      <alignment horizontal="center" wrapText="1"/>
    </xf>
    <xf numFmtId="49" fontId="69" fillId="0" borderId="46" xfId="0" applyNumberFormat="1" applyFont="1" applyBorder="1" applyAlignment="1">
      <alignment horizontal="center"/>
    </xf>
    <xf numFmtId="49" fontId="69" fillId="0" borderId="54" xfId="0" applyNumberFormat="1" applyFont="1" applyBorder="1" applyAlignment="1">
      <alignment horizontal="center"/>
    </xf>
    <xf numFmtId="0" fontId="64" fillId="56" borderId="25" xfId="0" applyFont="1" applyFill="1" applyBorder="1" applyAlignment="1">
      <alignment vertical="center"/>
    </xf>
    <xf numFmtId="0" fontId="64" fillId="54" borderId="45" xfId="0" applyFont="1" applyFill="1" applyBorder="1" applyAlignment="1">
      <alignment vertical="top"/>
    </xf>
    <xf numFmtId="1" fontId="10" fillId="48" borderId="25" xfId="0" applyNumberFormat="1" applyFont="1" applyFill="1" applyBorder="1" applyAlignment="1">
      <alignment/>
    </xf>
    <xf numFmtId="0" fontId="66" fillId="56" borderId="25" xfId="0" applyFont="1" applyFill="1" applyBorder="1" applyAlignment="1">
      <alignment vertical="center"/>
    </xf>
    <xf numFmtId="1" fontId="10" fillId="48" borderId="10" xfId="0" applyNumberFormat="1" applyFont="1" applyFill="1" applyBorder="1" applyAlignment="1">
      <alignment/>
    </xf>
    <xf numFmtId="0" fontId="66" fillId="54" borderId="45" xfId="0" applyFont="1" applyFill="1" applyBorder="1" applyAlignment="1">
      <alignment vertical="top"/>
    </xf>
    <xf numFmtId="0" fontId="45" fillId="38" borderId="20" xfId="0" applyNumberFormat="1" applyFont="1" applyFill="1" applyBorder="1" applyAlignment="1">
      <alignment vertical="top"/>
    </xf>
    <xf numFmtId="1" fontId="45" fillId="48" borderId="10" xfId="0" applyNumberFormat="1" applyFont="1" applyFill="1" applyBorder="1" applyAlignment="1">
      <alignment vertical="top"/>
    </xf>
    <xf numFmtId="1" fontId="45" fillId="48" borderId="20" xfId="0" applyNumberFormat="1" applyFont="1" applyFill="1" applyBorder="1" applyAlignment="1">
      <alignment vertical="top"/>
    </xf>
    <xf numFmtId="49" fontId="17" fillId="0" borderId="30" xfId="0" applyNumberFormat="1" applyFont="1" applyFill="1" applyBorder="1" applyAlignment="1">
      <alignment horizontal="center" wrapText="1"/>
    </xf>
    <xf numFmtId="0" fontId="8" fillId="43" borderId="0" xfId="0" applyFont="1" applyFill="1" applyAlignment="1">
      <alignment horizontal="left"/>
    </xf>
    <xf numFmtId="0" fontId="8" fillId="43" borderId="0" xfId="0" applyFont="1" applyFill="1" applyAlignment="1">
      <alignment horizontal="left"/>
    </xf>
    <xf numFmtId="49" fontId="17" fillId="0" borderId="60" xfId="0" applyNumberFormat="1" applyFont="1" applyFill="1" applyBorder="1" applyAlignment="1">
      <alignment horizontal="center" wrapText="1"/>
    </xf>
    <xf numFmtId="0" fontId="8" fillId="43" borderId="0" xfId="0" applyFont="1" applyFill="1" applyAlignment="1">
      <alignment horizontal="left"/>
    </xf>
    <xf numFmtId="0" fontId="9" fillId="33" borderId="0" xfId="0" applyFont="1" applyFill="1" applyBorder="1" applyAlignment="1">
      <alignment horizontal="center"/>
    </xf>
    <xf numFmtId="0" fontId="66" fillId="56" borderId="40" xfId="0" applyFont="1" applyFill="1" applyBorder="1" applyAlignment="1">
      <alignment vertical="center"/>
    </xf>
    <xf numFmtId="0" fontId="17" fillId="0" borderId="51" xfId="0" applyNumberFormat="1" applyFont="1" applyFill="1" applyBorder="1" applyAlignment="1">
      <alignment horizontal="center" wrapText="1"/>
    </xf>
    <xf numFmtId="49" fontId="17" fillId="0" borderId="61" xfId="0" applyNumberFormat="1" applyFont="1" applyFill="1" applyBorder="1" applyAlignment="1">
      <alignment horizontal="center" wrapText="1"/>
    </xf>
    <xf numFmtId="0" fontId="17" fillId="0" borderId="50" xfId="0" applyNumberFormat="1" applyFont="1" applyFill="1" applyBorder="1" applyAlignment="1">
      <alignment horizontal="center" wrapText="1"/>
    </xf>
    <xf numFmtId="49" fontId="70" fillId="0" borderId="48" xfId="0" applyNumberFormat="1" applyFont="1" applyBorder="1" applyAlignment="1">
      <alignment horizontal="center" wrapText="1"/>
    </xf>
    <xf numFmtId="49" fontId="69" fillId="0" borderId="46" xfId="0" applyNumberFormat="1" applyFont="1" applyBorder="1" applyAlignment="1">
      <alignment horizontal="center" wrapText="1"/>
    </xf>
    <xf numFmtId="0" fontId="8" fillId="43" borderId="0" xfId="0" applyFont="1" applyFill="1" applyAlignment="1">
      <alignment horizontal="center"/>
    </xf>
    <xf numFmtId="0" fontId="9" fillId="43" borderId="0" xfId="0" applyFont="1" applyFill="1" applyAlignment="1">
      <alignment horizontal="center"/>
    </xf>
    <xf numFmtId="1" fontId="8" fillId="43" borderId="0" xfId="0" applyNumberFormat="1" applyFont="1" applyFill="1" applyAlignment="1">
      <alignment horizontal="left"/>
    </xf>
    <xf numFmtId="0" fontId="8" fillId="43" borderId="30" xfId="0" applyFont="1" applyFill="1" applyBorder="1" applyAlignment="1">
      <alignment horizontal="left"/>
    </xf>
    <xf numFmtId="0" fontId="8" fillId="43" borderId="0" xfId="0" applyFont="1" applyFill="1" applyAlignment="1">
      <alignment horizontal="left"/>
    </xf>
    <xf numFmtId="0" fontId="8" fillId="43" borderId="30" xfId="0" applyFont="1" applyFill="1" applyBorder="1" applyAlignment="1">
      <alignment horizontal="center"/>
    </xf>
    <xf numFmtId="0" fontId="8" fillId="43" borderId="0" xfId="0" applyFont="1" applyFill="1" applyAlignment="1">
      <alignment horizontal="left" vertical="center"/>
    </xf>
    <xf numFmtId="49" fontId="67" fillId="51" borderId="26" xfId="0" applyNumberFormat="1" applyFont="1" applyFill="1" applyBorder="1" applyAlignment="1">
      <alignment horizontal="center" vertical="center" wrapText="1"/>
    </xf>
    <xf numFmtId="0" fontId="8" fillId="43" borderId="39" xfId="0" applyFont="1" applyFill="1" applyBorder="1" applyAlignment="1">
      <alignment horizontal="center"/>
    </xf>
    <xf numFmtId="49" fontId="67" fillId="51" borderId="27" xfId="0" applyNumberFormat="1" applyFont="1" applyFill="1" applyBorder="1" applyAlignment="1">
      <alignment horizontal="center" vertical="center" wrapText="1"/>
    </xf>
    <xf numFmtId="0" fontId="8" fillId="52" borderId="27" xfId="0" applyFont="1" applyFill="1" applyBorder="1" applyAlignment="1">
      <alignment horizontal="center"/>
    </xf>
    <xf numFmtId="1" fontId="64" fillId="53" borderId="25" xfId="0" applyNumberFormat="1" applyFont="1" applyFill="1" applyBorder="1" applyAlignment="1">
      <alignment horizontal="center"/>
    </xf>
    <xf numFmtId="1" fontId="64" fillId="53" borderId="29" xfId="0" applyNumberFormat="1" applyFont="1" applyFill="1" applyBorder="1" applyAlignment="1">
      <alignment horizontal="center"/>
    </xf>
    <xf numFmtId="49" fontId="67" fillId="51" borderId="29" xfId="0" applyNumberFormat="1" applyFont="1" applyFill="1" applyBorder="1" applyAlignment="1">
      <alignment horizontal="center" vertical="center" wrapText="1"/>
    </xf>
    <xf numFmtId="1" fontId="8" fillId="52" borderId="29" xfId="0" applyNumberFormat="1" applyFont="1" applyFill="1" applyBorder="1" applyAlignment="1">
      <alignment horizontal="center"/>
    </xf>
    <xf numFmtId="0" fontId="64" fillId="54" borderId="40" xfId="0" applyFont="1" applyFill="1" applyBorder="1" applyAlignment="1">
      <alignment vertical="top"/>
    </xf>
    <xf numFmtId="2" fontId="64" fillId="43" borderId="41" xfId="0" applyNumberFormat="1" applyFont="1" applyFill="1" applyBorder="1" applyAlignment="1">
      <alignment horizontal="center" vertical="top"/>
    </xf>
    <xf numFmtId="1" fontId="64" fillId="43" borderId="42" xfId="0" applyNumberFormat="1" applyFont="1" applyFill="1" applyBorder="1" applyAlignment="1">
      <alignment horizontal="center" vertical="top"/>
    </xf>
    <xf numFmtId="2" fontId="64" fillId="43" borderId="43" xfId="0" applyNumberFormat="1" applyFont="1" applyFill="1" applyBorder="1" applyAlignment="1">
      <alignment horizontal="center" vertical="top"/>
    </xf>
    <xf numFmtId="1" fontId="64" fillId="55" borderId="44" xfId="0" applyNumberFormat="1" applyFont="1" applyFill="1" applyBorder="1" applyAlignment="1">
      <alignment horizontal="center" vertical="top"/>
    </xf>
    <xf numFmtId="0" fontId="66" fillId="54" borderId="45" xfId="0" applyFont="1" applyFill="1" applyBorder="1" applyAlignment="1">
      <alignment vertical="top"/>
    </xf>
    <xf numFmtId="0" fontId="64" fillId="54" borderId="45" xfId="0" applyFont="1" applyFill="1" applyBorder="1" applyAlignment="1">
      <alignment vertical="top"/>
    </xf>
    <xf numFmtId="0" fontId="8" fillId="56" borderId="25" xfId="0" applyFont="1" applyFill="1" applyBorder="1" applyAlignment="1">
      <alignment horizontal="left"/>
    </xf>
    <xf numFmtId="0" fontId="66" fillId="56" borderId="25" xfId="0" applyFont="1" applyFill="1" applyBorder="1" applyAlignment="1">
      <alignment vertical="center"/>
    </xf>
    <xf numFmtId="2" fontId="64" fillId="0" borderId="41" xfId="0" applyNumberFormat="1" applyFont="1" applyFill="1" applyBorder="1" applyAlignment="1">
      <alignment horizontal="center" vertical="top"/>
    </xf>
    <xf numFmtId="1" fontId="64" fillId="0" borderId="42" xfId="0" applyNumberFormat="1" applyFont="1" applyFill="1" applyBorder="1" applyAlignment="1">
      <alignment horizontal="center" vertical="top"/>
    </xf>
    <xf numFmtId="2" fontId="64" fillId="0" borderId="43" xfId="0" applyNumberFormat="1" applyFont="1" applyFill="1" applyBorder="1" applyAlignment="1">
      <alignment horizontal="center" vertical="top"/>
    </xf>
    <xf numFmtId="0" fontId="70" fillId="0" borderId="47" xfId="0" applyFont="1" applyBorder="1" applyAlignment="1">
      <alignment horizontal="center" wrapText="1"/>
    </xf>
    <xf numFmtId="16" fontId="17" fillId="0" borderId="15" xfId="0" applyNumberFormat="1" applyFont="1" applyFill="1" applyBorder="1" applyAlignment="1">
      <alignment horizontal="center"/>
    </xf>
    <xf numFmtId="16" fontId="17" fillId="0" borderId="23" xfId="0" applyNumberFormat="1" applyFont="1" applyFill="1" applyBorder="1" applyAlignment="1">
      <alignment horizontal="center"/>
    </xf>
    <xf numFmtId="49" fontId="17" fillId="0" borderId="15" xfId="0" applyNumberFormat="1" applyFont="1" applyFill="1" applyBorder="1" applyAlignment="1">
      <alignment horizontal="center"/>
    </xf>
    <xf numFmtId="49" fontId="17" fillId="0" borderId="31" xfId="0" applyNumberFormat="1" applyFont="1" applyFill="1" applyBorder="1" applyAlignment="1">
      <alignment horizontal="center"/>
    </xf>
    <xf numFmtId="49" fontId="70" fillId="0" borderId="46" xfId="0" applyNumberFormat="1" applyFont="1" applyBorder="1" applyAlignment="1">
      <alignment horizontal="center"/>
    </xf>
    <xf numFmtId="49" fontId="17" fillId="0" borderId="23" xfId="0" applyNumberFormat="1" applyFont="1" applyFill="1" applyBorder="1" applyAlignment="1">
      <alignment horizontal="center"/>
    </xf>
    <xf numFmtId="49" fontId="17" fillId="0" borderId="21" xfId="0" applyNumberFormat="1" applyFont="1" applyFill="1" applyBorder="1" applyAlignment="1">
      <alignment horizontal="center"/>
    </xf>
    <xf numFmtId="16" fontId="17" fillId="0" borderId="16" xfId="0" applyNumberFormat="1" applyFont="1" applyFill="1" applyBorder="1" applyAlignment="1">
      <alignment horizontal="center"/>
    </xf>
    <xf numFmtId="0" fontId="17" fillId="0" borderId="24" xfId="0" applyNumberFormat="1" applyFont="1" applyFill="1" applyBorder="1" applyAlignment="1">
      <alignment horizontal="center"/>
    </xf>
    <xf numFmtId="49" fontId="17" fillId="0" borderId="16" xfId="0" applyNumberFormat="1" applyFont="1" applyFill="1" applyBorder="1" applyAlignment="1">
      <alignment horizontal="center"/>
    </xf>
    <xf numFmtId="49" fontId="17" fillId="0" borderId="32" xfId="0" applyNumberFormat="1" applyFont="1" applyFill="1" applyBorder="1" applyAlignment="1">
      <alignment horizontal="center"/>
    </xf>
    <xf numFmtId="49" fontId="70" fillId="0" borderId="54" xfId="0" applyNumberFormat="1" applyFont="1" applyBorder="1" applyAlignment="1">
      <alignment horizontal="center"/>
    </xf>
    <xf numFmtId="49" fontId="17" fillId="0" borderId="24" xfId="0" applyNumberFormat="1" applyFont="1" applyFill="1" applyBorder="1" applyAlignment="1">
      <alignment horizontal="center"/>
    </xf>
    <xf numFmtId="49" fontId="17" fillId="0" borderId="22" xfId="0" applyNumberFormat="1" applyFont="1" applyFill="1" applyBorder="1" applyAlignment="1">
      <alignment horizontal="center"/>
    </xf>
    <xf numFmtId="0" fontId="17" fillId="0" borderId="16" xfId="0" applyNumberFormat="1" applyFont="1" applyFill="1" applyBorder="1" applyAlignment="1">
      <alignment horizontal="center"/>
    </xf>
    <xf numFmtId="0" fontId="8" fillId="43" borderId="0" xfId="0" applyFont="1" applyFill="1" applyAlignment="1">
      <alignment horizontal="left"/>
    </xf>
    <xf numFmtId="1" fontId="66" fillId="56" borderId="10" xfId="0" applyNumberFormat="1" applyFont="1" applyFill="1" applyBorder="1" applyAlignment="1">
      <alignment/>
    </xf>
    <xf numFmtId="1" fontId="5" fillId="48" borderId="10" xfId="0" applyNumberFormat="1" applyFont="1" applyFill="1" applyBorder="1" applyAlignment="1">
      <alignment vertical="top"/>
    </xf>
    <xf numFmtId="0" fontId="66" fillId="53" borderId="45" xfId="0" applyFont="1" applyFill="1" applyBorder="1" applyAlignment="1">
      <alignment vertical="top"/>
    </xf>
    <xf numFmtId="1" fontId="5" fillId="49" borderId="10" xfId="0" applyNumberFormat="1" applyFont="1" applyFill="1" applyBorder="1" applyAlignment="1">
      <alignment horizontal="right" vertical="top"/>
    </xf>
    <xf numFmtId="1" fontId="5" fillId="49" borderId="10" xfId="0" applyNumberFormat="1" applyFont="1" applyFill="1" applyBorder="1" applyAlignment="1">
      <alignment horizontal="center" vertical="top"/>
    </xf>
    <xf numFmtId="1" fontId="5" fillId="57" borderId="10" xfId="0" applyNumberFormat="1" applyFont="1" applyFill="1" applyBorder="1" applyAlignment="1">
      <alignment horizontal="center" vertical="top"/>
    </xf>
    <xf numFmtId="1" fontId="8" fillId="49" borderId="10" xfId="0" applyNumberFormat="1" applyFont="1" applyFill="1" applyBorder="1" applyAlignment="1">
      <alignment horizontal="right" vertical="top"/>
    </xf>
    <xf numFmtId="1" fontId="10" fillId="48" borderId="10" xfId="0" applyNumberFormat="1" applyFont="1" applyFill="1" applyBorder="1" applyAlignment="1">
      <alignment/>
    </xf>
    <xf numFmtId="0" fontId="8" fillId="43" borderId="0" xfId="0" applyFont="1" applyFill="1" applyAlignment="1">
      <alignment horizontal="center"/>
    </xf>
    <xf numFmtId="0" fontId="9" fillId="43" borderId="0" xfId="0" applyFont="1" applyFill="1" applyAlignment="1">
      <alignment horizontal="center"/>
    </xf>
    <xf numFmtId="1" fontId="8" fillId="43" borderId="0" xfId="0" applyNumberFormat="1" applyFont="1" applyFill="1" applyAlignment="1">
      <alignment horizontal="left"/>
    </xf>
    <xf numFmtId="0" fontId="8" fillId="43" borderId="30" xfId="0" applyFont="1" applyFill="1" applyBorder="1" applyAlignment="1">
      <alignment horizontal="left"/>
    </xf>
    <xf numFmtId="0" fontId="8" fillId="43" borderId="0" xfId="0" applyFont="1" applyFill="1" applyAlignment="1">
      <alignment horizontal="left"/>
    </xf>
    <xf numFmtId="0" fontId="8" fillId="43" borderId="30" xfId="0" applyFont="1" applyFill="1" applyBorder="1" applyAlignment="1">
      <alignment horizontal="center"/>
    </xf>
    <xf numFmtId="0" fontId="8" fillId="43" borderId="0" xfId="0" applyFont="1" applyFill="1" applyAlignment="1">
      <alignment horizontal="left" vertical="center"/>
    </xf>
    <xf numFmtId="49" fontId="67" fillId="51" borderId="26" xfId="0" applyNumberFormat="1" applyFont="1" applyFill="1" applyBorder="1" applyAlignment="1">
      <alignment horizontal="center" vertical="center" wrapText="1"/>
    </xf>
    <xf numFmtId="0" fontId="8" fillId="43" borderId="39" xfId="0" applyFont="1" applyFill="1" applyBorder="1" applyAlignment="1">
      <alignment horizontal="center"/>
    </xf>
    <xf numFmtId="49" fontId="67" fillId="51" borderId="27" xfId="0" applyNumberFormat="1" applyFont="1" applyFill="1" applyBorder="1" applyAlignment="1">
      <alignment horizontal="center" vertical="center" wrapText="1"/>
    </xf>
    <xf numFmtId="0" fontId="8" fillId="52" borderId="27" xfId="0" applyFont="1" applyFill="1" applyBorder="1" applyAlignment="1">
      <alignment horizontal="center"/>
    </xf>
    <xf numFmtId="1" fontId="64" fillId="53" borderId="25" xfId="0" applyNumberFormat="1" applyFont="1" applyFill="1" applyBorder="1" applyAlignment="1">
      <alignment horizontal="center"/>
    </xf>
    <xf numFmtId="1" fontId="64" fillId="53" borderId="29" xfId="0" applyNumberFormat="1" applyFont="1" applyFill="1" applyBorder="1" applyAlignment="1">
      <alignment horizontal="center"/>
    </xf>
    <xf numFmtId="49" fontId="67" fillId="51" borderId="29" xfId="0" applyNumberFormat="1" applyFont="1" applyFill="1" applyBorder="1" applyAlignment="1">
      <alignment horizontal="center" vertical="center" wrapText="1"/>
    </xf>
    <xf numFmtId="1" fontId="8" fillId="52" borderId="29" xfId="0" applyNumberFormat="1" applyFont="1" applyFill="1" applyBorder="1" applyAlignment="1">
      <alignment horizontal="center"/>
    </xf>
    <xf numFmtId="0" fontId="64" fillId="54" borderId="40" xfId="0" applyFont="1" applyFill="1" applyBorder="1" applyAlignment="1">
      <alignment vertical="top"/>
    </xf>
    <xf numFmtId="2" fontId="64" fillId="43" borderId="41" xfId="0" applyNumberFormat="1" applyFont="1" applyFill="1" applyBorder="1" applyAlignment="1">
      <alignment horizontal="center" vertical="top"/>
    </xf>
    <xf numFmtId="1" fontId="64" fillId="43" borderId="42" xfId="0" applyNumberFormat="1" applyFont="1" applyFill="1" applyBorder="1" applyAlignment="1">
      <alignment horizontal="center" vertical="top"/>
    </xf>
    <xf numFmtId="2" fontId="64" fillId="43" borderId="43" xfId="0" applyNumberFormat="1" applyFont="1" applyFill="1" applyBorder="1" applyAlignment="1">
      <alignment horizontal="center" vertical="top"/>
    </xf>
    <xf numFmtId="1" fontId="64" fillId="55" borderId="44" xfId="0" applyNumberFormat="1" applyFont="1" applyFill="1" applyBorder="1" applyAlignment="1">
      <alignment horizontal="center" vertical="top"/>
    </xf>
    <xf numFmtId="0" fontId="64" fillId="54" borderId="45" xfId="0" applyFont="1" applyFill="1" applyBorder="1" applyAlignment="1">
      <alignment vertical="top"/>
    </xf>
    <xf numFmtId="0" fontId="8" fillId="56" borderId="25" xfId="0" applyFont="1" applyFill="1" applyBorder="1" applyAlignment="1">
      <alignment horizontal="left"/>
    </xf>
    <xf numFmtId="0" fontId="45" fillId="38" borderId="45" xfId="0" applyNumberFormat="1" applyFont="1" applyFill="1" applyBorder="1" applyAlignment="1">
      <alignment vertical="top"/>
    </xf>
    <xf numFmtId="0" fontId="64" fillId="54" borderId="20" xfId="0" applyFont="1" applyFill="1" applyBorder="1" applyAlignment="1">
      <alignment vertical="top"/>
    </xf>
    <xf numFmtId="2" fontId="64" fillId="58" borderId="41" xfId="0" applyNumberFormat="1" applyFont="1" applyFill="1" applyBorder="1" applyAlignment="1">
      <alignment horizontal="center" vertical="top"/>
    </xf>
    <xf numFmtId="1" fontId="15" fillId="42" borderId="62" xfId="0" applyNumberFormat="1" applyFont="1" applyFill="1" applyBorder="1" applyAlignment="1">
      <alignment horizontal="center" wrapText="1"/>
    </xf>
    <xf numFmtId="1" fontId="15" fillId="42" borderId="31" xfId="0" applyNumberFormat="1" applyFont="1" applyFill="1" applyBorder="1" applyAlignment="1">
      <alignment horizontal="center" wrapText="1"/>
    </xf>
    <xf numFmtId="1" fontId="15" fillId="42" borderId="39" xfId="0" applyNumberFormat="1" applyFont="1" applyFill="1" applyBorder="1" applyAlignment="1">
      <alignment horizontal="center" wrapText="1"/>
    </xf>
    <xf numFmtId="0" fontId="8" fillId="43" borderId="0" xfId="0" applyFont="1" applyFill="1" applyAlignment="1">
      <alignment horizontal="left"/>
    </xf>
    <xf numFmtId="1" fontId="8" fillId="43" borderId="0" xfId="0" applyNumberFormat="1" applyFont="1" applyFill="1" applyAlignment="1">
      <alignment horizontal="center"/>
    </xf>
    <xf numFmtId="0" fontId="9" fillId="43" borderId="0" xfId="0" applyFont="1" applyFill="1" applyAlignment="1">
      <alignment horizontal="center"/>
    </xf>
    <xf numFmtId="174" fontId="8" fillId="43" borderId="31" xfId="0" applyNumberFormat="1" applyFont="1" applyFill="1" applyBorder="1" applyAlignment="1">
      <alignment horizontal="left"/>
    </xf>
    <xf numFmtId="17" fontId="8" fillId="43" borderId="31" xfId="0" applyNumberFormat="1" applyFont="1" applyFill="1" applyBorder="1" applyAlignment="1">
      <alignment horizontal="left"/>
    </xf>
    <xf numFmtId="0" fontId="8" fillId="43" borderId="31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1" fontId="8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174" fontId="8" fillId="33" borderId="31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339966"/>
      <rgbColor rgb="00DD0806"/>
      <rgbColor rgb="00FFFFFF"/>
      <rgbColor rgb="00CCCCFF"/>
      <rgbColor rgb="00CCFFCC"/>
      <rgbColor rgb="00A3D979"/>
      <rgbColor rgb="00CAEBC7"/>
      <rgbColor rgb="00F3EB00"/>
      <rgbColor rgb="00FCF305"/>
      <rgbColor rgb="00C2E5A6"/>
      <rgbColor rgb="00FFFF3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47625</xdr:rowOff>
    </xdr:from>
    <xdr:to>
      <xdr:col>2</xdr:col>
      <xdr:colOff>1190625</xdr:colOff>
      <xdr:row>1</xdr:row>
      <xdr:rowOff>400050</xdr:rowOff>
    </xdr:to>
    <xdr:pic>
      <xdr:nvPicPr>
        <xdr:cNvPr id="1" name="Picture 37" descr="FSO Logo Casu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47625"/>
          <a:ext cx="1143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9525</xdr:rowOff>
    </xdr:from>
    <xdr:to>
      <xdr:col>2</xdr:col>
      <xdr:colOff>647700</xdr:colOff>
      <xdr:row>1</xdr:row>
      <xdr:rowOff>180975</xdr:rowOff>
    </xdr:to>
    <xdr:pic>
      <xdr:nvPicPr>
        <xdr:cNvPr id="1" name="Picture 37" descr="FSO Logo Casu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9525"/>
          <a:ext cx="647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7"/>
  <sheetViews>
    <sheetView showGridLines="0" tabSelected="1" zoomScalePageLayoutView="0" workbookViewId="0" topLeftCell="A1">
      <selection activeCell="U10" sqref="U10"/>
    </sheetView>
  </sheetViews>
  <sheetFormatPr defaultColWidth="17.69921875" defaultRowHeight="19.5" customHeight="1"/>
  <cols>
    <col min="1" max="2" width="10.5" style="3" customWidth="1"/>
    <col min="3" max="3" width="15.5" style="3" customWidth="1"/>
    <col min="4" max="4" width="0.796875" style="3" hidden="1" customWidth="1"/>
    <col min="5" max="5" width="4" style="3" customWidth="1"/>
    <col min="6" max="6" width="5.296875" style="7" customWidth="1"/>
    <col min="7" max="9" width="5.69921875" style="3" customWidth="1"/>
    <col min="10" max="10" width="7.5" style="3" customWidth="1"/>
    <col min="11" max="11" width="5.296875" style="115" hidden="1" customWidth="1"/>
    <col min="12" max="13" width="4.796875" style="4" customWidth="1"/>
    <col min="14" max="23" width="4.5" style="4" customWidth="1"/>
    <col min="24" max="24" width="4.796875" style="4" customWidth="1"/>
    <col min="25" max="25" width="5.5" style="4" customWidth="1"/>
    <col min="26" max="26" width="4.796875" style="4" customWidth="1"/>
    <col min="27" max="27" width="5.19921875" style="4" customWidth="1"/>
    <col min="28" max="28" width="6" style="4" customWidth="1"/>
    <col min="29" max="29" width="6.5" style="4" customWidth="1"/>
    <col min="30" max="32" width="4.296875" style="4" customWidth="1"/>
    <col min="33" max="34" width="4.796875" style="4" customWidth="1"/>
    <col min="35" max="41" width="4.5" style="4" customWidth="1"/>
    <col min="42" max="16384" width="17.69921875" style="3" customWidth="1"/>
  </cols>
  <sheetData>
    <row r="1" spans="3:14" ht="15" customHeight="1" thickBot="1">
      <c r="C1" s="5"/>
      <c r="D1" s="5"/>
      <c r="E1" s="5"/>
      <c r="F1" s="21" t="s">
        <v>9</v>
      </c>
      <c r="L1" s="164">
        <v>2015</v>
      </c>
      <c r="M1" s="165"/>
      <c r="N1" s="163">
        <v>2016</v>
      </c>
    </row>
    <row r="2" spans="3:41" s="106" customFormat="1" ht="37.5" customHeight="1" thickBot="1">
      <c r="C2" s="105"/>
      <c r="D2" s="105"/>
      <c r="E2" s="105"/>
      <c r="F2" s="105"/>
      <c r="K2" s="116" t="s">
        <v>35</v>
      </c>
      <c r="L2" s="161" t="s">
        <v>55</v>
      </c>
      <c r="M2" s="161" t="s">
        <v>55</v>
      </c>
      <c r="N2" s="149" t="s">
        <v>62</v>
      </c>
      <c r="O2" s="147" t="s">
        <v>62</v>
      </c>
      <c r="P2" s="236" t="s">
        <v>88</v>
      </c>
      <c r="Q2" s="147" t="s">
        <v>62</v>
      </c>
      <c r="R2" s="148" t="s">
        <v>97</v>
      </c>
      <c r="S2" s="148" t="s">
        <v>97</v>
      </c>
      <c r="T2" s="147" t="s">
        <v>62</v>
      </c>
      <c r="U2" s="148" t="s">
        <v>107</v>
      </c>
      <c r="V2" s="148" t="s">
        <v>107</v>
      </c>
      <c r="W2" s="148" t="s">
        <v>111</v>
      </c>
      <c r="X2" s="149" t="s">
        <v>117</v>
      </c>
      <c r="Y2" s="148" t="s">
        <v>120</v>
      </c>
      <c r="Z2" s="148" t="s">
        <v>126</v>
      </c>
      <c r="AA2" s="148" t="s">
        <v>126</v>
      </c>
      <c r="AB2" s="148" t="s">
        <v>133</v>
      </c>
      <c r="AC2" s="148" t="s">
        <v>133</v>
      </c>
      <c r="AD2" s="147" t="s">
        <v>135</v>
      </c>
      <c r="AE2" s="148" t="s">
        <v>142</v>
      </c>
      <c r="AF2" s="147" t="s">
        <v>62</v>
      </c>
      <c r="AG2" s="148" t="s">
        <v>41</v>
      </c>
      <c r="AH2" s="149" t="s">
        <v>42</v>
      </c>
      <c r="AI2" s="147" t="s">
        <v>43</v>
      </c>
      <c r="AJ2" s="148" t="s">
        <v>44</v>
      </c>
      <c r="AK2" s="147" t="s">
        <v>45</v>
      </c>
      <c r="AL2" s="148" t="s">
        <v>46</v>
      </c>
      <c r="AM2" s="149" t="s">
        <v>47</v>
      </c>
      <c r="AN2" s="147" t="s">
        <v>48</v>
      </c>
      <c r="AO2" s="149" t="s">
        <v>49</v>
      </c>
    </row>
    <row r="3" spans="1:41" s="28" customFormat="1" ht="36" customHeight="1">
      <c r="A3" s="175" t="s">
        <v>50</v>
      </c>
      <c r="B3" s="176" t="s">
        <v>56</v>
      </c>
      <c r="C3" s="177"/>
      <c r="D3" s="170"/>
      <c r="E3" s="45"/>
      <c r="F3" s="286" t="s">
        <v>34</v>
      </c>
      <c r="G3" s="287"/>
      <c r="H3" s="287"/>
      <c r="I3" s="287"/>
      <c r="J3" s="288"/>
      <c r="K3" s="116" t="s">
        <v>36</v>
      </c>
      <c r="L3" s="204" t="s">
        <v>54</v>
      </c>
      <c r="M3" s="206" t="s">
        <v>54</v>
      </c>
      <c r="N3" s="146" t="s">
        <v>72</v>
      </c>
      <c r="O3" s="197" t="s">
        <v>72</v>
      </c>
      <c r="P3" s="185" t="s">
        <v>89</v>
      </c>
      <c r="Q3" s="146" t="s">
        <v>92</v>
      </c>
      <c r="R3" s="200" t="s">
        <v>100</v>
      </c>
      <c r="S3" s="200" t="s">
        <v>100</v>
      </c>
      <c r="T3" s="146" t="s">
        <v>105</v>
      </c>
      <c r="U3" s="146" t="s">
        <v>108</v>
      </c>
      <c r="V3" s="146" t="s">
        <v>108</v>
      </c>
      <c r="W3" s="205" t="s">
        <v>114</v>
      </c>
      <c r="X3" s="146" t="s">
        <v>116</v>
      </c>
      <c r="Y3" s="146" t="s">
        <v>121</v>
      </c>
      <c r="Z3" s="146" t="s">
        <v>125</v>
      </c>
      <c r="AA3" s="146" t="s">
        <v>125</v>
      </c>
      <c r="AB3" s="145" t="s">
        <v>130</v>
      </c>
      <c r="AC3" s="145" t="s">
        <v>130</v>
      </c>
      <c r="AD3" s="145" t="s">
        <v>136</v>
      </c>
      <c r="AE3" s="145" t="s">
        <v>143</v>
      </c>
      <c r="AF3" s="145" t="s">
        <v>140</v>
      </c>
      <c r="AG3" s="145"/>
      <c r="AH3" s="145"/>
      <c r="AI3" s="146"/>
      <c r="AJ3" s="146"/>
      <c r="AK3" s="145"/>
      <c r="AL3" s="145"/>
      <c r="AM3" s="145"/>
      <c r="AN3" s="145"/>
      <c r="AO3" s="145"/>
    </row>
    <row r="4" spans="1:41" ht="15" customHeight="1">
      <c r="A4" s="172"/>
      <c r="B4" s="171"/>
      <c r="C4" s="173"/>
      <c r="D4" s="9"/>
      <c r="E4" s="13" t="s">
        <v>4</v>
      </c>
      <c r="F4" s="46" t="s">
        <v>3</v>
      </c>
      <c r="G4" s="10" t="s">
        <v>23</v>
      </c>
      <c r="H4" s="11" t="s">
        <v>23</v>
      </c>
      <c r="I4" s="12" t="s">
        <v>23</v>
      </c>
      <c r="J4" s="13" t="s">
        <v>10</v>
      </c>
      <c r="K4" s="117" t="s">
        <v>37</v>
      </c>
      <c r="L4" s="237">
        <v>40886</v>
      </c>
      <c r="M4" s="238">
        <v>40887</v>
      </c>
      <c r="N4" s="239" t="s">
        <v>73</v>
      </c>
      <c r="O4" s="240" t="s">
        <v>74</v>
      </c>
      <c r="P4" s="241" t="s">
        <v>91</v>
      </c>
      <c r="Q4" s="239" t="s">
        <v>96</v>
      </c>
      <c r="R4" s="242" t="s">
        <v>101</v>
      </c>
      <c r="S4" s="242" t="s">
        <v>103</v>
      </c>
      <c r="T4" s="239" t="s">
        <v>106</v>
      </c>
      <c r="U4" s="239" t="s">
        <v>106</v>
      </c>
      <c r="V4" s="239" t="s">
        <v>110</v>
      </c>
      <c r="W4" s="243" t="s">
        <v>115</v>
      </c>
      <c r="X4" s="239" t="s">
        <v>119</v>
      </c>
      <c r="Y4" s="239" t="s">
        <v>122</v>
      </c>
      <c r="Z4" s="239" t="s">
        <v>122</v>
      </c>
      <c r="AA4" s="239" t="s">
        <v>128</v>
      </c>
      <c r="AB4" s="19" t="s">
        <v>131</v>
      </c>
      <c r="AC4" s="19" t="s">
        <v>131</v>
      </c>
      <c r="AD4" s="19" t="s">
        <v>139</v>
      </c>
      <c r="AE4" s="19" t="s">
        <v>144</v>
      </c>
      <c r="AF4" s="19" t="s">
        <v>145</v>
      </c>
      <c r="AG4" s="19"/>
      <c r="AH4" s="19"/>
      <c r="AI4" s="19"/>
      <c r="AJ4" s="19"/>
      <c r="AK4" s="19"/>
      <c r="AL4" s="112"/>
      <c r="AM4" s="19"/>
      <c r="AN4" s="19"/>
      <c r="AO4" s="19"/>
    </row>
    <row r="5" spans="1:41" ht="15" customHeight="1" thickBot="1">
      <c r="A5" s="166" t="s">
        <v>58</v>
      </c>
      <c r="B5" s="167" t="s">
        <v>59</v>
      </c>
      <c r="C5" s="174" t="s">
        <v>12</v>
      </c>
      <c r="D5" s="22"/>
      <c r="E5" s="23" t="s">
        <v>3</v>
      </c>
      <c r="F5" s="47" t="s">
        <v>32</v>
      </c>
      <c r="G5" s="18" t="s">
        <v>7</v>
      </c>
      <c r="H5" s="24" t="s">
        <v>6</v>
      </c>
      <c r="I5" s="24" t="s">
        <v>24</v>
      </c>
      <c r="J5" s="23" t="s">
        <v>11</v>
      </c>
      <c r="K5" s="117" t="s">
        <v>38</v>
      </c>
      <c r="L5" s="244" t="s">
        <v>53</v>
      </c>
      <c r="M5" s="245" t="s">
        <v>53</v>
      </c>
      <c r="N5" s="246" t="s">
        <v>75</v>
      </c>
      <c r="O5" s="247" t="s">
        <v>75</v>
      </c>
      <c r="P5" s="248" t="s">
        <v>75</v>
      </c>
      <c r="Q5" s="246" t="s">
        <v>75</v>
      </c>
      <c r="R5" s="249" t="s">
        <v>102</v>
      </c>
      <c r="S5" s="246" t="s">
        <v>75</v>
      </c>
      <c r="T5" s="246" t="s">
        <v>75</v>
      </c>
      <c r="U5" s="246" t="s">
        <v>102</v>
      </c>
      <c r="V5" s="246" t="s">
        <v>75</v>
      </c>
      <c r="W5" s="250" t="s">
        <v>75</v>
      </c>
      <c r="X5" s="246" t="s">
        <v>102</v>
      </c>
      <c r="Y5" s="246" t="s">
        <v>75</v>
      </c>
      <c r="Z5" s="246" t="s">
        <v>102</v>
      </c>
      <c r="AA5" s="251" t="s">
        <v>75</v>
      </c>
      <c r="AB5" s="20" t="s">
        <v>75</v>
      </c>
      <c r="AC5" s="20" t="s">
        <v>102</v>
      </c>
      <c r="AD5" s="20" t="s">
        <v>75</v>
      </c>
      <c r="AE5" s="20" t="s">
        <v>75</v>
      </c>
      <c r="AF5" s="20" t="s">
        <v>75</v>
      </c>
      <c r="AG5" s="20"/>
      <c r="AH5" s="20"/>
      <c r="AI5" s="20"/>
      <c r="AJ5" s="20"/>
      <c r="AK5" s="20"/>
      <c r="AL5" s="20"/>
      <c r="AM5" s="20"/>
      <c r="AN5" s="20"/>
      <c r="AO5" s="20"/>
    </row>
    <row r="6" spans="1:41" s="6" customFormat="1" ht="15" customHeight="1">
      <c r="A6" s="190" t="s">
        <v>61</v>
      </c>
      <c r="B6" s="190" t="s">
        <v>60</v>
      </c>
      <c r="C6" s="232" t="s">
        <v>57</v>
      </c>
      <c r="D6" s="8"/>
      <c r="E6" s="8">
        <f aca="true" t="shared" si="0" ref="E6:E19">F6</f>
        <v>1</v>
      </c>
      <c r="F6" s="14">
        <f aca="true" t="shared" si="1" ref="F6:F19">RANK(J6,$J$6:$J$83,0)</f>
        <v>1</v>
      </c>
      <c r="G6" s="25">
        <f aca="true" t="shared" si="2" ref="G6:G19">LARGE(($L6:$AO6),1)</f>
        <v>940.4761904761905</v>
      </c>
      <c r="H6" s="25">
        <f aca="true" t="shared" si="3" ref="H6:H19">LARGE(($L6:$AO6),2)</f>
        <v>930.4347826086956</v>
      </c>
      <c r="I6" s="25">
        <f aca="true" t="shared" si="4" ref="I6:I19">LARGE(($L6:$AO6),3)</f>
        <v>869.8666666666667</v>
      </c>
      <c r="J6" s="14">
        <f aca="true" t="shared" si="5" ref="J6:J19">SUM(G6+H6+I6)</f>
        <v>2740.7776397515527</v>
      </c>
      <c r="K6" s="118"/>
      <c r="L6" s="15">
        <f>IF(ISNA(VLOOKUP($C6,'REV Copper HP Dec 10'!$A$17:$H$71,8,FALSE))=TRUE,"0",VLOOKUP($C6,'REV Copper HP Dec 10'!$A$17:$H$71,8,FALSE))</f>
        <v>565.7232704402516</v>
      </c>
      <c r="M6" s="15">
        <f>IF(ISNA(VLOOKUP($C6,'REV Copper HP Dec 11'!$A$17:$H$70,8,FALSE))=TRUE,0,VLOOKUP($C6,'REV Copper HP Dec 11'!$A$17:$H$70,8,FALSE))</f>
        <v>424.1042345276873</v>
      </c>
      <c r="N6" s="33">
        <f>IF(ISNA(VLOOKUP($C6,'Muskoka Timber Tour Jan 23'!$A$17:$H$20,8,FALSE))=TRUE,0,VLOOKUP($C6,'Muskoka Timber Tour Jan 23'!$A$17:$H$20,8,FALSE))</f>
        <v>0</v>
      </c>
      <c r="O6" s="15">
        <f>IF(ISNA(VLOOKUP($C6,'Muskoka Timber Tour Jan 24'!$A$17:$H$25,8,FALSE))=TRUE,0,VLOOKUP($C6,'Muskoka Timber Tour Jan 24'!$A$17:$H$25,8,FALSE))</f>
        <v>0</v>
      </c>
      <c r="P6" s="33">
        <f>IF(ISNA(VLOOKUP($C6,'Whistler COT'!$A$17:$H$95,8,FALSE))=TRUE,0,VLOOKUP($C6,'Whistler COT'!$A$17:$H$95,8,FALSE))</f>
        <v>666.6666666666667</v>
      </c>
      <c r="Q6" s="33">
        <f>IF(ISNA(VLOOKUP($C6,'Camp Fortune TT Feb 20'!$A$17:$H$100,8,FALSE))=TRUE,0,VLOOKUP($C6,'Camp Fortune TT Feb 20'!$A$17:$H$100,8,FALSE))</f>
        <v>0</v>
      </c>
      <c r="R6" s="15">
        <f>IF(ISNA(VLOOKUP($C6,'Aspen Open HP Feb 18'!$A$17:$H$100,8,FALSE))=TRUE,0,VLOOKUP($C6,'Aspen Open HP Feb 18'!$A$17:$H$100,8,FALSE))</f>
        <v>796.0339943342776</v>
      </c>
      <c r="S6" s="15">
        <f>IF(ISNA(VLOOKUP($C6,'Aspen Open SS Feb 18'!$A$17:$H$99,8,FALSE))=TRUE,0,VLOOKUP($C6,'Aspen Open SS Feb 18'!$A$17:$H$99,8,FALSE))</f>
        <v>0</v>
      </c>
      <c r="T6" s="15">
        <f>IF(ISNA(VLOOKUP($C6,'Caledon TT Feb 26'!$A$17:$H$99,8,FALSE))=TRUE,0,VLOOKUP($C6,'Caledon TT Feb 26'!$A$17:$H$99,8,FALSE))</f>
        <v>0</v>
      </c>
      <c r="U6" s="15">
        <f>IF(ISNA(VLOOKUP($C6,'Calgary Nor-Am HP Feb 26'!$A$17:$H$99,8,FALSE))=TRUE,0,VLOOKUP($C6,'Calgary Nor-Am HP Feb 26'!$A$17:$H$99,8,FALSE))</f>
        <v>940.4761904761905</v>
      </c>
      <c r="V6" s="15">
        <f>IF(ISNA(VLOOKUP($C6,'Calgary Nor-Am SS Feb 28'!$A$17:$H$100,8,FALSE))=TRUE,0,VLOOKUP($C6,'Calgary Nor-Am SS Feb 28'!$A$17:$H$100,8,FALSE))</f>
        <v>0</v>
      </c>
      <c r="W6" s="15">
        <f>IF(ISNA(VLOOKUP($C6,'MSLM Nor-Am March 5-6'!$A$17:$H$96,8,FALSE))=TRUE,0,VLOOKUP($C6,'MSLM Nor-Am March 5-6'!$A$17:$H$96,8,FALSE))</f>
        <v>350.1305483028721</v>
      </c>
      <c r="X6" s="15">
        <f>IF(ISNA(VLOOKUP($C6,'Mammoth World Cup'!$A$17:$H$92,8,FALSE))=TRUE,0,VLOOKUP($C6,'Mammoth World Cup'!$A$17:$H$92,8,FALSE))</f>
        <v>869.8666666666667</v>
      </c>
      <c r="Y6" s="15">
        <f>IF(ISNA(VLOOKUP($C6,'Jr Nationals March 17 SS'!$A$17:$H$92,8,FALSE))=TRUE,0,VLOOKUP($C6,'Jr Nationals March 17 SS'!$A$17:$H$92,8,FALSE))</f>
        <v>0</v>
      </c>
      <c r="Z6" s="15">
        <f>IF(ISNA(VLOOKUP($C6,'Seven Springs Nor-Am Mar 17 HP'!$A$17:$H$97,8,FALSE))=TRUE,0,VLOOKUP($C6,'Seven Springs Nor-Am Mar 17 HP'!$A$17:$H$97,8,FALSE))</f>
        <v>930.4347826086956</v>
      </c>
      <c r="AA6" s="15">
        <f>IF(ISNA(VLOOKUP($C6,'Seven Springs Nor-Am Mar 18 SS'!$A$17:$H$97,8,FALSE))=TRUE,0,VLOOKUP($C6,'Seven Springs Nor-Am Mar 18 SS'!$A$17:$H$97,8,FALSE))</f>
        <v>0</v>
      </c>
      <c r="AB6" s="15">
        <f>IF(ISNA(VLOOKUP($C6,'Stoneham COT March 12-13 SS'!$A$17:$H$97,8,FALSE))=TRUE,0,VLOOKUP($C6,'Stoneham COT March 12-13 SS'!$A$17:$H$97,8,FALSE))</f>
        <v>567.9120879120878</v>
      </c>
      <c r="AC6" s="15">
        <f>IF(ISNA(VLOOKUP($C6,'Stoneham COT March 11 HP'!$A$17:$H$97,8,FALSE))=TRUE,0,VLOOKUP($C6,'Stoneham COT March 11 HP'!$A$17:$H$97,8,FALSE))</f>
        <v>800</v>
      </c>
      <c r="AD6" s="15">
        <f>IF(ISNA(VLOOKUP($C6,'Step Up April 1-3 SS'!$A$17:$H$97,8,FALSE))=TRUE,0,VLOOKUP($C6,'Step Up April 1-3 SS'!$A$17:$H$97,8,FALSE))</f>
        <v>0</v>
      </c>
      <c r="AE6" s="15">
        <f>IF(ISNA(VLOOKUP($C6,'Midwest Championship Feb 6 SS'!$A$17:$H$97,8,FALSE))=TRUE,0,VLOOKUP($C6,'Midwest Championship Feb 6 SS'!$A$17:$H$97,8,FALSE))</f>
        <v>0</v>
      </c>
      <c r="AF6" s="15">
        <f>IF(ISNA(VLOOKUP($C6,'Thunder Bay TT Jan 2016 SS'!$A$17:$H$97,8,FALSE))=TRUE,0,VLOOKUP($C6,'Thunder Bay TT Jan 2016 SS'!$A$17:$H$97,8,FALSE))</f>
        <v>0</v>
      </c>
      <c r="AG6" s="15">
        <f>IF(ISNA(VLOOKUP($C6,Event22!$A$17:$H$97,8,FALSE))=TRUE,0,VLOOKUP($C6,Event22!$A$17:$H$97,8,FALSE))</f>
        <v>0</v>
      </c>
      <c r="AH6" s="15">
        <f>IF(ISNA(VLOOKUP($C6,Event23!$A$17:$H$97,8,FALSE))=TRUE,0,VLOOKUP($C6,Event23!$A$17:$H$97,8,FALSE))</f>
        <v>0</v>
      </c>
      <c r="AI6" s="15">
        <f>IF(ISNA(VLOOKUP($C6,Event24!$A$17:$H$97,8,FALSE))=TRUE,0,VLOOKUP($C6,Event24!$A$17:$H$97,8,FALSE))</f>
        <v>0</v>
      </c>
      <c r="AJ6" s="15">
        <f>IF(ISNA(VLOOKUP($C6,Event25!$A$17:$H$97,8,FALSE))=TRUE,0,VLOOKUP($C6,Event25!$A$17:$H$97,8,FALSE))</f>
        <v>0</v>
      </c>
      <c r="AK6" s="15">
        <f>IF(ISNA(VLOOKUP($C6,Event26!$A$17:$H$97,8,FALSE))=TRUE,0,VLOOKUP($C6,Event26!$A$17:$H$97,8,FALSE))</f>
        <v>0</v>
      </c>
      <c r="AL6" s="15">
        <f>IF(ISNA(VLOOKUP($C6,Event27!$A$17:$H$97,8,FALSE))=TRUE,0,VLOOKUP($C6,Event27!$A$17:$H$97,8,FALSE))</f>
        <v>0</v>
      </c>
      <c r="AM6" s="15">
        <f>IF(ISNA(VLOOKUP($C6,Event28!$A$17:$H$97,8,FALSE))=TRUE,0,VLOOKUP($C6,Event28!$A$17:$H$97,8,FALSE))</f>
        <v>0</v>
      </c>
      <c r="AN6" s="15">
        <f>IF(ISNA(VLOOKUP($C6,Event29!$A$17:$H$97,8,FALSE))=TRUE,0,VLOOKUP($C6,Event29!$A$17:$H$97,8,FALSE))</f>
        <v>0</v>
      </c>
      <c r="AO6" s="15">
        <f>IF(ISNA(VLOOKUP($C6,Event30!$A$17:$H$96,8,FALSE))=TRUE,0,VLOOKUP($C6,Event30!$A$17:$H$96,8,FALSE))</f>
        <v>0</v>
      </c>
    </row>
    <row r="7" spans="1:41" s="6" customFormat="1" ht="15">
      <c r="A7" s="254" t="s">
        <v>134</v>
      </c>
      <c r="B7" s="192" t="s">
        <v>79</v>
      </c>
      <c r="C7" s="224" t="s">
        <v>99</v>
      </c>
      <c r="D7" s="8"/>
      <c r="E7" s="8">
        <f t="shared" si="0"/>
        <v>2</v>
      </c>
      <c r="F7" s="14">
        <f t="shared" si="1"/>
        <v>2</v>
      </c>
      <c r="G7" s="25">
        <f t="shared" si="2"/>
        <v>1000</v>
      </c>
      <c r="H7" s="25">
        <f t="shared" si="3"/>
        <v>860.7058823529411</v>
      </c>
      <c r="I7" s="25">
        <f t="shared" si="4"/>
        <v>834.7826086956522</v>
      </c>
      <c r="J7" s="14">
        <f t="shared" si="5"/>
        <v>2695.4884910485935</v>
      </c>
      <c r="K7" s="118"/>
      <c r="L7" s="15" t="str">
        <f>IF(ISNA(VLOOKUP($C7,'REV Copper HP Dec 10'!$A$17:$H$71,8,FALSE))=TRUE,"0",VLOOKUP($C7,'REV Copper HP Dec 10'!$A$17:$H$71,8,FALSE))</f>
        <v>0</v>
      </c>
      <c r="M7" s="15">
        <f>IF(ISNA(VLOOKUP($C7,'REV Copper HP Dec 11'!$A$17:$H$70,8,FALSE))=TRUE,0,VLOOKUP($C7,'REV Copper HP Dec 11'!$A$17:$H$70,8,FALSE))</f>
        <v>0</v>
      </c>
      <c r="N7" s="15">
        <f>IF(ISNA(VLOOKUP($C7,'Muskoka Timber Tour Jan 23'!$A$17:$H$20,8,FALSE))=TRUE,0,VLOOKUP($C7,'Muskoka Timber Tour Jan 23'!$A$17:$H$20,8,FALSE))</f>
        <v>0</v>
      </c>
      <c r="O7" s="15">
        <f>IF(ISNA(VLOOKUP($C7,'Muskoka Timber Tour Jan 24'!$A$17:$H$25,8,FALSE))=TRUE,0,VLOOKUP($C7,'Muskoka Timber Tour Jan 24'!$A$17:$H$25,8,FALSE))</f>
        <v>0</v>
      </c>
      <c r="P7" s="15">
        <f>IF(ISNA(VLOOKUP($C7,'Whistler COT'!$A$17:$H$17,8,FALSE))=TRUE,0,VLOOKUP($C7,'Whistler COT'!$A$17:$H$24,8,FALSE))</f>
        <v>0</v>
      </c>
      <c r="Q7" s="15">
        <f>IF(ISNA(VLOOKUP($C7,'Caledon TT Feb 26'!$A$17:$H$18,8,FALSE))=TRUE,0,VLOOKUP($C7,'Caledon TT Feb 26'!$A$17:$H$18,8,FALSE))</f>
        <v>0</v>
      </c>
      <c r="R7" s="15">
        <f>IF(ISNA(VLOOKUP($C7,'Aspen Open HP Feb 18'!$A$17:$H$100,8,FALSE))=TRUE,0,VLOOKUP($C7,'Aspen Open HP Feb 18'!$A$17:$H$100,8,FALSE))</f>
        <v>413.59773371104814</v>
      </c>
      <c r="S7" s="15">
        <f>IF(ISNA(VLOOKUP($C7,'Aspen Open SS Feb 18'!$A$17:$H$99,8,FALSE))=TRUE,0,VLOOKUP($C7,'Aspen Open SS Feb 18'!$A$17:$H$99,8,FALSE))</f>
        <v>650.9411764705883</v>
      </c>
      <c r="T7" s="15">
        <f>IF(ISNA(VLOOKUP($C7,'Caledon TT Feb 26'!$A$17:$H$99,8,FALSE))=TRUE,0,VLOOKUP($C7,'Caledon TT Feb 26'!$A$17:$H$99,8,FALSE))</f>
        <v>0</v>
      </c>
      <c r="U7" s="15">
        <f>IF(ISNA(VLOOKUP($C7,'Calgary Nor-Am HP Feb 26'!$A$17:$H$99,8,FALSE))=TRUE,0,VLOOKUP($C7,'Calgary Nor-Am HP Feb 26'!$A$17:$H$99,8,FALSE))</f>
        <v>795.2380952380952</v>
      </c>
      <c r="V7" s="15">
        <f>IF(ISNA(VLOOKUP($C7,'Calgary Nor-Am SS Feb 28'!$A$17:$H$100,8,FALSE))=TRUE,0,VLOOKUP($C7,'Calgary Nor-Am SS Feb 28'!$A$17:$H$100,8,FALSE))</f>
        <v>860.7058823529411</v>
      </c>
      <c r="W7" s="15">
        <f>IF(ISNA(VLOOKUP($C7,'MSLM Nor-Am March 5-6'!$A$17:$H$96,8,FALSE))=TRUE,0,VLOOKUP($C7,'MSLM Nor-Am March 5-6'!$A$17:$H$96,8,FALSE))</f>
        <v>1000</v>
      </c>
      <c r="X7" s="15">
        <f>IF(ISNA(VLOOKUP($C7,'Mammoth World Cup'!$A$17:$H$92,8,FALSE))=TRUE,0,VLOOKUP($C7,'Mammoth World Cup'!$A$17:$H$92,8,FALSE))</f>
        <v>0</v>
      </c>
      <c r="Y7" s="15">
        <f>IF(ISNA(VLOOKUP($C7,'Jr Nationals March 17 SS'!$A$17:$H$92,8,FALSE))=TRUE,0,VLOOKUP($C7,'Jr Nationals March 17 SS'!$A$17:$H$92,8,FALSE))</f>
        <v>0</v>
      </c>
      <c r="Z7" s="15">
        <f>IF(ISNA(VLOOKUP($C7,'Seven Springs Nor-Am Mar 17 HP'!$A$17:$H$97,8,FALSE))=TRUE,0,VLOOKUP($C7,'Seven Springs Nor-Am Mar 17 HP'!$A$17:$H$97,8,FALSE))</f>
        <v>834.7826086956522</v>
      </c>
      <c r="AA7" s="15">
        <f>IF(ISNA(VLOOKUP($C7,'Seven Springs Nor-Am Mar 18 SS'!$A$17:$H$97,8,FALSE))=TRUE,0,VLOOKUP($C7,'Seven Springs Nor-Am Mar 18 SS'!$A$17:$H$97,8,FALSE))</f>
        <v>776.5714285714287</v>
      </c>
      <c r="AB7" s="15">
        <f>IF(ISNA(VLOOKUP($C7,'Stoneham COT March 12-13 SS'!$A$17:$H$97,8,FALSE))=TRUE,0,VLOOKUP($C7,'Stoneham COT March 12-13 SS'!$A$17:$H$97,8,FALSE))</f>
        <v>0</v>
      </c>
      <c r="AC7" s="15">
        <f>IF(ISNA(VLOOKUP($C7,'Stoneham COT March 11 HP'!$A$17:$H$97,8,FALSE))=TRUE,0,VLOOKUP($C7,'Stoneham COT March 11 HP'!$A$17:$H$97,8,FALSE))</f>
        <v>765.7657657657658</v>
      </c>
      <c r="AD7" s="15">
        <f>IF(ISNA(VLOOKUP($C7,'Step Up April 1-3 SS'!$A$17:$H$97,8,FALSE))=TRUE,0,VLOOKUP($C7,'Step Up April 1-3 SS'!$A$17:$H$97,8,FALSE))</f>
        <v>587.9059350503919</v>
      </c>
      <c r="AE7" s="15">
        <f>IF(ISNA(VLOOKUP($C7,'Midwest Championship Feb 6 SS'!$A$17:$H$97,8,FALSE))=TRUE,0,VLOOKUP($C7,'Midwest Championship Feb 6 SS'!$A$17:$H$97,8,FALSE))</f>
        <v>0</v>
      </c>
      <c r="AF7" s="15">
        <f>IF(ISNA(VLOOKUP($C7,'Thunder Bay TT Jan 2016 SS'!$A$17:$H$97,8,FALSE))=TRUE,0,VLOOKUP($C7,'Thunder Bay TT Jan 2016 SS'!$A$17:$H$97,8,FALSE))</f>
        <v>0</v>
      </c>
      <c r="AG7" s="15">
        <f>IF(ISNA(VLOOKUP($C7,Event22!$A$17:$H$97,8,FALSE))=TRUE,0,VLOOKUP($C7,Event22!$A$17:$H$97,8,FALSE))</f>
        <v>0</v>
      </c>
      <c r="AH7" s="15">
        <f>IF(ISNA(VLOOKUP($C7,Event23!$A$17:$H$97,8,FALSE))=TRUE,0,VLOOKUP($C7,Event23!$A$17:$H$97,8,FALSE))</f>
        <v>0</v>
      </c>
      <c r="AI7" s="15">
        <f>IF(ISNA(VLOOKUP($C7,Event24!$A$17:$H$97,8,FALSE))=TRUE,0,VLOOKUP($C7,Event24!$A$17:$H$97,8,FALSE))</f>
        <v>0</v>
      </c>
      <c r="AJ7" s="15">
        <f>IF(ISNA(VLOOKUP($C7,Event25!$A$17:$H$97,8,FALSE))=TRUE,0,VLOOKUP($C7,Event25!$A$17:$H$97,8,FALSE))</f>
        <v>0</v>
      </c>
      <c r="AK7" s="15">
        <f>IF(ISNA(VLOOKUP($C7,Event26!$A$17:$H$97,8,FALSE))=TRUE,0,VLOOKUP($C7,Event26!$A$17:$H$97,8,FALSE))</f>
        <v>0</v>
      </c>
      <c r="AL7" s="15">
        <f>IF(ISNA(VLOOKUP($C7,Event27!$A$17:$H$97,8,FALSE))=TRUE,0,VLOOKUP($C7,Event27!$A$17:$H$97,8,FALSE))</f>
        <v>0</v>
      </c>
      <c r="AM7" s="15">
        <f>IF(ISNA(VLOOKUP($C7,Event28!$A$17:$H$97,8,FALSE))=TRUE,0,VLOOKUP($C7,Event28!$A$17:$H$97,8,FALSE))</f>
        <v>0</v>
      </c>
      <c r="AN7" s="15">
        <f>IF(ISNA(VLOOKUP($C7,Event29!$A$17:$H$97,8,FALSE))=TRUE,0,VLOOKUP($C7,Event29!$A$17:$H$97,8,FALSE))</f>
        <v>0</v>
      </c>
      <c r="AO7" s="15">
        <f>IF(ISNA(VLOOKUP($C7,Event30!$A$17:$H$96,8,FALSE))=TRUE,0,VLOOKUP($C7,Event30!$A$17:$H$96,8,FALSE))</f>
        <v>0</v>
      </c>
    </row>
    <row r="8" spans="1:41" s="6" customFormat="1" ht="15">
      <c r="A8" s="192" t="s">
        <v>90</v>
      </c>
      <c r="B8" s="192" t="s">
        <v>79</v>
      </c>
      <c r="C8" s="255" t="s">
        <v>85</v>
      </c>
      <c r="D8" s="8"/>
      <c r="E8" s="8">
        <f t="shared" si="0"/>
        <v>3</v>
      </c>
      <c r="F8" s="14">
        <f t="shared" si="1"/>
        <v>3</v>
      </c>
      <c r="G8" s="257">
        <f t="shared" si="2"/>
        <v>676.9230769230771</v>
      </c>
      <c r="H8" s="14">
        <f t="shared" si="3"/>
        <v>629.4117647058823</v>
      </c>
      <c r="I8" s="258">
        <f t="shared" si="4"/>
        <v>604.7029702970297</v>
      </c>
      <c r="J8" s="14">
        <f t="shared" si="5"/>
        <v>1911.0378119259892</v>
      </c>
      <c r="K8" s="118"/>
      <c r="L8" s="15" t="str">
        <f>IF(ISNA(VLOOKUP($C8,'REV Copper HP Dec 10'!$A$17:$H$71,8,FALSE))=TRUE,"0",VLOOKUP($C8,'REV Copper HP Dec 10'!$A$17:$H$71,8,FALSE))</f>
        <v>0</v>
      </c>
      <c r="M8" s="15">
        <f>IF(ISNA(VLOOKUP($C8,'REV Copper HP Dec 11'!$A$17:$H$70,8,FALSE))=TRUE,0,VLOOKUP($C8,'REV Copper HP Dec 11'!$A$17:$H$70,8,FALSE))</f>
        <v>0</v>
      </c>
      <c r="N8" s="15">
        <f>IF(ISNA(VLOOKUP($C8,'Muskoka Timber Tour Jan 23'!$A$17:$H$30,8,FALSE))=TRUE,0,VLOOKUP($C8,'Muskoka Timber Tour Jan 23'!$A$17:$H$30,8,FALSE))</f>
        <v>0</v>
      </c>
      <c r="O8" s="15">
        <f>IF(ISNA(VLOOKUP($C8,'Muskoka Timber Tour Jan 24'!$A$17:$H$25,8,FALSE))=TRUE,0,VLOOKUP($C8,'Muskoka Timber Tour Jan 24'!$A$17:$H$25,8,FALSE))</f>
        <v>0</v>
      </c>
      <c r="P8" s="15">
        <f>IF(ISNA(VLOOKUP($C8,'Whistler COT'!$A$17:$H$95,8,FALSE))=TRUE,0,VLOOKUP($C8,'Whistler COT'!$A$17:$H$95,8,FALSE))</f>
        <v>604.7029702970297</v>
      </c>
      <c r="Q8" s="15">
        <f>IF(ISNA(VLOOKUP($C8,'Camp Fortune TT Feb 20'!$A$17:$H$100,8,FALSE))=TRUE,0,VLOOKUP($C8,'Camp Fortune TT Feb 20'!$A$17:$H$100,8,FALSE))</f>
        <v>0</v>
      </c>
      <c r="R8" s="15">
        <f>IF(ISNA(VLOOKUP($C8,'Aspen Open HP Feb 18'!$A$17:$H$100,8,FALSE))=TRUE,0,VLOOKUP($C8,'Aspen Open HP Feb 18'!$A$17:$H$100,8,FALSE))</f>
        <v>0</v>
      </c>
      <c r="S8" s="15">
        <f>IF(ISNA(VLOOKUP($C8,'Aspen Open SS Feb 18'!$A$17:$H$99,8,FALSE))=TRUE,0,VLOOKUP($C8,'Aspen Open SS Feb 18'!$A$17:$H$99,8,FALSE))</f>
        <v>0</v>
      </c>
      <c r="T8" s="15">
        <f>IF(ISNA(VLOOKUP($C8,'Caledon TT Feb 26'!$A$17:$H$99,8,FALSE))=TRUE,0,VLOOKUP($C8,'Caledon TT Feb 26'!$A$17:$H$99,8,FALSE))</f>
        <v>0</v>
      </c>
      <c r="U8" s="15">
        <f>IF(ISNA(VLOOKUP($C8,'Calgary Nor-Am HP Feb 26'!$A$17:$H$99,8,FALSE))=TRUE,0,VLOOKUP($C8,'Calgary Nor-Am HP Feb 26'!$A$17:$H$99,8,FALSE))</f>
        <v>0</v>
      </c>
      <c r="V8" s="15">
        <f>IF(ISNA(VLOOKUP($C8,'Calgary Nor-Am SS Feb 28'!$A$17:$H$100,8,FALSE))=TRUE,0,VLOOKUP($C8,'Calgary Nor-Am SS Feb 28'!$A$17:$H$100,8,FALSE))</f>
        <v>629.4117647058823</v>
      </c>
      <c r="W8" s="256">
        <v>0</v>
      </c>
      <c r="X8" s="15">
        <f>IF(ISNA(VLOOKUP($C8,'Mammoth World Cup'!$A$17:$H$92,8,FALSE))=TRUE,0,VLOOKUP($C8,'Mammoth World Cup'!$A$17:$H$92,8,FALSE))</f>
        <v>0</v>
      </c>
      <c r="Y8" s="256">
        <f>50.8/67.8*1000*0.65</f>
        <v>487.02064896755167</v>
      </c>
      <c r="Z8" s="15">
        <f>IF(ISNA(VLOOKUP($C8,'Seven Springs Nor-Am Mar 17 HP'!$A$17:$H$97,8,FALSE))=TRUE,0,VLOOKUP($C8,'Seven Springs Nor-Am Mar 17 HP'!$A$17:$H$97,8,FALSE))</f>
        <v>0</v>
      </c>
      <c r="AA8" s="15">
        <f>IF(ISNA(VLOOKUP($C8,'Seven Springs Nor-Am Mar 18 SS'!$A$17:$H$97,8,FALSE))=TRUE,0,VLOOKUP($C8,'Seven Springs Nor-Am Mar 18 SS'!$A$17:$H$97,8,FALSE))</f>
        <v>0</v>
      </c>
      <c r="AB8" s="256">
        <f>28/82*1000*0.8</f>
        <v>273.1707317073171</v>
      </c>
      <c r="AC8" s="15">
        <f>IF(ISNA(VLOOKUP($C8,'Stoneham COT March 11 HP'!$A$17:$H$97,8,FALSE))=TRUE,0,VLOOKUP($C8,'Stoneham COT March 11 HP'!$A$17:$H$97,8,FALSE))</f>
        <v>0</v>
      </c>
      <c r="AD8" s="259">
        <f>68.2/80.6*1000*0.8</f>
        <v>676.9230769230771</v>
      </c>
      <c r="AE8" s="15">
        <f>IF(ISNA(VLOOKUP($C8,'Midwest Championship Feb 6 SS'!$A$17:$H$97,8,FALSE))=TRUE,0,VLOOKUP($C8,'Midwest Championship Feb 6 SS'!$A$17:$H$97,8,FALSE))</f>
        <v>0</v>
      </c>
      <c r="AF8" s="15">
        <f>IF(ISNA(VLOOKUP($C8,'Thunder Bay TT Jan 2016 SS'!$A$17:$H$97,8,FALSE))=TRUE,0,VLOOKUP($C8,'Thunder Bay TT Jan 2016 SS'!$A$17:$H$97,8,FALSE))</f>
        <v>0</v>
      </c>
      <c r="AG8" s="15">
        <f>IF(ISNA(VLOOKUP($C8,Event22!$A$17:$H$97,8,FALSE))=TRUE,0,VLOOKUP($C8,Event22!$A$17:$H$97,8,FALSE))</f>
        <v>0</v>
      </c>
      <c r="AH8" s="15">
        <f>IF(ISNA(VLOOKUP($C8,Event23!$A$17:$H$97,8,FALSE))=TRUE,0,VLOOKUP($C8,Event23!$A$17:$H$97,8,FALSE))</f>
        <v>0</v>
      </c>
      <c r="AI8" s="15">
        <f>IF(ISNA(VLOOKUP($C8,Event24!$A$17:$H$97,8,FALSE))=TRUE,0,VLOOKUP($C8,Event24!$A$17:$H$97,8,FALSE))</f>
        <v>0</v>
      </c>
      <c r="AJ8" s="15">
        <f>IF(ISNA(VLOOKUP($C8,Event25!$A$17:$H$97,8,FALSE))=TRUE,0,VLOOKUP($C8,Event25!$A$17:$H$97,8,FALSE))</f>
        <v>0</v>
      </c>
      <c r="AK8" s="15">
        <f>IF(ISNA(VLOOKUP($C8,Event26!$A$17:$H$97,8,FALSE))=TRUE,0,VLOOKUP($C8,Event26!$A$17:$H$97,8,FALSE))</f>
        <v>0</v>
      </c>
      <c r="AL8" s="15">
        <f>IF(ISNA(VLOOKUP($C8,Event27!$A$17:$H$97,8,FALSE))=TRUE,0,VLOOKUP($C8,Event27!$A$17:$H$97,8,FALSE))</f>
        <v>0</v>
      </c>
      <c r="AM8" s="15">
        <f>IF(ISNA(VLOOKUP($C8,Event28!$A$17:$H$97,8,FALSE))=TRUE,0,VLOOKUP($C8,Event28!$A$17:$H$97,8,FALSE))</f>
        <v>0</v>
      </c>
      <c r="AN8" s="15">
        <f>IF(ISNA(VLOOKUP($C8,Event29!$A$17:$H$97,8,FALSE))=TRUE,0,VLOOKUP($C8,Event29!$A$17:$H$97,8,FALSE))</f>
        <v>0</v>
      </c>
      <c r="AO8" s="15">
        <f>IF(ISNA(VLOOKUP($C8,Event30!$A$17:$H$96,8,FALSE))=TRUE,0,VLOOKUP($C8,Event30!$A$17:$H$96,8,FALSE))</f>
        <v>0</v>
      </c>
    </row>
    <row r="9" spans="1:41" s="6" customFormat="1" ht="15">
      <c r="A9" s="192" t="s">
        <v>90</v>
      </c>
      <c r="B9" s="192" t="s">
        <v>79</v>
      </c>
      <c r="C9" s="229" t="s">
        <v>86</v>
      </c>
      <c r="D9" s="8"/>
      <c r="E9" s="8">
        <f t="shared" si="0"/>
        <v>4</v>
      </c>
      <c r="F9" s="14">
        <f t="shared" si="1"/>
        <v>4</v>
      </c>
      <c r="G9" s="25">
        <f t="shared" si="2"/>
        <v>639.1644908616189</v>
      </c>
      <c r="H9" s="25">
        <f t="shared" si="3"/>
        <v>624.8927038626609</v>
      </c>
      <c r="I9" s="25">
        <f t="shared" si="4"/>
        <v>563.9639639639639</v>
      </c>
      <c r="J9" s="14">
        <f t="shared" si="5"/>
        <v>1828.0211586882438</v>
      </c>
      <c r="K9" s="118"/>
      <c r="L9" s="15" t="str">
        <f>IF(ISNA(VLOOKUP($C9,'REV Copper HP Dec 10'!$A$17:$H$71,8,FALSE))=TRUE,"0",VLOOKUP($C9,'REV Copper HP Dec 10'!$A$17:$H$71,8,FALSE))</f>
        <v>0</v>
      </c>
      <c r="M9" s="15">
        <f>IF(ISNA(VLOOKUP($C9,'REV Copper HP Dec 11'!$A$17:$H$70,8,FALSE))=TRUE,0,VLOOKUP($C9,'REV Copper HP Dec 11'!$A$17:$H$70,8,FALSE))</f>
        <v>0</v>
      </c>
      <c r="N9" s="15">
        <f>IF(ISNA(VLOOKUP($C9,'Muskoka Timber Tour Jan 23'!$A$17:$H$30,8,FALSE))=TRUE,0,VLOOKUP($C9,'Muskoka Timber Tour Jan 23'!$A$17:$H$30,8,FALSE))</f>
        <v>0</v>
      </c>
      <c r="O9" s="15">
        <f>IF(ISNA(VLOOKUP($C9,'Muskoka Timber Tour Jan 24'!$A$17:$H$25,8,FALSE))=TRUE,0,VLOOKUP($C9,'Muskoka Timber Tour Jan 24'!$A$17:$H$25,8,FALSE))</f>
        <v>0</v>
      </c>
      <c r="P9" s="15">
        <f>IF(ISNA(VLOOKUP($C9,'Whistler COT'!$A$17:$H$95,8,FALSE))=TRUE,0,VLOOKUP($C9,'Whistler COT'!$A$17:$H$95,8,FALSE))</f>
        <v>554.4554455445544</v>
      </c>
      <c r="Q9" s="15">
        <f>IF(ISNA(VLOOKUP($C9,'Camp Fortune TT Feb 20'!$A$17:$H$100,8,FALSE))=TRUE,0,VLOOKUP($C9,'Camp Fortune TT Feb 20'!$A$17:$H$100,8,FALSE))</f>
        <v>0</v>
      </c>
      <c r="R9" s="15">
        <f>IF(ISNA(VLOOKUP($C9,'Aspen Open HP Feb 18'!$A$17:$H$100,8,FALSE))=TRUE,0,VLOOKUP($C9,'Aspen Open HP Feb 18'!$A$17:$H$100,8,FALSE))</f>
        <v>0</v>
      </c>
      <c r="S9" s="15">
        <f>IF(ISNA(VLOOKUP($C9,'Aspen Open SS Feb 18'!$A$17:$H$99,8,FALSE))=TRUE,0,VLOOKUP($C9,'Aspen Open SS Feb 18'!$A$17:$H$99,8,FALSE))</f>
        <v>0</v>
      </c>
      <c r="T9" s="15">
        <f>IF(ISNA(VLOOKUP($C9,'Caledon TT Feb 26'!$A$17:$H$99,8,FALSE))=TRUE,0,VLOOKUP($C9,'Caledon TT Feb 26'!$A$17:$H$99,8,FALSE))</f>
        <v>0</v>
      </c>
      <c r="U9" s="15">
        <f>IF(ISNA(VLOOKUP($C9,'Calgary Nor-Am HP Feb 26'!$A$17:$H$99,8,FALSE))=TRUE,0,VLOOKUP($C9,'Calgary Nor-Am HP Feb 26'!$A$17:$H$99,8,FALSE))</f>
        <v>341.59090909090907</v>
      </c>
      <c r="V9" s="15">
        <f>IF(ISNA(VLOOKUP($C9,'Calgary Nor-Am SS Feb 28'!$A$17:$H$100,8,FALSE))=TRUE,0,VLOOKUP($C9,'Calgary Nor-Am SS Feb 28'!$A$17:$H$100,8,FALSE))</f>
        <v>248.9411764705883</v>
      </c>
      <c r="W9" s="15">
        <f>IF(ISNA(VLOOKUP($C9,'MSLM Nor-Am March 5-6'!$A$17:$H$96,8,FALSE))=TRUE,0,VLOOKUP($C9,'MSLM Nor-Am March 5-6'!$A$17:$H$96,8,FALSE))</f>
        <v>639.1644908616189</v>
      </c>
      <c r="X9" s="15">
        <f>IF(ISNA(VLOOKUP($C9,'Mammoth World Cup'!$A$17:$H$92,8,FALSE))=TRUE,0,VLOOKUP($C9,'Mammoth World Cup'!$A$17:$H$92,8,FALSE))</f>
        <v>0</v>
      </c>
      <c r="Y9" s="15">
        <f>IF(ISNA(VLOOKUP($C9,'Jr Nationals March 17 SS'!$A$17:$H$92,8,FALSE))=TRUE,0,VLOOKUP($C9,'Jr Nationals March 17 SS'!$A$17:$H$92,8,FALSE))</f>
        <v>417.9633867276888</v>
      </c>
      <c r="Z9" s="15">
        <f>IF(ISNA(VLOOKUP($C9,'Seven Springs Nor-Am Mar 17 HP'!$A$17:$H$97,8,FALSE))=TRUE,0,VLOOKUP($C9,'Seven Springs Nor-Am Mar 17 HP'!$A$17:$H$97,8,FALSE))</f>
        <v>0</v>
      </c>
      <c r="AA9" s="15">
        <f>IF(ISNA(VLOOKUP($C9,'Seven Springs Nor-Am Mar 18 SS'!$A$17:$H$97,8,FALSE))=TRUE,0,VLOOKUP($C9,'Seven Springs Nor-Am Mar 18 SS'!$A$17:$H$97,8,FALSE))</f>
        <v>0</v>
      </c>
      <c r="AB9" s="15">
        <f>IF(ISNA(VLOOKUP($C9,'Stoneham COT March 12-13 SS'!$A$17:$H$97,8,FALSE))=TRUE,0,VLOOKUP($C9,'Stoneham COT March 12-13 SS'!$A$17:$H$97,8,FALSE))</f>
        <v>624.8927038626609</v>
      </c>
      <c r="AC9" s="15">
        <f>IF(ISNA(VLOOKUP($C9,'Stoneham COT March 11 HP'!$A$17:$H$97,8,FALSE))=TRUE,0,VLOOKUP($C9,'Stoneham COT March 11 HP'!$A$17:$H$97,8,FALSE))</f>
        <v>563.9639639639639</v>
      </c>
      <c r="AD9" s="15">
        <f>IF(ISNA(VLOOKUP($C9,'Step Up April 1-3 SS'!$A$17:$H$97,8,FALSE))=TRUE,0,VLOOKUP($C9,'Step Up April 1-3 SS'!$A$17:$H$97,8,FALSE))</f>
        <v>297.8723404255319</v>
      </c>
      <c r="AE9" s="15">
        <f>IF(ISNA(VLOOKUP($C9,'Midwest Championship Feb 6 SS'!$A$17:$H$97,8,FALSE))=TRUE,0,VLOOKUP($C9,'Midwest Championship Feb 6 SS'!$A$17:$H$97,8,FALSE))</f>
        <v>0</v>
      </c>
      <c r="AF9" s="15">
        <f>IF(ISNA(VLOOKUP($C9,'Thunder Bay TT Jan 2016 SS'!$A$17:$H$97,8,FALSE))=TRUE,0,VLOOKUP($C9,'Thunder Bay TT Jan 2016 SS'!$A$17:$H$97,8,FALSE))</f>
        <v>0</v>
      </c>
      <c r="AG9" s="15">
        <f>IF(ISNA(VLOOKUP($C9,Event22!$A$17:$H$97,8,FALSE))=TRUE,0,VLOOKUP($C9,Event22!$A$17:$H$97,8,FALSE))</f>
        <v>0</v>
      </c>
      <c r="AH9" s="15">
        <f>IF(ISNA(VLOOKUP($C9,Event23!$A$17:$H$97,8,FALSE))=TRUE,0,VLOOKUP($C9,Event23!$A$17:$H$97,8,FALSE))</f>
        <v>0</v>
      </c>
      <c r="AI9" s="15">
        <f>IF(ISNA(VLOOKUP($C9,Event24!$A$17:$H$97,8,FALSE))=TRUE,0,VLOOKUP($C9,Event24!$A$17:$H$97,8,FALSE))</f>
        <v>0</v>
      </c>
      <c r="AJ9" s="15">
        <f>IF(ISNA(VLOOKUP($C9,Event25!$A$17:$H$97,8,FALSE))=TRUE,0,VLOOKUP($C9,Event25!$A$17:$H$97,8,FALSE))</f>
        <v>0</v>
      </c>
      <c r="AK9" s="15">
        <f>IF(ISNA(VLOOKUP($C9,Event26!$A$17:$H$97,8,FALSE))=TRUE,0,VLOOKUP($C9,Event26!$A$17:$H$97,8,FALSE))</f>
        <v>0</v>
      </c>
      <c r="AL9" s="15">
        <f>IF(ISNA(VLOOKUP($C9,Event27!$A$17:$H$97,8,FALSE))=TRUE,0,VLOOKUP($C9,Event27!$A$17:$H$97,8,FALSE))</f>
        <v>0</v>
      </c>
      <c r="AM9" s="15">
        <f>IF(ISNA(VLOOKUP($C9,Event28!$A$17:$H$97,8,FALSE))=TRUE,0,VLOOKUP($C9,Event28!$A$17:$H$97,8,FALSE))</f>
        <v>0</v>
      </c>
      <c r="AN9" s="15">
        <f>IF(ISNA(VLOOKUP($C9,Event29!$A$17:$H$97,8,FALSE))=TRUE,0,VLOOKUP($C9,Event29!$A$17:$H$97,8,FALSE))</f>
        <v>0</v>
      </c>
      <c r="AO9" s="15">
        <f>IF(ISNA(VLOOKUP($C9,Event30!$A$17:$H$96,8,FALSE))=TRUE,0,VLOOKUP($C9,Event30!$A$17:$H$96,8,FALSE))</f>
        <v>0</v>
      </c>
    </row>
    <row r="10" spans="1:41" s="6" customFormat="1" ht="15">
      <c r="A10" s="192" t="s">
        <v>81</v>
      </c>
      <c r="B10" s="192" t="s">
        <v>79</v>
      </c>
      <c r="C10" s="193" t="s">
        <v>70</v>
      </c>
      <c r="D10" s="8"/>
      <c r="E10" s="8">
        <f t="shared" si="0"/>
        <v>5</v>
      </c>
      <c r="F10" s="14">
        <f t="shared" si="1"/>
        <v>5</v>
      </c>
      <c r="G10" s="25">
        <f t="shared" si="2"/>
        <v>550</v>
      </c>
      <c r="H10" s="25">
        <f t="shared" si="3"/>
        <v>511.67048054919906</v>
      </c>
      <c r="I10" s="25">
        <f t="shared" si="4"/>
        <v>500</v>
      </c>
      <c r="J10" s="14">
        <f t="shared" si="5"/>
        <v>1561.670480549199</v>
      </c>
      <c r="K10" s="118"/>
      <c r="L10" s="15" t="str">
        <f>IF(ISNA(VLOOKUP($C10,'REV Copper HP Dec 10'!$A$17:$H$71,8,FALSE))=TRUE,"0",VLOOKUP($C10,'REV Copper HP Dec 10'!$A$17:$H$71,8,FALSE))</f>
        <v>0</v>
      </c>
      <c r="M10" s="15">
        <f>IF(ISNA(VLOOKUP($C10,'REV Copper HP Dec 11'!$A$17:$H$70,8,FALSE))=TRUE,0,VLOOKUP($C10,'REV Copper HP Dec 11'!$A$17:$H$70,8,FALSE))</f>
        <v>0</v>
      </c>
      <c r="N10" s="15">
        <f>IF(ISNA(VLOOKUP($C10,'Muskoka Timber Tour Jan 23'!$A$17:$H$30,8,FALSE))=TRUE,0,VLOOKUP($C10,'Muskoka Timber Tour Jan 23'!$A$17:$H$30,8,FALSE))</f>
        <v>500</v>
      </c>
      <c r="O10" s="15">
        <f>IF(ISNA(VLOOKUP($C10,'Muskoka Timber Tour Jan 24'!$A$17:$H$25,8,FALSE))=TRUE,0,VLOOKUP($C10,'Muskoka Timber Tour Jan 24'!$A$17:$H$25,8,FALSE))</f>
        <v>340.06211180124217</v>
      </c>
      <c r="P10" s="15">
        <f>IF(ISNA(VLOOKUP($C10,'Whistler COT'!$A$17:$H$95,8,FALSE))=TRUE,0,VLOOKUP($C10,'Whistler COT'!$A$17:$H$95,8,FALSE))</f>
        <v>0</v>
      </c>
      <c r="Q10" s="15">
        <f>IF(ISNA(VLOOKUP($C10,'Camp Fortune TT Feb 20'!$A$17:$H$100,8,FALSE))=TRUE,0,VLOOKUP($C10,'Camp Fortune TT Feb 20'!$A$17:$H$100,8,FALSE))</f>
        <v>477.3413897280967</v>
      </c>
      <c r="R10" s="15">
        <f>IF(ISNA(VLOOKUP($C10,'Aspen Open HP Feb 18'!$A$17:$H$100,8,FALSE))=TRUE,0,VLOOKUP($C10,'Aspen Open HP Feb 18'!$A$17:$H$100,8,FALSE))</f>
        <v>0</v>
      </c>
      <c r="S10" s="15">
        <f>IF(ISNA(VLOOKUP($C10,'Aspen Open SS Feb 18'!$A$17:$H$99,8,FALSE))=TRUE,0,VLOOKUP($C10,'Aspen Open SS Feb 18'!$A$17:$H$99,8,FALSE))</f>
        <v>0</v>
      </c>
      <c r="T10" s="15">
        <f>IF(ISNA(VLOOKUP($C10,'Caledon TT Feb 26'!$A$17:$H$99,8,FALSE))=TRUE,0,VLOOKUP($C10,'Caledon TT Feb 26'!$A$17:$H$99,8,FALSE))</f>
        <v>550</v>
      </c>
      <c r="U10" s="15">
        <f>IF(ISNA(VLOOKUP($C10,'Calgary Nor-Am HP Feb 26'!$A$17:$H$99,8,FALSE))=TRUE,0,VLOOKUP($C10,'Calgary Nor-Am HP Feb 26'!$A$17:$H$99,8,FALSE))</f>
        <v>0</v>
      </c>
      <c r="V10" s="15">
        <f>IF(ISNA(VLOOKUP($C10,'Calgary Nor-Am SS Feb 28'!$A$17:$H$100,8,FALSE))=TRUE,0,VLOOKUP($C10,'Calgary Nor-Am SS Feb 28'!$A$17:$H$100,8,FALSE))</f>
        <v>0</v>
      </c>
      <c r="W10" s="15">
        <f>IF(ISNA(VLOOKUP($C10,'MSLM Nor-Am March 5-6'!$A$17:$H$96,8,FALSE))=TRUE,0,VLOOKUP($C10,'MSLM Nor-Am March 5-6'!$A$17:$H$96,8,FALSE))</f>
        <v>0</v>
      </c>
      <c r="X10" s="15">
        <f>IF(ISNA(VLOOKUP($C10,'Mammoth World Cup'!$A$17:$H$92,8,FALSE))=TRUE,0,VLOOKUP($C10,'Mammoth World Cup'!$A$17:$H$92,8,FALSE))</f>
        <v>0</v>
      </c>
      <c r="Y10" s="15">
        <f>IF(ISNA(VLOOKUP($C10,'Jr Nationals March 17 SS'!$A$17:$H$92,8,FALSE))=TRUE,0,VLOOKUP($C10,'Jr Nationals March 17 SS'!$A$17:$H$92,8,FALSE))</f>
        <v>511.67048054919906</v>
      </c>
      <c r="Z10" s="15">
        <f>IF(ISNA(VLOOKUP($C10,'Seven Springs Nor-Am Mar 17 HP'!$A$17:$H$97,8,FALSE))=TRUE,0,VLOOKUP($C10,'Seven Springs Nor-Am Mar 17 HP'!$A$17:$H$97,8,FALSE))</f>
        <v>0</v>
      </c>
      <c r="AA10" s="15">
        <f>IF(ISNA(VLOOKUP($C10,'Seven Springs Nor-Am Mar 18 SS'!$A$17:$H$97,8,FALSE))=TRUE,0,VLOOKUP($C10,'Seven Springs Nor-Am Mar 18 SS'!$A$17:$H$97,8,FALSE))</f>
        <v>0</v>
      </c>
      <c r="AB10" s="15">
        <f>IF(ISNA(VLOOKUP($C10,'Stoneham COT March 12-13 SS'!$A$17:$H$97,8,FALSE))=TRUE,0,VLOOKUP($C10,'Stoneham COT March 12-13 SS'!$A$17:$H$97,8,FALSE))</f>
        <v>0</v>
      </c>
      <c r="AC10" s="15">
        <f>IF(ISNA(VLOOKUP($C10,'Stoneham COT March 11 HP'!$A$17:$H$97,8,FALSE))=TRUE,0,VLOOKUP($C10,'Stoneham COT March 11 HP'!$A$17:$H$97,8,FALSE))</f>
        <v>0</v>
      </c>
      <c r="AD10" s="15">
        <f>IF(ISNA(VLOOKUP($C10,'Step Up April 1-3 SS'!$A$17:$H$97,8,FALSE))=TRUE,0,VLOOKUP($C10,'Step Up April 1-3 SS'!$A$17:$H$97,8,FALSE))</f>
        <v>0</v>
      </c>
      <c r="AE10" s="15">
        <f>IF(ISNA(VLOOKUP($C10,'Midwest Championship Feb 6 SS'!$A$17:$H$97,8,FALSE))=TRUE,0,VLOOKUP($C10,'Midwest Championship Feb 6 SS'!$A$17:$H$97,8,FALSE))</f>
        <v>0</v>
      </c>
      <c r="AF10" s="15">
        <f>IF(ISNA(VLOOKUP($C10,'Thunder Bay TT Jan 2016 SS'!$A$17:$H$97,8,FALSE))=TRUE,0,VLOOKUP($C10,'Thunder Bay TT Jan 2016 SS'!$A$17:$H$97,8,FALSE))</f>
        <v>0</v>
      </c>
      <c r="AG10" s="15">
        <f>IF(ISNA(VLOOKUP($C10,Event22!$A$17:$H$97,8,FALSE))=TRUE,0,VLOOKUP($C10,Event22!$A$17:$H$97,8,FALSE))</f>
        <v>0</v>
      </c>
      <c r="AH10" s="15">
        <f>IF(ISNA(VLOOKUP($C10,Event23!$A$17:$H$97,8,FALSE))=TRUE,0,VLOOKUP($C10,Event23!$A$17:$H$97,8,FALSE))</f>
        <v>0</v>
      </c>
      <c r="AI10" s="15">
        <f>IF(ISNA(VLOOKUP($C10,Event24!$A$17:$H$97,8,FALSE))=TRUE,0,VLOOKUP($C10,Event24!$A$17:$H$97,8,FALSE))</f>
        <v>0</v>
      </c>
      <c r="AJ10" s="15">
        <f>IF(ISNA(VLOOKUP($C10,Event25!$A$17:$H$97,8,FALSE))=TRUE,0,VLOOKUP($C10,Event25!$A$17:$H$97,8,FALSE))</f>
        <v>0</v>
      </c>
      <c r="AK10" s="15">
        <f>IF(ISNA(VLOOKUP($C10,Event26!$A$17:$H$97,8,FALSE))=TRUE,0,VLOOKUP($C10,Event26!$A$17:$H$97,8,FALSE))</f>
        <v>0</v>
      </c>
      <c r="AL10" s="15">
        <f>IF(ISNA(VLOOKUP($C10,Event27!$A$17:$H$97,8,FALSE))=TRUE,0,VLOOKUP($C10,Event27!$A$17:$H$97,8,FALSE))</f>
        <v>0</v>
      </c>
      <c r="AM10" s="15">
        <f>IF(ISNA(VLOOKUP($C10,Event28!$A$17:$H$97,8,FALSE))=TRUE,0,VLOOKUP($C10,Event28!$A$17:$H$97,8,FALSE))</f>
        <v>0</v>
      </c>
      <c r="AN10" s="15">
        <f>IF(ISNA(VLOOKUP($C10,Event29!$A$17:$H$97,8,FALSE))=TRUE,0,VLOOKUP($C10,Event29!$A$17:$H$97,8,FALSE))</f>
        <v>0</v>
      </c>
      <c r="AO10" s="15">
        <f>IF(ISNA(VLOOKUP($C10,Event30!$A$17:$H$96,8,FALSE))=TRUE,0,VLOOKUP($C10,Event30!$A$17:$H$96,8,FALSE))</f>
        <v>0</v>
      </c>
    </row>
    <row r="11" spans="1:41" s="6" customFormat="1" ht="15">
      <c r="A11" s="192" t="s">
        <v>80</v>
      </c>
      <c r="B11" s="192" t="s">
        <v>76</v>
      </c>
      <c r="C11" s="193" t="s">
        <v>65</v>
      </c>
      <c r="D11" s="8"/>
      <c r="E11" s="8">
        <f t="shared" si="0"/>
        <v>6</v>
      </c>
      <c r="F11" s="14">
        <f t="shared" si="1"/>
        <v>6</v>
      </c>
      <c r="G11" s="25">
        <f t="shared" si="2"/>
        <v>500</v>
      </c>
      <c r="H11" s="25">
        <f t="shared" si="3"/>
        <v>479.11227154047003</v>
      </c>
      <c r="I11" s="25">
        <f t="shared" si="4"/>
        <v>444.1087613293051</v>
      </c>
      <c r="J11" s="14">
        <f t="shared" si="5"/>
        <v>1423.2210328697752</v>
      </c>
      <c r="K11" s="118"/>
      <c r="L11" s="15" t="str">
        <f>IF(ISNA(VLOOKUP($C11,'REV Copper HP Dec 10'!$A$17:$H$71,8,FALSE))=TRUE,"0",VLOOKUP($C11,'REV Copper HP Dec 10'!$A$17:$H$71,8,FALSE))</f>
        <v>0</v>
      </c>
      <c r="M11" s="15">
        <f>IF(ISNA(VLOOKUP($C11,'REV Copper HP Dec 11'!$A$17:$H$70,8,FALSE))=TRUE,0,VLOOKUP($C11,'REV Copper HP Dec 11'!$A$17:$H$70,8,FALSE))</f>
        <v>0</v>
      </c>
      <c r="N11" s="15">
        <f>IF(ISNA(VLOOKUP($C11,'Muskoka Timber Tour Jan 23'!$A$17:$H$20,8,FALSE))=TRUE,0,VLOOKUP($C11,'Muskoka Timber Tour Jan 23'!$A$17:$H$20,8,FALSE))</f>
        <v>479.11227154047003</v>
      </c>
      <c r="O11" s="15">
        <f>IF(ISNA(VLOOKUP($C11,'Muskoka Timber Tour Jan 24'!$A$17:$H$25,8,FALSE))=TRUE,0,VLOOKUP($C11,'Muskoka Timber Tour Jan 24'!$A$17:$H$25,8,FALSE))</f>
        <v>500</v>
      </c>
      <c r="P11" s="15">
        <f>IF(ISNA(VLOOKUP($C11,'Whistler COT'!$A$17:$H$95,8,FALSE))=TRUE,0,VLOOKUP($C11,'Whistler COT'!$A$17:$H$95,8,FALSE))</f>
        <v>0</v>
      </c>
      <c r="Q11" s="15">
        <f>IF(ISNA(VLOOKUP($C11,'Camp Fortune TT Feb 20'!$A$17:$H$100,8,FALSE))=TRUE,0,VLOOKUP($C11,'Camp Fortune TT Feb 20'!$A$17:$H$100,8,FALSE))</f>
        <v>444.1087613293051</v>
      </c>
      <c r="R11" s="15">
        <f>IF(ISNA(VLOOKUP($C11,'Aspen Open HP Feb 18'!$A$17:$H$100,8,FALSE))=TRUE,0,VLOOKUP($C11,'Aspen Open HP Feb 18'!$A$17:$H$100,8,FALSE))</f>
        <v>0</v>
      </c>
      <c r="S11" s="15">
        <f>IF(ISNA(VLOOKUP($C11,'Aspen Open SS Feb 18'!$A$17:$H$99,8,FALSE))=TRUE,0,VLOOKUP($C11,'Aspen Open SS Feb 18'!$A$17:$H$99,8,FALSE))</f>
        <v>0</v>
      </c>
      <c r="T11" s="15">
        <f>IF(ISNA(VLOOKUP($C11,'Caledon TT Feb 26'!$A$17:$H$99,8,FALSE))=TRUE,0,VLOOKUP($C11,'Caledon TT Feb 26'!$A$17:$H$99,8,FALSE))</f>
        <v>378.3068783068784</v>
      </c>
      <c r="U11" s="15">
        <f>IF(ISNA(VLOOKUP($C11,'Calgary Nor-Am HP Feb 26'!$A$17:$H$99,8,FALSE))=TRUE,0,VLOOKUP($C11,'Calgary Nor-Am HP Feb 26'!$A$17:$H$99,8,FALSE))</f>
        <v>0</v>
      </c>
      <c r="V11" s="15">
        <f>IF(ISNA(VLOOKUP($C11,'Calgary Nor-Am SS Feb 28'!$A$17:$H$100,8,FALSE))=TRUE,0,VLOOKUP($C11,'Calgary Nor-Am SS Feb 28'!$A$17:$H$100,8,FALSE))</f>
        <v>0</v>
      </c>
      <c r="W11" s="15">
        <f>IF(ISNA(VLOOKUP($C11,'MSLM Nor-Am March 5-6'!$A$17:$H$96,8,FALSE))=TRUE,0,VLOOKUP($C11,'MSLM Nor-Am March 5-6'!$A$17:$H$96,8,FALSE))</f>
        <v>0</v>
      </c>
      <c r="X11" s="15">
        <f>IF(ISNA(VLOOKUP($C11,'Mammoth World Cup'!$A$17:$H$92,8,FALSE))=TRUE,0,VLOOKUP($C11,'Mammoth World Cup'!$A$17:$H$92,8,FALSE))</f>
        <v>0</v>
      </c>
      <c r="Y11" s="15">
        <f>IF(ISNA(VLOOKUP($C11,'Jr Nationals March 17 SS'!$A$17:$H$92,8,FALSE))=TRUE,0,VLOOKUP($C11,'Jr Nationals March 17 SS'!$A$17:$H$92,8,FALSE))</f>
        <v>0</v>
      </c>
      <c r="Z11" s="15">
        <f>IF(ISNA(VLOOKUP($C11,'Seven Springs Nor-Am Mar 17 HP'!$A$17:$H$97,8,FALSE))=TRUE,0,VLOOKUP($C11,'Seven Springs Nor-Am Mar 17 HP'!$A$17:$H$97,8,FALSE))</f>
        <v>0</v>
      </c>
      <c r="AA11" s="15">
        <f>IF(ISNA(VLOOKUP($C11,'Seven Springs Nor-Am Mar 18 SS'!$A$17:$H$97,8,FALSE))=TRUE,0,VLOOKUP($C11,'Seven Springs Nor-Am Mar 18 SS'!$A$17:$H$97,8,FALSE))</f>
        <v>0</v>
      </c>
      <c r="AB11" s="15">
        <f>IF(ISNA(VLOOKUP($C11,'Stoneham COT March 12-13 SS'!$A$17:$H$97,8,FALSE))=TRUE,0,VLOOKUP($C11,'Stoneham COT March 12-13 SS'!$A$17:$H$97,8,FALSE))</f>
        <v>0</v>
      </c>
      <c r="AC11" s="15">
        <f>IF(ISNA(VLOOKUP($C11,'Stoneham COT March 11 HP'!$A$17:$H$97,8,FALSE))=TRUE,0,VLOOKUP($C11,'Stoneham COT March 11 HP'!$A$17:$H$97,8,FALSE))</f>
        <v>0</v>
      </c>
      <c r="AD11" s="15">
        <f>IF(ISNA(VLOOKUP($C11,'Step Up April 1-3 SS'!$A$17:$H$97,8,FALSE))=TRUE,0,VLOOKUP($C11,'Step Up April 1-3 SS'!$A$17:$H$97,8,FALSE))</f>
        <v>0</v>
      </c>
      <c r="AE11" s="15">
        <f>IF(ISNA(VLOOKUP($C11,'Midwest Championship Feb 6 SS'!$A$17:$H$97,8,FALSE))=TRUE,0,VLOOKUP($C11,'Midwest Championship Feb 6 SS'!$A$17:$H$97,8,FALSE))</f>
        <v>0</v>
      </c>
      <c r="AF11" s="15">
        <f>IF(ISNA(VLOOKUP($C11,'Thunder Bay TT Jan 2016 SS'!$A$17:$H$97,8,FALSE))=TRUE,0,VLOOKUP($C11,'Thunder Bay TT Jan 2016 SS'!$A$17:$H$97,8,FALSE))</f>
        <v>0</v>
      </c>
      <c r="AG11" s="15">
        <f>IF(ISNA(VLOOKUP($C11,Event22!$A$17:$H$97,8,FALSE))=TRUE,0,VLOOKUP($C11,Event22!$A$17:$H$97,8,FALSE))</f>
        <v>0</v>
      </c>
      <c r="AH11" s="15">
        <f>IF(ISNA(VLOOKUP($C11,Event23!$A$17:$H$97,8,FALSE))=TRUE,0,VLOOKUP($C11,Event23!$A$17:$H$97,8,FALSE))</f>
        <v>0</v>
      </c>
      <c r="AI11" s="15">
        <f>IF(ISNA(VLOOKUP($C11,Event24!$A$17:$H$97,8,FALSE))=TRUE,0,VLOOKUP($C11,Event24!$A$17:$H$97,8,FALSE))</f>
        <v>0</v>
      </c>
      <c r="AJ11" s="15">
        <f>IF(ISNA(VLOOKUP($C11,Event25!$A$17:$H$97,8,FALSE))=TRUE,0,VLOOKUP($C11,Event25!$A$17:$H$97,8,FALSE))</f>
        <v>0</v>
      </c>
      <c r="AK11" s="15">
        <f>IF(ISNA(VLOOKUP($C11,Event26!$A$17:$H$97,8,FALSE))=TRUE,0,VLOOKUP($C11,Event26!$A$17:$H$97,8,FALSE))</f>
        <v>0</v>
      </c>
      <c r="AL11" s="15">
        <f>IF(ISNA(VLOOKUP($C11,Event27!$A$17:$H$97,8,FALSE))=TRUE,0,VLOOKUP($C11,Event27!$A$17:$H$97,8,FALSE))</f>
        <v>0</v>
      </c>
      <c r="AM11" s="15">
        <f>IF(ISNA(VLOOKUP($C11,Event28!$A$17:$H$97,8,FALSE))=TRUE,0,VLOOKUP($C11,Event28!$A$17:$H$97,8,FALSE))</f>
        <v>0</v>
      </c>
      <c r="AN11" s="15">
        <f>IF(ISNA(VLOOKUP($C11,Event29!$A$17:$H$97,8,FALSE))=TRUE,0,VLOOKUP($C11,Event29!$A$17:$H$97,8,FALSE))</f>
        <v>0</v>
      </c>
      <c r="AO11" s="15">
        <f>IF(ISNA(VLOOKUP($C11,Event30!$A$17:$H$96,8,FALSE))=TRUE,0,VLOOKUP($C11,Event30!$A$17:$H$96,8,FALSE))</f>
        <v>0</v>
      </c>
    </row>
    <row r="12" spans="1:41" s="6" customFormat="1" ht="15">
      <c r="A12" s="192" t="s">
        <v>81</v>
      </c>
      <c r="B12" s="192" t="s">
        <v>77</v>
      </c>
      <c r="C12" s="193" t="s">
        <v>68</v>
      </c>
      <c r="D12" s="8"/>
      <c r="E12" s="8">
        <f t="shared" si="0"/>
        <v>7</v>
      </c>
      <c r="F12" s="14">
        <f t="shared" si="1"/>
        <v>7</v>
      </c>
      <c r="G12" s="25">
        <f t="shared" si="2"/>
        <v>500</v>
      </c>
      <c r="H12" s="25">
        <f t="shared" si="3"/>
        <v>400.1322751322752</v>
      </c>
      <c r="I12" s="25">
        <f t="shared" si="4"/>
        <v>394.4099378881987</v>
      </c>
      <c r="J12" s="14">
        <f t="shared" si="5"/>
        <v>1294.542213020474</v>
      </c>
      <c r="K12" s="118"/>
      <c r="L12" s="15" t="str">
        <f>IF(ISNA(VLOOKUP($C12,'REV Copper HP Dec 10'!$A$17:$H$71,8,FALSE))=TRUE,"0",VLOOKUP($C12,'REV Copper HP Dec 10'!$A$17:$H$71,8,FALSE))</f>
        <v>0</v>
      </c>
      <c r="M12" s="15">
        <f>IF(ISNA(VLOOKUP($C12,'REV Copper HP Dec 11'!$A$17:$H$70,8,FALSE))=TRUE,0,VLOOKUP($C12,'REV Copper HP Dec 11'!$A$17:$H$70,8,FALSE))</f>
        <v>0</v>
      </c>
      <c r="N12" s="15">
        <f>IF(ISNA(VLOOKUP($C12,'Muskoka Timber Tour Jan 23'!$A$17:$H$20,8,FALSE))=TRUE,0,VLOOKUP($C12,'Muskoka Timber Tour Jan 23'!$A$17:$H$20,8,FALSE))</f>
        <v>389.0339425587468</v>
      </c>
      <c r="O12" s="15">
        <f>IF(ISNA(VLOOKUP($C12,'Muskoka Timber Tour Jan 24'!$A$17:$H$25,8,FALSE))=TRUE,0,VLOOKUP($C12,'Muskoka Timber Tour Jan 24'!$A$17:$H$25,8,FALSE))</f>
        <v>394.4099378881987</v>
      </c>
      <c r="P12" s="15">
        <f>IF(ISNA(VLOOKUP($C12,'Whistler COT'!$A$17:$H$95,8,FALSE))=TRUE,0,VLOOKUP($C12,'Whistler COT'!$A$17:$H$95,8,FALSE))</f>
        <v>0</v>
      </c>
      <c r="Q12" s="15">
        <f>IF(ISNA(VLOOKUP($C12,'Camp Fortune TT Feb 20'!$A$17:$H$100,8,FALSE))=TRUE,0,VLOOKUP($C12,'Camp Fortune TT Feb 20'!$A$17:$H$100,8,FALSE))</f>
        <v>500</v>
      </c>
      <c r="R12" s="15">
        <f>IF(ISNA(VLOOKUP($C12,'Aspen Open HP Feb 18'!$A$17:$H$100,8,FALSE))=TRUE,0,VLOOKUP($C12,'Aspen Open HP Feb 18'!$A$17:$H$100,8,FALSE))</f>
        <v>0</v>
      </c>
      <c r="S12" s="15">
        <f>IF(ISNA(VLOOKUP($C12,'Aspen Open SS Feb 18'!$A$17:$H$99,8,FALSE))=TRUE,0,VLOOKUP($C12,'Aspen Open SS Feb 18'!$A$17:$H$99,8,FALSE))</f>
        <v>0</v>
      </c>
      <c r="T12" s="15">
        <f>IF(ISNA(VLOOKUP($C12,'Caledon TT Feb 26'!$A$17:$H$99,8,FALSE))=TRUE,0,VLOOKUP($C12,'Caledon TT Feb 26'!$A$17:$H$99,8,FALSE))</f>
        <v>400.1322751322752</v>
      </c>
      <c r="U12" s="15">
        <f>IF(ISNA(VLOOKUP($C12,'Calgary Nor-Am HP Feb 26'!$A$17:$H$99,8,FALSE))=TRUE,0,VLOOKUP($C12,'Calgary Nor-Am HP Feb 26'!$A$17:$H$99,8,FALSE))</f>
        <v>0</v>
      </c>
      <c r="V12" s="15">
        <f>IF(ISNA(VLOOKUP($C12,'Calgary Nor-Am SS Feb 28'!$A$17:$H$100,8,FALSE))=TRUE,0,VLOOKUP($C12,'Calgary Nor-Am SS Feb 28'!$A$17:$H$100,8,FALSE))</f>
        <v>0</v>
      </c>
      <c r="W12" s="15">
        <f>IF(ISNA(VLOOKUP($C12,'MSLM Nor-Am March 5-6'!$A$17:$H$96,8,FALSE))=TRUE,0,VLOOKUP($C12,'MSLM Nor-Am March 5-6'!$A$17:$H$96,8,FALSE))</f>
        <v>0</v>
      </c>
      <c r="X12" s="15">
        <f>IF(ISNA(VLOOKUP($C12,'Mammoth World Cup'!$A$17:$H$92,8,FALSE))=TRUE,0,VLOOKUP($C12,'Mammoth World Cup'!$A$17:$H$92,8,FALSE))</f>
        <v>0</v>
      </c>
      <c r="Y12" s="15">
        <f>IF(ISNA(VLOOKUP($C12,'Jr Nationals March 17 SS'!$A$17:$H$92,8,FALSE))=TRUE,0,VLOOKUP($C12,'Jr Nationals March 17 SS'!$A$17:$H$92,8,FALSE))</f>
        <v>0</v>
      </c>
      <c r="Z12" s="15">
        <f>IF(ISNA(VLOOKUP($C12,'Seven Springs Nor-Am Mar 17 HP'!$A$17:$H$97,8,FALSE))=TRUE,0,VLOOKUP($C12,'Seven Springs Nor-Am Mar 17 HP'!$A$17:$H$97,8,FALSE))</f>
        <v>0</v>
      </c>
      <c r="AA12" s="15">
        <f>IF(ISNA(VLOOKUP($C12,'Seven Springs Nor-Am Mar 18 SS'!$A$17:$H$97,8,FALSE))=TRUE,0,VLOOKUP($C12,'Seven Springs Nor-Am Mar 18 SS'!$A$17:$H$97,8,FALSE))</f>
        <v>0</v>
      </c>
      <c r="AB12" s="15">
        <f>IF(ISNA(VLOOKUP($C12,'Stoneham COT March 12-13 SS'!$A$17:$H$97,8,FALSE))=TRUE,0,VLOOKUP($C12,'Stoneham COT March 12-13 SS'!$A$17:$H$97,8,FALSE))</f>
        <v>0</v>
      </c>
      <c r="AC12" s="15">
        <f>IF(ISNA(VLOOKUP($C12,'Stoneham COT March 11 HP'!$A$17:$H$97,8,FALSE))=TRUE,0,VLOOKUP($C12,'Stoneham COT March 11 HP'!$A$17:$H$97,8,FALSE))</f>
        <v>0</v>
      </c>
      <c r="AD12" s="15">
        <f>IF(ISNA(VLOOKUP($C12,'Step Up April 1-3 SS'!$A$17:$H$97,8,FALSE))=TRUE,0,VLOOKUP($C12,'Step Up April 1-3 SS'!$A$17:$H$97,8,FALSE))</f>
        <v>0</v>
      </c>
      <c r="AE12" s="15">
        <f>IF(ISNA(VLOOKUP($C12,'Midwest Championship Feb 6 SS'!$A$17:$H$97,8,FALSE))=TRUE,0,VLOOKUP($C12,'Midwest Championship Feb 6 SS'!$A$17:$H$97,8,FALSE))</f>
        <v>0</v>
      </c>
      <c r="AF12" s="15">
        <f>IF(ISNA(VLOOKUP($C12,'Thunder Bay TT Jan 2016 SS'!$A$17:$H$97,8,FALSE))=TRUE,0,VLOOKUP($C12,'Thunder Bay TT Jan 2016 SS'!$A$17:$H$97,8,FALSE))</f>
        <v>0</v>
      </c>
      <c r="AG12" s="15">
        <f>IF(ISNA(VLOOKUP($C12,Event22!$A$17:$H$97,8,FALSE))=TRUE,0,VLOOKUP($C12,Event22!$A$17:$H$97,8,FALSE))</f>
        <v>0</v>
      </c>
      <c r="AH12" s="15">
        <f>IF(ISNA(VLOOKUP($C12,Event23!$A$17:$H$97,8,FALSE))=TRUE,0,VLOOKUP($C12,Event23!$A$17:$H$97,8,FALSE))</f>
        <v>0</v>
      </c>
      <c r="AI12" s="15">
        <f>IF(ISNA(VLOOKUP($C12,Event24!$A$17:$H$97,8,FALSE))=TRUE,0,VLOOKUP($C12,Event24!$A$17:$H$97,8,FALSE))</f>
        <v>0</v>
      </c>
      <c r="AJ12" s="15">
        <f>IF(ISNA(VLOOKUP($C12,Event25!$A$17:$H$97,8,FALSE))=TRUE,0,VLOOKUP($C12,Event25!$A$17:$H$97,8,FALSE))</f>
        <v>0</v>
      </c>
      <c r="AK12" s="15">
        <f>IF(ISNA(VLOOKUP($C12,Event26!$A$17:$H$97,8,FALSE))=TRUE,0,VLOOKUP($C12,Event26!$A$17:$H$97,8,FALSE))</f>
        <v>0</v>
      </c>
      <c r="AL12" s="15">
        <f>IF(ISNA(VLOOKUP($C12,Event27!$A$17:$H$97,8,FALSE))=TRUE,0,VLOOKUP($C12,Event27!$A$17:$H$97,8,FALSE))</f>
        <v>0</v>
      </c>
      <c r="AM12" s="15">
        <f>IF(ISNA(VLOOKUP($C12,Event28!$A$17:$H$97,8,FALSE))=TRUE,0,VLOOKUP($C12,Event28!$A$17:$H$97,8,FALSE))</f>
        <v>0</v>
      </c>
      <c r="AN12" s="15">
        <f>IF(ISNA(VLOOKUP($C12,Event29!$A$17:$H$97,8,FALSE))=TRUE,0,VLOOKUP($C12,Event29!$A$17:$H$97,8,FALSE))</f>
        <v>0</v>
      </c>
      <c r="AO12" s="15">
        <f>IF(ISNA(VLOOKUP($C12,Event30!$A$17:$H$96,8,FALSE))=TRUE,0,VLOOKUP($C12,Event30!$A$17:$H$96,8,FALSE))</f>
        <v>0</v>
      </c>
    </row>
    <row r="13" spans="1:41" s="6" customFormat="1" ht="15">
      <c r="A13" s="192" t="s">
        <v>80</v>
      </c>
      <c r="B13" s="192" t="s">
        <v>76</v>
      </c>
      <c r="C13" s="229" t="s">
        <v>66</v>
      </c>
      <c r="D13" s="8"/>
      <c r="E13" s="8">
        <f t="shared" si="0"/>
        <v>8</v>
      </c>
      <c r="F13" s="14">
        <f t="shared" si="1"/>
        <v>8</v>
      </c>
      <c r="G13" s="25">
        <f t="shared" si="2"/>
        <v>477.2486772486772</v>
      </c>
      <c r="H13" s="25">
        <f t="shared" si="3"/>
        <v>399.4778067885118</v>
      </c>
      <c r="I13" s="25">
        <f t="shared" si="4"/>
        <v>398.79154078549846</v>
      </c>
      <c r="J13" s="14">
        <f t="shared" si="5"/>
        <v>1275.5180248226875</v>
      </c>
      <c r="K13" s="118"/>
      <c r="L13" s="15" t="str">
        <f>IF(ISNA(VLOOKUP($C13,'REV Copper HP Dec 10'!$A$17:$H$71,8,FALSE))=TRUE,"0",VLOOKUP($C13,'REV Copper HP Dec 10'!$A$17:$H$71,8,FALSE))</f>
        <v>0</v>
      </c>
      <c r="M13" s="15">
        <f>IF(ISNA(VLOOKUP($C13,'REV Copper HP Dec 11'!$A$17:$H$70,8,FALSE))=TRUE,0,VLOOKUP($C13,'REV Copper HP Dec 11'!$A$17:$H$70,8,FALSE))</f>
        <v>0</v>
      </c>
      <c r="N13" s="15">
        <f>IF(ISNA(VLOOKUP($C13,'Muskoka Timber Tour Jan 23'!$A$17:$H$20,8,FALSE))=TRUE,0,VLOOKUP($C13,'Muskoka Timber Tour Jan 23'!$A$17:$H$20,8,FALSE))</f>
        <v>399.4778067885118</v>
      </c>
      <c r="O13" s="15">
        <f>IF(ISNA(VLOOKUP($C13,'Muskoka Timber Tour Jan 24'!$A$17:$H$25,8,FALSE))=TRUE,0,VLOOKUP($C13,'Muskoka Timber Tour Jan 24'!$A$17:$H$25,8,FALSE))</f>
        <v>273.2919254658385</v>
      </c>
      <c r="P13" s="15">
        <f>IF(ISNA(VLOOKUP($C13,'Whistler COT'!$A$17:$H$95,8,FALSE))=TRUE,0,VLOOKUP($C13,'Whistler COT'!$A$17:$H$95,8,FALSE))</f>
        <v>0</v>
      </c>
      <c r="Q13" s="15">
        <f>IF(ISNA(VLOOKUP($C13,'Camp Fortune TT Feb 20'!$A$17:$H$100,8,FALSE))=TRUE,0,VLOOKUP($C13,'Camp Fortune TT Feb 20'!$A$17:$H$100,8,FALSE))</f>
        <v>398.79154078549846</v>
      </c>
      <c r="R13" s="15">
        <f>IF(ISNA(VLOOKUP($C13,'Aspen Open HP Feb 18'!$A$17:$H$100,8,FALSE))=TRUE,0,VLOOKUP($C13,'Aspen Open HP Feb 18'!$A$17:$H$100,8,FALSE))</f>
        <v>0</v>
      </c>
      <c r="S13" s="15">
        <f>IF(ISNA(VLOOKUP($C13,'Aspen Open SS Feb 18'!$A$17:$H$99,8,FALSE))=TRUE,0,VLOOKUP($C13,'Aspen Open SS Feb 18'!$A$17:$H$99,8,FALSE))</f>
        <v>0</v>
      </c>
      <c r="T13" s="15">
        <f>IF(ISNA(VLOOKUP($C13,'Caledon TT Feb 26'!$A$17:$H$99,8,FALSE))=TRUE,0,VLOOKUP($C13,'Caledon TT Feb 26'!$A$17:$H$99,8,FALSE))</f>
        <v>477.2486772486772</v>
      </c>
      <c r="U13" s="15">
        <f>IF(ISNA(VLOOKUP($C13,'Calgary Nor-Am HP Feb 26'!$A$17:$H$99,8,FALSE))=TRUE,0,VLOOKUP($C13,'Calgary Nor-Am HP Feb 26'!$A$17:$H$99,8,FALSE))</f>
        <v>0</v>
      </c>
      <c r="V13" s="15">
        <f>IF(ISNA(VLOOKUP($C13,'Calgary Nor-Am SS Feb 28'!$A$17:$H$100,8,FALSE))=TRUE,0,VLOOKUP($C13,'Calgary Nor-Am SS Feb 28'!$A$17:$H$100,8,FALSE))</f>
        <v>0</v>
      </c>
      <c r="W13" s="15">
        <f>IF(ISNA(VLOOKUP($C13,'MSLM Nor-Am March 5-6'!$A$17:$H$96,8,FALSE))=TRUE,0,VLOOKUP($C13,'MSLM Nor-Am March 5-6'!$A$17:$H$96,8,FALSE))</f>
        <v>0</v>
      </c>
      <c r="X13" s="15">
        <f>IF(ISNA(VLOOKUP($C13,'Mammoth World Cup'!$A$17:$H$92,8,FALSE))=TRUE,0,VLOOKUP($C13,'Mammoth World Cup'!$A$17:$H$92,8,FALSE))</f>
        <v>0</v>
      </c>
      <c r="Y13" s="15">
        <f>IF(ISNA(VLOOKUP($C13,'Jr Nationals March 17 SS'!$A$17:$H$92,8,FALSE))=TRUE,0,VLOOKUP($C13,'Jr Nationals March 17 SS'!$A$17:$H$92,8,FALSE))</f>
        <v>0</v>
      </c>
      <c r="Z13" s="15">
        <f>IF(ISNA(VLOOKUP($C13,'Seven Springs Nor-Am Mar 17 HP'!$A$17:$H$97,8,FALSE))=TRUE,0,VLOOKUP($C13,'Seven Springs Nor-Am Mar 17 HP'!$A$17:$H$97,8,FALSE))</f>
        <v>0</v>
      </c>
      <c r="AA13" s="15">
        <f>IF(ISNA(VLOOKUP($C13,'Seven Springs Nor-Am Mar 18 SS'!$A$17:$H$97,8,FALSE))=TRUE,0,VLOOKUP($C13,'Seven Springs Nor-Am Mar 18 SS'!$A$17:$H$97,8,FALSE))</f>
        <v>0</v>
      </c>
      <c r="AB13" s="15">
        <f>IF(ISNA(VLOOKUP($C13,'Stoneham COT March 12-13 SS'!$A$17:$H$97,8,FALSE))=TRUE,0,VLOOKUP($C13,'Stoneham COT March 12-13 SS'!$A$17:$H$97,8,FALSE))</f>
        <v>0</v>
      </c>
      <c r="AC13" s="15">
        <f>IF(ISNA(VLOOKUP($C13,'Stoneham COT March 11 HP'!$A$17:$H$97,8,FALSE))=TRUE,0,VLOOKUP($C13,'Stoneham COT March 11 HP'!$A$17:$H$97,8,FALSE))</f>
        <v>0</v>
      </c>
      <c r="AD13" s="15">
        <f>IF(ISNA(VLOOKUP($C13,'Step Up April 1-3 SS'!$A$17:$H$97,8,FALSE))=TRUE,0,VLOOKUP($C13,'Step Up April 1-3 SS'!$A$17:$H$97,8,FALSE))</f>
        <v>0</v>
      </c>
      <c r="AE13" s="15">
        <f>IF(ISNA(VLOOKUP($C13,'Midwest Championship Feb 6 SS'!$A$17:$H$97,8,FALSE))=TRUE,0,VLOOKUP($C13,'Midwest Championship Feb 6 SS'!$A$17:$H$97,8,FALSE))</f>
        <v>0</v>
      </c>
      <c r="AF13" s="15">
        <f>IF(ISNA(VLOOKUP($C13,'Thunder Bay TT Jan 2016 SS'!$A$17:$H$97,8,FALSE))=TRUE,0,VLOOKUP($C13,'Thunder Bay TT Jan 2016 SS'!$A$17:$H$97,8,FALSE))</f>
        <v>0</v>
      </c>
      <c r="AG13" s="15">
        <f>IF(ISNA(VLOOKUP($C13,Event22!$A$17:$H$97,8,FALSE))=TRUE,0,VLOOKUP($C13,Event22!$A$17:$H$97,8,FALSE))</f>
        <v>0</v>
      </c>
      <c r="AH13" s="15">
        <f>IF(ISNA(VLOOKUP($C13,Event23!$A$17:$H$97,8,FALSE))=TRUE,0,VLOOKUP($C13,Event23!$A$17:$H$97,8,FALSE))</f>
        <v>0</v>
      </c>
      <c r="AI13" s="15">
        <f>IF(ISNA(VLOOKUP($C13,Event24!$A$17:$H$97,8,FALSE))=TRUE,0,VLOOKUP($C13,Event24!$A$17:$H$97,8,FALSE))</f>
        <v>0</v>
      </c>
      <c r="AJ13" s="15">
        <f>IF(ISNA(VLOOKUP($C13,Event25!$A$17:$H$97,8,FALSE))=TRUE,0,VLOOKUP($C13,Event25!$A$17:$H$97,8,FALSE))</f>
        <v>0</v>
      </c>
      <c r="AK13" s="15">
        <f>IF(ISNA(VLOOKUP($C13,Event26!$A$17:$H$97,8,FALSE))=TRUE,0,VLOOKUP($C13,Event26!$A$17:$H$97,8,FALSE))</f>
        <v>0</v>
      </c>
      <c r="AL13" s="15">
        <f>IF(ISNA(VLOOKUP($C13,Event27!$A$17:$H$97,8,FALSE))=TRUE,0,VLOOKUP($C13,Event27!$A$17:$H$97,8,FALSE))</f>
        <v>0</v>
      </c>
      <c r="AM13" s="15">
        <f>IF(ISNA(VLOOKUP($C13,Event28!$A$17:$H$97,8,FALSE))=TRUE,0,VLOOKUP($C13,Event28!$A$17:$H$97,8,FALSE))</f>
        <v>0</v>
      </c>
      <c r="AN13" s="15">
        <f>IF(ISNA(VLOOKUP($C13,Event29!$A$17:$H$97,8,FALSE))=TRUE,0,VLOOKUP($C13,Event29!$A$17:$H$97,8,FALSE))</f>
        <v>0</v>
      </c>
      <c r="AO13" s="15">
        <f>IF(ISNA(VLOOKUP($C13,Event30!$A$17:$H$96,8,FALSE))=TRUE,0,VLOOKUP($C13,Event30!$A$17:$H$96,8,FALSE))</f>
        <v>0</v>
      </c>
    </row>
    <row r="14" spans="1:41" s="6" customFormat="1" ht="15">
      <c r="A14" s="192" t="s">
        <v>81</v>
      </c>
      <c r="B14" s="192" t="s">
        <v>79</v>
      </c>
      <c r="C14" s="193" t="s">
        <v>71</v>
      </c>
      <c r="D14" s="8"/>
      <c r="E14" s="8">
        <f t="shared" si="0"/>
        <v>9</v>
      </c>
      <c r="F14" s="14">
        <f t="shared" si="1"/>
        <v>9</v>
      </c>
      <c r="G14" s="25">
        <f t="shared" si="2"/>
        <v>456.8783068783069</v>
      </c>
      <c r="H14" s="25">
        <f t="shared" si="3"/>
        <v>425.5874673629244</v>
      </c>
      <c r="I14" s="25">
        <f t="shared" si="4"/>
        <v>306.6465256797583</v>
      </c>
      <c r="J14" s="14">
        <f t="shared" si="5"/>
        <v>1189.1122999209895</v>
      </c>
      <c r="K14" s="118"/>
      <c r="L14" s="15" t="str">
        <f>IF(ISNA(VLOOKUP($C14,'REV Copper HP Dec 10'!$A$17:$H$71,8,FALSE))=TRUE,"0",VLOOKUP($C14,'REV Copper HP Dec 10'!$A$17:$H$71,8,FALSE))</f>
        <v>0</v>
      </c>
      <c r="M14" s="15">
        <f>IF(ISNA(VLOOKUP($C14,'REV Copper HP Dec 11'!$A$17:$H$70,8,FALSE))=TRUE,0,VLOOKUP($C14,'REV Copper HP Dec 11'!$A$17:$H$70,8,FALSE))</f>
        <v>0</v>
      </c>
      <c r="N14" s="15">
        <f>IF(ISNA(VLOOKUP($C14,'Muskoka Timber Tour Jan 23'!$A$17:$H$30,8,FALSE))=TRUE,0,VLOOKUP($C14,'Muskoka Timber Tour Jan 23'!$A$17:$H$30,8,FALSE))</f>
        <v>425.5874673629244</v>
      </c>
      <c r="O14" s="15">
        <f>IF(ISNA(VLOOKUP($C14,'Muskoka Timber Tour Jan 24'!$A$17:$H$25,8,FALSE))=TRUE,0,VLOOKUP($C14,'Muskoka Timber Tour Jan 24'!$A$17:$H$25,8,FALSE))</f>
        <v>7.763975155279502</v>
      </c>
      <c r="P14" s="15">
        <f>IF(ISNA(VLOOKUP($C14,'Whistler COT'!$A$17:$H$95,8,FALSE))=TRUE,0,VLOOKUP($C14,'Whistler COT'!$A$17:$H$95,8,FALSE))</f>
        <v>0</v>
      </c>
      <c r="Q14" s="15">
        <f>IF(ISNA(VLOOKUP($C14,'Camp Fortune TT Feb 20'!$A$17:$H$100,8,FALSE))=TRUE,0,VLOOKUP($C14,'Camp Fortune TT Feb 20'!$A$17:$H$100,8,FALSE))</f>
        <v>306.6465256797583</v>
      </c>
      <c r="R14" s="15">
        <f>IF(ISNA(VLOOKUP($C14,'Aspen Open HP Feb 18'!$A$17:$H$100,8,FALSE))=TRUE,0,VLOOKUP($C14,'Aspen Open HP Feb 18'!$A$17:$H$100,8,FALSE))</f>
        <v>0</v>
      </c>
      <c r="S14" s="15">
        <f>IF(ISNA(VLOOKUP($C14,'Aspen Open SS Feb 18'!$A$17:$H$99,8,FALSE))=TRUE,0,VLOOKUP($C14,'Aspen Open SS Feb 18'!$A$17:$H$99,8,FALSE))</f>
        <v>0</v>
      </c>
      <c r="T14" s="15">
        <f>IF(ISNA(VLOOKUP($C14,'Caledon TT Feb 26'!$A$17:$H$99,8,FALSE))=TRUE,0,VLOOKUP($C14,'Caledon TT Feb 26'!$A$17:$H$99,8,FALSE))</f>
        <v>456.8783068783069</v>
      </c>
      <c r="U14" s="15">
        <f>IF(ISNA(VLOOKUP($C14,'Calgary Nor-Am HP Feb 26'!$A$17:$H$99,8,FALSE))=TRUE,0,VLOOKUP($C14,'Calgary Nor-Am HP Feb 26'!$A$17:$H$99,8,FALSE))</f>
        <v>0</v>
      </c>
      <c r="V14" s="15">
        <f>IF(ISNA(VLOOKUP($C14,'Calgary Nor-Am SS Feb 28'!$A$17:$H$100,8,FALSE))=TRUE,0,VLOOKUP($C14,'Calgary Nor-Am SS Feb 28'!$A$17:$H$100,8,FALSE))</f>
        <v>0</v>
      </c>
      <c r="W14" s="15">
        <f>IF(ISNA(VLOOKUP($C14,'MSLM Nor-Am March 5-6'!$A$17:$H$96,8,FALSE))=TRUE,0,VLOOKUP($C14,'MSLM Nor-Am March 5-6'!$A$17:$H$96,8,FALSE))</f>
        <v>0</v>
      </c>
      <c r="X14" s="15">
        <f>IF(ISNA(VLOOKUP($C14,'Mammoth World Cup'!$A$17:$H$92,8,FALSE))=TRUE,0,VLOOKUP($C14,'Mammoth World Cup'!$A$17:$H$92,8,FALSE))</f>
        <v>0</v>
      </c>
      <c r="Y14" s="15">
        <f>IF(ISNA(VLOOKUP($C14,'Jr Nationals March 17 SS'!$A$17:$H$92,8,FALSE))=TRUE,0,VLOOKUP($C14,'Jr Nationals March 17 SS'!$A$17:$H$92,8,FALSE))</f>
        <v>0</v>
      </c>
      <c r="Z14" s="15">
        <f>IF(ISNA(VLOOKUP($C14,'Seven Springs Nor-Am Mar 17 HP'!$A$17:$H$97,8,FALSE))=TRUE,0,VLOOKUP($C14,'Seven Springs Nor-Am Mar 17 HP'!$A$17:$H$97,8,FALSE))</f>
        <v>0</v>
      </c>
      <c r="AA14" s="15">
        <f>IF(ISNA(VLOOKUP($C14,'Seven Springs Nor-Am Mar 18 SS'!$A$17:$H$97,8,FALSE))=TRUE,0,VLOOKUP($C14,'Seven Springs Nor-Am Mar 18 SS'!$A$17:$H$97,8,FALSE))</f>
        <v>0</v>
      </c>
      <c r="AB14" s="15">
        <f>IF(ISNA(VLOOKUP($C14,'Stoneham COT March 12-13 SS'!$A$17:$H$97,8,FALSE))=TRUE,0,VLOOKUP($C14,'Stoneham COT March 12-13 SS'!$A$17:$H$97,8,FALSE))</f>
        <v>0</v>
      </c>
      <c r="AC14" s="15">
        <f>IF(ISNA(VLOOKUP($C14,'Stoneham COT March 11 HP'!$A$17:$H$97,8,FALSE))=TRUE,0,VLOOKUP($C14,'Stoneham COT March 11 HP'!$A$17:$H$97,8,FALSE))</f>
        <v>0</v>
      </c>
      <c r="AD14" s="15">
        <f>IF(ISNA(VLOOKUP($C14,'Step Up April 1-3 SS'!$A$17:$H$97,8,FALSE))=TRUE,0,VLOOKUP($C14,'Step Up April 1-3 SS'!$A$17:$H$97,8,FALSE))</f>
        <v>0</v>
      </c>
      <c r="AE14" s="15">
        <f>IF(ISNA(VLOOKUP($C14,'Midwest Championship Feb 6 SS'!$A$17:$H$97,8,FALSE))=TRUE,0,VLOOKUP($C14,'Midwest Championship Feb 6 SS'!$A$17:$H$97,8,FALSE))</f>
        <v>0</v>
      </c>
      <c r="AF14" s="15">
        <f>IF(ISNA(VLOOKUP($C14,'Thunder Bay TT Jan 2016 SS'!$A$17:$H$97,8,FALSE))=TRUE,0,VLOOKUP($C14,'Thunder Bay TT Jan 2016 SS'!$A$17:$H$97,8,FALSE))</f>
        <v>0</v>
      </c>
      <c r="AG14" s="15">
        <f>IF(ISNA(VLOOKUP($C14,Event22!$A$17:$H$97,8,FALSE))=TRUE,0,VLOOKUP($C14,Event22!$A$17:$H$97,8,FALSE))</f>
        <v>0</v>
      </c>
      <c r="AH14" s="15">
        <f>IF(ISNA(VLOOKUP($C14,Event23!$A$17:$H$97,8,FALSE))=TRUE,0,VLOOKUP($C14,Event23!$A$17:$H$97,8,FALSE))</f>
        <v>0</v>
      </c>
      <c r="AI14" s="15">
        <f>IF(ISNA(VLOOKUP($C14,Event24!$A$17:$H$97,8,FALSE))=TRUE,0,VLOOKUP($C14,Event24!$A$17:$H$97,8,FALSE))</f>
        <v>0</v>
      </c>
      <c r="AJ14" s="15">
        <f>IF(ISNA(VLOOKUP($C14,Event25!$A$17:$H$97,8,FALSE))=TRUE,0,VLOOKUP($C14,Event25!$A$17:$H$97,8,FALSE))</f>
        <v>0</v>
      </c>
      <c r="AK14" s="15">
        <f>IF(ISNA(VLOOKUP($C14,Event26!$A$17:$H$97,8,FALSE))=TRUE,0,VLOOKUP($C14,Event26!$A$17:$H$97,8,FALSE))</f>
        <v>0</v>
      </c>
      <c r="AL14" s="15">
        <f>IF(ISNA(VLOOKUP($C14,Event27!$A$17:$H$97,8,FALSE))=TRUE,0,VLOOKUP($C14,Event27!$A$17:$H$97,8,FALSE))</f>
        <v>0</v>
      </c>
      <c r="AM14" s="15">
        <f>IF(ISNA(VLOOKUP($C14,Event28!$A$17:$H$97,8,FALSE))=TRUE,0,VLOOKUP($C14,Event28!$A$17:$H$97,8,FALSE))</f>
        <v>0</v>
      </c>
      <c r="AN14" s="15">
        <f>IF(ISNA(VLOOKUP($C14,Event29!$A$17:$H$97,8,FALSE))=TRUE,0,VLOOKUP($C14,Event29!$A$17:$H$97,8,FALSE))</f>
        <v>0</v>
      </c>
      <c r="AO14" s="15">
        <f>IF(ISNA(VLOOKUP($C14,Event30!$A$17:$H$96,8,FALSE))=TRUE,0,VLOOKUP($C14,Event30!$A$17:$H$96,8,FALSE))</f>
        <v>0</v>
      </c>
    </row>
    <row r="15" spans="1:41" s="6" customFormat="1" ht="15">
      <c r="A15" s="192" t="s">
        <v>82</v>
      </c>
      <c r="B15" s="192" t="s">
        <v>78</v>
      </c>
      <c r="C15" s="193" t="s">
        <v>69</v>
      </c>
      <c r="D15" s="8"/>
      <c r="E15" s="8">
        <f t="shared" si="0"/>
        <v>10</v>
      </c>
      <c r="F15" s="14">
        <f t="shared" si="1"/>
        <v>10</v>
      </c>
      <c r="G15" s="25">
        <f t="shared" si="2"/>
        <v>404.4973544973546</v>
      </c>
      <c r="H15" s="25">
        <f t="shared" si="3"/>
        <v>344.4108761329305</v>
      </c>
      <c r="I15" s="25">
        <f t="shared" si="4"/>
        <v>336.15560640732264</v>
      </c>
      <c r="J15" s="14">
        <f t="shared" si="5"/>
        <v>1085.0638370376078</v>
      </c>
      <c r="K15" s="118"/>
      <c r="L15" s="15" t="str">
        <f>IF(ISNA(VLOOKUP($C15,'REV Copper HP Dec 10'!$A$17:$H$71,8,FALSE))=TRUE,"0",VLOOKUP($C15,'REV Copper HP Dec 10'!$A$17:$H$71,8,FALSE))</f>
        <v>0</v>
      </c>
      <c r="M15" s="15">
        <f>IF(ISNA(VLOOKUP($C15,'REV Copper HP Dec 11'!$A$17:$H$70,8,FALSE))=TRUE,0,VLOOKUP($C15,'REV Copper HP Dec 11'!$A$17:$H$70,8,FALSE))</f>
        <v>0</v>
      </c>
      <c r="N15" s="15">
        <f>IF(ISNA(VLOOKUP($C15,'Muskoka Timber Tour Jan 23'!$A$17:$H$30,8,FALSE))=TRUE,0,VLOOKUP($C15,'Muskoka Timber Tour Jan 23'!$A$17:$H$30,8,FALSE))</f>
        <v>31.331592689295043</v>
      </c>
      <c r="O15" s="15">
        <f>IF(ISNA(VLOOKUP($C15,'Muskoka Timber Tour Jan 24'!$A$17:$H$25,8,FALSE))=TRUE,0,VLOOKUP($C15,'Muskoka Timber Tour Jan 24'!$A$17:$H$25,8,FALSE))</f>
        <v>51.242236024844715</v>
      </c>
      <c r="P15" s="15">
        <f>IF(ISNA(VLOOKUP($C15,'Whistler COT'!$A$17:$H$95,8,FALSE))=TRUE,0,VLOOKUP($C15,'Whistler COT'!$A$17:$H$95,8,FALSE))</f>
        <v>0</v>
      </c>
      <c r="Q15" s="15">
        <f>IF(ISNA(VLOOKUP($C15,'Camp Fortune TT Feb 20'!$A$17:$H$100,8,FALSE))=TRUE,0,VLOOKUP($C15,'Camp Fortune TT Feb 20'!$A$17:$H$100,8,FALSE))</f>
        <v>344.4108761329305</v>
      </c>
      <c r="R15" s="15">
        <f>IF(ISNA(VLOOKUP($C15,'Aspen Open HP Feb 18'!$A$17:$H$100,8,FALSE))=TRUE,0,VLOOKUP($C15,'Aspen Open HP Feb 18'!$A$17:$H$100,8,FALSE))</f>
        <v>0</v>
      </c>
      <c r="S15" s="15">
        <f>IF(ISNA(VLOOKUP($C15,'Aspen Open SS Feb 18'!$A$17:$H$99,8,FALSE))=TRUE,0,VLOOKUP($C15,'Aspen Open SS Feb 18'!$A$17:$H$99,8,FALSE))</f>
        <v>0</v>
      </c>
      <c r="T15" s="15">
        <f>IF(ISNA(VLOOKUP($C15,'Caledon TT Feb 26'!$A$17:$H$99,8,FALSE))=TRUE,0,VLOOKUP($C15,'Caledon TT Feb 26'!$A$17:$H$99,8,FALSE))</f>
        <v>404.4973544973546</v>
      </c>
      <c r="U15" s="15">
        <f>IF(ISNA(VLOOKUP($C15,'Calgary Nor-Am HP Feb 26'!$A$17:$H$99,8,FALSE))=TRUE,0,VLOOKUP($C15,'Calgary Nor-Am HP Feb 26'!$A$17:$H$99,8,FALSE))</f>
        <v>0</v>
      </c>
      <c r="V15" s="15">
        <f>IF(ISNA(VLOOKUP($C15,'Calgary Nor-Am SS Feb 28'!$A$17:$H$100,8,FALSE))=TRUE,0,VLOOKUP($C15,'Calgary Nor-Am SS Feb 28'!$A$17:$H$100,8,FALSE))</f>
        <v>0</v>
      </c>
      <c r="W15" s="15">
        <f>IF(ISNA(VLOOKUP($C15,'MSLM Nor-Am March 5-6'!$A$17:$H$96,8,FALSE))=TRUE,0,VLOOKUP($C15,'MSLM Nor-Am March 5-6'!$A$17:$H$96,8,FALSE))</f>
        <v>0</v>
      </c>
      <c r="X15" s="15">
        <f>IF(ISNA(VLOOKUP($C15,'Mammoth World Cup'!$A$17:$H$92,8,FALSE))=TRUE,0,VLOOKUP($C15,'Mammoth World Cup'!$A$17:$H$92,8,FALSE))</f>
        <v>0</v>
      </c>
      <c r="Y15" s="15">
        <f>IF(ISNA(VLOOKUP($C15,'Jr Nationals March 17 SS'!$A$17:$H$92,8,FALSE))=TRUE,0,VLOOKUP($C15,'Jr Nationals March 17 SS'!$A$17:$H$92,8,FALSE))</f>
        <v>336.15560640732264</v>
      </c>
      <c r="Z15" s="15">
        <f>IF(ISNA(VLOOKUP($C15,'Seven Springs Nor-Am Mar 17 HP'!$A$17:$H$97,8,FALSE))=TRUE,0,VLOOKUP($C15,'Seven Springs Nor-Am Mar 17 HP'!$A$17:$H$97,8,FALSE))</f>
        <v>0</v>
      </c>
      <c r="AA15" s="15">
        <f>IF(ISNA(VLOOKUP($C15,'Seven Springs Nor-Am Mar 18 SS'!$A$17:$H$97,8,FALSE))=TRUE,0,VLOOKUP($C15,'Seven Springs Nor-Am Mar 18 SS'!$A$17:$H$97,8,FALSE))</f>
        <v>0</v>
      </c>
      <c r="AB15" s="15">
        <f>IF(ISNA(VLOOKUP($C15,'Stoneham COT March 12-13 SS'!$A$17:$H$97,8,FALSE))=TRUE,0,VLOOKUP($C15,'Stoneham COT March 12-13 SS'!$A$17:$H$97,8,FALSE))</f>
        <v>0</v>
      </c>
      <c r="AC15" s="15">
        <f>IF(ISNA(VLOOKUP($C15,'Stoneham COT March 11 HP'!$A$17:$H$97,8,FALSE))=TRUE,0,VLOOKUP($C15,'Stoneham COT March 11 HP'!$A$17:$H$97,8,FALSE))</f>
        <v>0</v>
      </c>
      <c r="AD15" s="15">
        <f>IF(ISNA(VLOOKUP($C15,'Step Up April 1-3 SS'!$A$17:$H$97,8,FALSE))=TRUE,0,VLOOKUP($C15,'Step Up April 1-3 SS'!$A$17:$H$97,8,FALSE))</f>
        <v>0</v>
      </c>
      <c r="AE15" s="15">
        <f>IF(ISNA(VLOOKUP($C15,'Midwest Championship Feb 6 SS'!$A$17:$H$97,8,FALSE))=TRUE,0,VLOOKUP($C15,'Midwest Championship Feb 6 SS'!$A$17:$H$97,8,FALSE))</f>
        <v>0</v>
      </c>
      <c r="AF15" s="15">
        <f>IF(ISNA(VLOOKUP($C15,'Thunder Bay TT Jan 2016 SS'!$A$17:$H$97,8,FALSE))=TRUE,0,VLOOKUP($C15,'Thunder Bay TT Jan 2016 SS'!$A$17:$H$97,8,FALSE))</f>
        <v>0</v>
      </c>
      <c r="AG15" s="15">
        <f>IF(ISNA(VLOOKUP($C15,Event22!$A$17:$H$97,8,FALSE))=TRUE,0,VLOOKUP($C15,Event22!$A$17:$H$97,8,FALSE))</f>
        <v>0</v>
      </c>
      <c r="AH15" s="15">
        <f>IF(ISNA(VLOOKUP($C15,Event23!$A$17:$H$97,8,FALSE))=TRUE,0,VLOOKUP($C15,Event23!$A$17:$H$97,8,FALSE))</f>
        <v>0</v>
      </c>
      <c r="AI15" s="15">
        <f>IF(ISNA(VLOOKUP($C15,Event24!$A$17:$H$97,8,FALSE))=TRUE,0,VLOOKUP($C15,Event24!$A$17:$H$97,8,FALSE))</f>
        <v>0</v>
      </c>
      <c r="AJ15" s="15">
        <f>IF(ISNA(VLOOKUP($C15,Event25!$A$17:$H$97,8,FALSE))=TRUE,0,VLOOKUP($C15,Event25!$A$17:$H$97,8,FALSE))</f>
        <v>0</v>
      </c>
      <c r="AK15" s="15">
        <f>IF(ISNA(VLOOKUP($C15,Event26!$A$17:$H$97,8,FALSE))=TRUE,0,VLOOKUP($C15,Event26!$A$17:$H$97,8,FALSE))</f>
        <v>0</v>
      </c>
      <c r="AL15" s="15">
        <f>IF(ISNA(VLOOKUP($C15,Event27!$A$17:$H$97,8,FALSE))=TRUE,0,VLOOKUP($C15,Event27!$A$17:$H$97,8,FALSE))</f>
        <v>0</v>
      </c>
      <c r="AM15" s="15">
        <f>IF(ISNA(VLOOKUP($C15,Event28!$A$17:$H$97,8,FALSE))=TRUE,0,VLOOKUP($C15,Event28!$A$17:$H$97,8,FALSE))</f>
        <v>0</v>
      </c>
      <c r="AN15" s="15">
        <f>IF(ISNA(VLOOKUP($C15,Event29!$A$17:$H$97,8,FALSE))=TRUE,0,VLOOKUP($C15,Event29!$A$17:$H$97,8,FALSE))</f>
        <v>0</v>
      </c>
      <c r="AO15" s="15">
        <f>IF(ISNA(VLOOKUP($C15,Event30!$A$17:$H$96,8,FALSE))=TRUE,0,VLOOKUP($C15,Event30!$A$17:$H$96,8,FALSE))</f>
        <v>0</v>
      </c>
    </row>
    <row r="16" spans="1:41" s="6" customFormat="1" ht="15">
      <c r="A16" s="192" t="s">
        <v>140</v>
      </c>
      <c r="B16" s="192" t="s">
        <v>77</v>
      </c>
      <c r="C16" s="283" t="s">
        <v>141</v>
      </c>
      <c r="D16" s="8"/>
      <c r="E16" s="8">
        <f t="shared" si="0"/>
        <v>11</v>
      </c>
      <c r="F16" s="14">
        <f t="shared" si="1"/>
        <v>11</v>
      </c>
      <c r="G16" s="25">
        <f t="shared" si="2"/>
        <v>500</v>
      </c>
      <c r="H16" s="25">
        <f t="shared" si="3"/>
        <v>463.7096774193548</v>
      </c>
      <c r="I16" s="25">
        <f t="shared" si="4"/>
        <v>0</v>
      </c>
      <c r="J16" s="14">
        <f t="shared" si="5"/>
        <v>963.7096774193549</v>
      </c>
      <c r="K16" s="118"/>
      <c r="L16" s="15" t="str">
        <f>IF(ISNA(VLOOKUP($C16,'REV Copper HP Dec 10'!$A$17:$H$71,8,FALSE))=TRUE,"0",VLOOKUP($C16,'REV Copper HP Dec 10'!$A$17:$H$71,8,FALSE))</f>
        <v>0</v>
      </c>
      <c r="M16" s="15">
        <f>IF(ISNA(VLOOKUP($C16,'REV Copper HP Dec 11'!$A$17:$H$70,8,FALSE))=TRUE,0,VLOOKUP($C16,'REV Copper HP Dec 11'!$A$17:$H$70,8,FALSE))</f>
        <v>0</v>
      </c>
      <c r="N16" s="15">
        <f>IF(ISNA(VLOOKUP($C16,'Muskoka Timber Tour Jan 23'!$A$17:$H$20,8,FALSE))=TRUE,0,VLOOKUP($C16,'Muskoka Timber Tour Jan 23'!$A$17:$H$20,8,FALSE))</f>
        <v>0</v>
      </c>
      <c r="O16" s="15">
        <f>IF(ISNA(VLOOKUP($C16,'Muskoka Timber Tour Jan 24'!$A$17:$H$25,8,FALSE))=TRUE,0,VLOOKUP($C16,'Muskoka Timber Tour Jan 24'!$A$17:$H$25,8,FALSE))</f>
        <v>0</v>
      </c>
      <c r="P16" s="15">
        <f>IF(ISNA(VLOOKUP($C16,'Whistler COT'!$A$17:$H$95,8,FALSE))=TRUE,0,VLOOKUP($C16,'Whistler COT'!$A$17:$H$95,8,FALSE))</f>
        <v>0</v>
      </c>
      <c r="Q16" s="15">
        <f>IF(ISNA(VLOOKUP($C16,'Caledon TT Feb 26'!$A$17:$H$18,8,FALSE))=TRUE,0,VLOOKUP($C16,'Caledon TT Feb 26'!$A$17:$H$18,8,FALSE))</f>
        <v>0</v>
      </c>
      <c r="R16" s="15">
        <f>IF(ISNA(VLOOKUP($C16,'Aspen Open HP Feb 18'!$A$17:$H$100,8,FALSE))=TRUE,0,VLOOKUP($C16,'Aspen Open HP Feb 18'!$A$17:$H$100,8,FALSE))</f>
        <v>0</v>
      </c>
      <c r="S16" s="15">
        <f>IF(ISNA(VLOOKUP($C16,'Aspen Open SS Feb 18'!$A$17:$H$99,8,FALSE))=TRUE,0,VLOOKUP($C16,'Aspen Open SS Feb 18'!$A$17:$H$99,8,FALSE))</f>
        <v>0</v>
      </c>
      <c r="T16" s="15">
        <f>IF(ISNA(VLOOKUP($C16,'Caledon TT Feb 26'!$A$17:$H$99,8,FALSE))=TRUE,0,VLOOKUP($C16,'Caledon TT Feb 26'!$A$17:$H$99,8,FALSE))</f>
        <v>0</v>
      </c>
      <c r="U16" s="15">
        <f>IF(ISNA(VLOOKUP($C16,'Calgary Nor-Am HP Feb 26'!$A$17:$H$99,8,FALSE))=TRUE,0,VLOOKUP($C16,'Calgary Nor-Am HP Feb 26'!$A$17:$H$99,8,FALSE))</f>
        <v>0</v>
      </c>
      <c r="V16" s="15">
        <f>IF(ISNA(VLOOKUP($C16,'Calgary Nor-Am SS Feb 28'!$A$17:$H$100,8,FALSE))=TRUE,0,VLOOKUP($C16,'Calgary Nor-Am SS Feb 28'!$A$17:$H$100,8,FALSE))</f>
        <v>0</v>
      </c>
      <c r="W16" s="15">
        <f>IF(ISNA(VLOOKUP($C16,'MSLM Nor-Am March 5-6'!$A$17:$H$96,8,FALSE))=TRUE,0,VLOOKUP($C16,'MSLM Nor-Am March 5-6'!$A$17:$H$96,8,FALSE))</f>
        <v>0</v>
      </c>
      <c r="X16" s="15">
        <f>IF(ISNA(VLOOKUP($C16,'Mammoth World Cup'!$A$17:$H$92,8,FALSE))=TRUE,0,VLOOKUP($C16,'Mammoth World Cup'!$A$17:$H$92,8,FALSE))</f>
        <v>0</v>
      </c>
      <c r="Y16" s="15">
        <f>IF(ISNA(VLOOKUP($C16,'Jr Nationals March 17 SS'!$A$17:$H$92,8,FALSE))=TRUE,0,VLOOKUP($C16,'Jr Nationals March 17 SS'!$A$17:$H$92,8,FALSE))</f>
        <v>0</v>
      </c>
      <c r="Z16" s="15">
        <f>IF(ISNA(VLOOKUP($C16,'Seven Springs Nor-Am Mar 17 HP'!$A$17:$H$97,8,FALSE))=TRUE,0,VLOOKUP($C16,'Seven Springs Nor-Am Mar 17 HP'!$A$17:$H$97,8,FALSE))</f>
        <v>0</v>
      </c>
      <c r="AA16" s="15">
        <f>IF(ISNA(VLOOKUP($C16,'Seven Springs Nor-Am Mar 18 SS'!$A$17:$H$97,8,FALSE))=TRUE,0,VLOOKUP($C16,'Seven Springs Nor-Am Mar 18 SS'!$A$17:$H$97,8,FALSE))</f>
        <v>0</v>
      </c>
      <c r="AB16" s="15">
        <f>IF(ISNA(VLOOKUP($C16,'Stoneham COT March 12-13 SS'!$A$17:$H$97,8,FALSE))=TRUE,0,VLOOKUP($C16,'Stoneham COT March 12-13 SS'!$A$17:$H$97,8,FALSE))</f>
        <v>0</v>
      </c>
      <c r="AC16" s="15">
        <f>IF(ISNA(VLOOKUP($C16,'Stoneham COT March 11 HP'!$A$17:$H$97,8,FALSE))=TRUE,0,VLOOKUP($C16,'Stoneham COT March 11 HP'!$A$17:$H$97,8,FALSE))</f>
        <v>0</v>
      </c>
      <c r="AD16" s="15">
        <f>IF(ISNA(VLOOKUP($C16,'Step Up April 1-3 SS'!$A$17:$H$97,8,FALSE))=TRUE,0,VLOOKUP($C16,'Step Up April 1-3 SS'!$A$17:$H$97,8,FALSE))</f>
        <v>0</v>
      </c>
      <c r="AE16" s="15">
        <f>IF(ISNA(VLOOKUP($C16,'Midwest Championship Feb 6 SS'!$A$17:$H$97,8,FALSE))=TRUE,0,VLOOKUP($C16,'Midwest Championship Feb 6 SS'!$A$17:$H$97,8,FALSE))</f>
        <v>463.7096774193548</v>
      </c>
      <c r="AF16" s="15">
        <f>IF(ISNA(VLOOKUP($C16,'Thunder Bay TT Jan 2016 SS'!$A$17:$H$97,8,FALSE))=TRUE,0,VLOOKUP($C16,'Thunder Bay TT Jan 2016 SS'!$A$17:$H$97,8,FALSE))</f>
        <v>500</v>
      </c>
      <c r="AG16" s="15">
        <f>IF(ISNA(VLOOKUP($C16,Event22!$A$17:$H$97,8,FALSE))=TRUE,0,VLOOKUP($C16,Event22!$A$17:$H$97,8,FALSE))</f>
        <v>0</v>
      </c>
      <c r="AH16" s="15">
        <f>IF(ISNA(VLOOKUP($C16,Event23!$A$17:$H$97,8,FALSE))=TRUE,0,VLOOKUP($C16,Event23!$A$17:$H$97,8,FALSE))</f>
        <v>0</v>
      </c>
      <c r="AI16" s="15">
        <f>IF(ISNA(VLOOKUP($C16,Event24!$A$17:$H$97,8,FALSE))=TRUE,0,VLOOKUP($C16,Event24!$A$17:$H$97,8,FALSE))</f>
        <v>0</v>
      </c>
      <c r="AJ16" s="15">
        <f>IF(ISNA(VLOOKUP($C16,Event25!$A$17:$H$97,8,FALSE))=TRUE,0,VLOOKUP($C16,Event25!$A$17:$H$97,8,FALSE))</f>
        <v>0</v>
      </c>
      <c r="AK16" s="15">
        <f>IF(ISNA(VLOOKUP($C16,Event26!$A$17:$H$97,8,FALSE))=TRUE,0,VLOOKUP($C16,Event26!$A$17:$H$97,8,FALSE))</f>
        <v>0</v>
      </c>
      <c r="AL16" s="15">
        <f>IF(ISNA(VLOOKUP($C16,Event27!$A$17:$H$97,8,FALSE))=TRUE,0,VLOOKUP($C16,Event27!$A$17:$H$97,8,FALSE))</f>
        <v>0</v>
      </c>
      <c r="AM16" s="15">
        <f>IF(ISNA(VLOOKUP($C16,Event28!$A$17:$H$97,8,FALSE))=TRUE,0,VLOOKUP($C16,Event28!$A$17:$H$97,8,FALSE))</f>
        <v>0</v>
      </c>
      <c r="AN16" s="15">
        <f>IF(ISNA(VLOOKUP($C16,Event29!$A$17:$H$97,8,FALSE))=TRUE,0,VLOOKUP($C16,Event29!$A$17:$H$97,8,FALSE))</f>
        <v>0</v>
      </c>
      <c r="AO16" s="15">
        <f>IF(ISNA(VLOOKUP($C16,Event30!$A$17:$H$96,8,FALSE))=TRUE,0,VLOOKUP($C16,Event30!$A$17:$H$96,8,FALSE))</f>
        <v>0</v>
      </c>
    </row>
    <row r="17" spans="1:41" s="6" customFormat="1" ht="15">
      <c r="A17" s="260" t="s">
        <v>72</v>
      </c>
      <c r="B17" s="260" t="s">
        <v>77</v>
      </c>
      <c r="C17" s="229" t="s">
        <v>67</v>
      </c>
      <c r="D17" s="8"/>
      <c r="E17" s="8">
        <f t="shared" si="0"/>
        <v>12</v>
      </c>
      <c r="F17" s="14">
        <f t="shared" si="1"/>
        <v>12</v>
      </c>
      <c r="G17" s="25">
        <f t="shared" si="2"/>
        <v>453.41614906832297</v>
      </c>
      <c r="H17" s="25">
        <f t="shared" si="3"/>
        <v>449.0861618798956</v>
      </c>
      <c r="I17" s="25">
        <f t="shared" si="4"/>
        <v>0</v>
      </c>
      <c r="J17" s="14">
        <f t="shared" si="5"/>
        <v>902.5023109482186</v>
      </c>
      <c r="K17" s="118"/>
      <c r="L17" s="15" t="str">
        <f>IF(ISNA(VLOOKUP($C17,'REV Copper HP Dec 10'!$A$17:$H$71,8,FALSE))=TRUE,"0",VLOOKUP($C17,'REV Copper HP Dec 10'!$A$17:$H$71,8,FALSE))</f>
        <v>0</v>
      </c>
      <c r="M17" s="15">
        <f>IF(ISNA(VLOOKUP($C17,'REV Copper HP Dec 11'!$A$17:$H$70,8,FALSE))=TRUE,0,VLOOKUP($C17,'REV Copper HP Dec 11'!$A$17:$H$70,8,FALSE))</f>
        <v>0</v>
      </c>
      <c r="N17" s="15">
        <f>IF(ISNA(VLOOKUP($C17,'Muskoka Timber Tour Jan 23'!$A$17:$H$20,8,FALSE))=TRUE,0,VLOOKUP($C17,'Muskoka Timber Tour Jan 23'!$A$17:$H$20,8,FALSE))</f>
        <v>449.0861618798956</v>
      </c>
      <c r="O17" s="15">
        <f>IF(ISNA(VLOOKUP($C17,'Muskoka Timber Tour Jan 24'!$A$17:$H$25,8,FALSE))=TRUE,0,VLOOKUP($C17,'Muskoka Timber Tour Jan 24'!$A$17:$H$25,8,FALSE))</f>
        <v>453.41614906832297</v>
      </c>
      <c r="P17" s="15">
        <f>IF(ISNA(VLOOKUP($C17,'Whistler COT'!$A$17:$H$95,8,FALSE))=TRUE,0,VLOOKUP($C17,'Whistler COT'!$A$17:$H$95,8,FALSE))</f>
        <v>0</v>
      </c>
      <c r="Q17" s="15">
        <f>IF(ISNA(VLOOKUP($C17,'Camp Fortune TT Feb 20'!$A$17:$H$100,8,FALSE))=TRUE,0,VLOOKUP($C17,'Camp Fortune TT Feb 20'!$A$17:$H$100,8,FALSE))</f>
        <v>0</v>
      </c>
      <c r="R17" s="15">
        <f>IF(ISNA(VLOOKUP($C17,'Aspen Open HP Feb 18'!$A$17:$H$100,8,FALSE))=TRUE,0,VLOOKUP($C17,'Aspen Open HP Feb 18'!$A$17:$H$100,8,FALSE))</f>
        <v>0</v>
      </c>
      <c r="S17" s="15">
        <f>IF(ISNA(VLOOKUP($C17,'Aspen Open SS Feb 18'!$A$17:$H$99,8,FALSE))=TRUE,0,VLOOKUP($C17,'Aspen Open SS Feb 18'!$A$17:$H$99,8,FALSE))</f>
        <v>0</v>
      </c>
      <c r="T17" s="15">
        <f>IF(ISNA(VLOOKUP($C17,'Caledon TT Feb 26'!$A$17:$H$99,8,FALSE))=TRUE,0,VLOOKUP($C17,'Caledon TT Feb 26'!$A$17:$H$99,8,FALSE))</f>
        <v>0</v>
      </c>
      <c r="U17" s="15">
        <f>IF(ISNA(VLOOKUP($C17,'Calgary Nor-Am HP Feb 26'!$A$17:$H$99,8,FALSE))=TRUE,0,VLOOKUP($C17,'Calgary Nor-Am HP Feb 26'!$A$17:$H$99,8,FALSE))</f>
        <v>0</v>
      </c>
      <c r="V17" s="15">
        <f>IF(ISNA(VLOOKUP($C17,'Calgary Nor-Am SS Feb 28'!$A$17:$H$100,8,FALSE))=TRUE,0,VLOOKUP($C17,'Calgary Nor-Am SS Feb 28'!$A$17:$H$100,8,FALSE))</f>
        <v>0</v>
      </c>
      <c r="W17" s="15">
        <f>IF(ISNA(VLOOKUP($C17,'MSLM Nor-Am March 5-6'!$A$17:$H$96,8,FALSE))=TRUE,0,VLOOKUP($C17,'MSLM Nor-Am March 5-6'!$A$17:$H$96,8,FALSE))</f>
        <v>0</v>
      </c>
      <c r="X17" s="15">
        <f>IF(ISNA(VLOOKUP($C17,'Mammoth World Cup'!$A$17:$H$92,8,FALSE))=TRUE,0,VLOOKUP($C17,'Mammoth World Cup'!$A$17:$H$92,8,FALSE))</f>
        <v>0</v>
      </c>
      <c r="Y17" s="15">
        <f>IF(ISNA(VLOOKUP($C17,'Jr Nationals March 17 SS'!$A$17:$H$92,8,FALSE))=TRUE,0,VLOOKUP($C17,'Jr Nationals March 17 SS'!$A$17:$H$92,8,FALSE))</f>
        <v>0</v>
      </c>
      <c r="Z17" s="15">
        <f>IF(ISNA(VLOOKUP($C17,'Seven Springs Nor-Am Mar 17 HP'!$A$17:$H$97,8,FALSE))=TRUE,0,VLOOKUP($C17,'Seven Springs Nor-Am Mar 17 HP'!$A$17:$H$97,8,FALSE))</f>
        <v>0</v>
      </c>
      <c r="AA17" s="15">
        <f>IF(ISNA(VLOOKUP($C17,'Seven Springs Nor-Am Mar 18 SS'!$A$17:$H$97,8,FALSE))=TRUE,0,VLOOKUP($C17,'Seven Springs Nor-Am Mar 18 SS'!$A$17:$H$97,8,FALSE))</f>
        <v>0</v>
      </c>
      <c r="AB17" s="15">
        <f>IF(ISNA(VLOOKUP($C17,'Stoneham COT March 12-13 SS'!$A$17:$H$97,8,FALSE))=TRUE,0,VLOOKUP($C17,'Stoneham COT March 12-13 SS'!$A$17:$H$97,8,FALSE))</f>
        <v>0</v>
      </c>
      <c r="AC17" s="15">
        <f>IF(ISNA(VLOOKUP($C17,'Stoneham COT March 11 HP'!$A$17:$H$97,8,FALSE))=TRUE,0,VLOOKUP($C17,'Stoneham COT March 11 HP'!$A$17:$H$97,8,FALSE))</f>
        <v>0</v>
      </c>
      <c r="AD17" s="15">
        <f>IF(ISNA(VLOOKUP($C17,'Step Up April 1-3 SS'!$A$17:$H$97,8,FALSE))=TRUE,0,VLOOKUP($C17,'Step Up April 1-3 SS'!$A$17:$H$97,8,FALSE))</f>
        <v>0</v>
      </c>
      <c r="AE17" s="15">
        <f>IF(ISNA(VLOOKUP($C17,'Midwest Championship Feb 6 SS'!$A$17:$H$97,8,FALSE))=TRUE,0,VLOOKUP($C17,'Midwest Championship Feb 6 SS'!$A$17:$H$97,8,FALSE))</f>
        <v>0</v>
      </c>
      <c r="AF17" s="15">
        <f>IF(ISNA(VLOOKUP($C17,'Thunder Bay TT Jan 2016 SS'!$A$17:$H$97,8,FALSE))=TRUE,0,VLOOKUP($C17,'Thunder Bay TT Jan 2016 SS'!$A$17:$H$97,8,FALSE))</f>
        <v>0</v>
      </c>
      <c r="AG17" s="15">
        <f>IF(ISNA(VLOOKUP($C17,Event22!$A$17:$H$97,8,FALSE))=TRUE,0,VLOOKUP($C17,Event22!$A$17:$H$97,8,FALSE))</f>
        <v>0</v>
      </c>
      <c r="AH17" s="15">
        <f>IF(ISNA(VLOOKUP($C17,Event23!$A$17:$H$97,8,FALSE))=TRUE,0,VLOOKUP($C17,Event23!$A$17:$H$97,8,FALSE))</f>
        <v>0</v>
      </c>
      <c r="AI17" s="15">
        <f>IF(ISNA(VLOOKUP($C17,Event24!$A$17:$H$97,8,FALSE))=TRUE,0,VLOOKUP($C17,Event24!$A$17:$H$97,8,FALSE))</f>
        <v>0</v>
      </c>
      <c r="AJ17" s="15">
        <f>IF(ISNA(VLOOKUP($C17,Event25!$A$17:$H$97,8,FALSE))=TRUE,0,VLOOKUP($C17,Event25!$A$17:$H$97,8,FALSE))</f>
        <v>0</v>
      </c>
      <c r="AK17" s="15">
        <f>IF(ISNA(VLOOKUP($C17,Event26!$A$17:$H$97,8,FALSE))=TRUE,0,VLOOKUP($C17,Event26!$A$17:$H$97,8,FALSE))</f>
        <v>0</v>
      </c>
      <c r="AL17" s="15">
        <f>IF(ISNA(VLOOKUP($C17,Event27!$A$17:$H$97,8,FALSE))=TRUE,0,VLOOKUP($C17,Event27!$A$17:$H$97,8,FALSE))</f>
        <v>0</v>
      </c>
      <c r="AM17" s="15">
        <f>IF(ISNA(VLOOKUP($C17,Event28!$A$17:$H$97,8,FALSE))=TRUE,0,VLOOKUP($C17,Event28!$A$17:$H$97,8,FALSE))</f>
        <v>0</v>
      </c>
      <c r="AN17" s="15">
        <f>IF(ISNA(VLOOKUP($C17,Event29!$A$17:$H$97,8,FALSE))=TRUE,0,VLOOKUP($C17,Event29!$A$17:$H$97,8,FALSE))</f>
        <v>0</v>
      </c>
      <c r="AO17" s="15">
        <f>IF(ISNA(VLOOKUP($C17,Event30!$A$17:$H$96,8,FALSE))=TRUE,0,VLOOKUP($C17,Event30!$A$17:$H$96,8,FALSE))</f>
        <v>0</v>
      </c>
    </row>
    <row r="18" spans="1:41" s="6" customFormat="1" ht="15">
      <c r="A18" s="192" t="s">
        <v>95</v>
      </c>
      <c r="B18" s="192" t="s">
        <v>77</v>
      </c>
      <c r="C18" s="141" t="s">
        <v>94</v>
      </c>
      <c r="D18" s="8"/>
      <c r="E18" s="8">
        <f t="shared" si="0"/>
        <v>13</v>
      </c>
      <c r="F18" s="14">
        <f t="shared" si="1"/>
        <v>13</v>
      </c>
      <c r="G18" s="25">
        <f t="shared" si="2"/>
        <v>297.58308157099697</v>
      </c>
      <c r="H18" s="25">
        <f t="shared" si="3"/>
        <v>0</v>
      </c>
      <c r="I18" s="25">
        <f t="shared" si="4"/>
        <v>0</v>
      </c>
      <c r="J18" s="14">
        <f t="shared" si="5"/>
        <v>297.58308157099697</v>
      </c>
      <c r="K18" s="118"/>
      <c r="L18" s="15" t="str">
        <f>IF(ISNA(VLOOKUP($C18,'REV Copper HP Dec 10'!$A$17:$H$71,8,FALSE))=TRUE,"0",VLOOKUP($C18,'REV Copper HP Dec 10'!$A$17:$H$71,8,FALSE))</f>
        <v>0</v>
      </c>
      <c r="M18" s="15">
        <f>IF(ISNA(VLOOKUP($C18,'REV Copper HP Dec 11'!$A$17:$H$70,8,FALSE))=TRUE,0,VLOOKUP($C18,'REV Copper HP Dec 11'!$A$17:$H$70,8,FALSE))</f>
        <v>0</v>
      </c>
      <c r="N18" s="15">
        <f>IF(ISNA(VLOOKUP($C18,'Muskoka Timber Tour Jan 23'!$A$17:$H$30,8,FALSE))=TRUE,0,VLOOKUP($C18,'Muskoka Timber Tour Jan 23'!$A$17:$H$30,8,FALSE))</f>
        <v>0</v>
      </c>
      <c r="O18" s="15">
        <f>IF(ISNA(VLOOKUP($C18,'Muskoka Timber Tour Jan 24'!$A$17:$H$25,8,FALSE))=TRUE,0,VLOOKUP($C18,'Muskoka Timber Tour Jan 24'!$A$17:$H$25,8,FALSE))</f>
        <v>0</v>
      </c>
      <c r="P18" s="15">
        <f>IF(ISNA(VLOOKUP($C18,'Whistler COT'!$A$17:$H$95,8,FALSE))=TRUE,0,VLOOKUP($C18,'Whistler COT'!$A$17:$H$95,8,FALSE))</f>
        <v>0</v>
      </c>
      <c r="Q18" s="15">
        <f>IF(ISNA(VLOOKUP($C18,'Camp Fortune TT Feb 20'!$A$17:$H$100,8,FALSE))=TRUE,0,VLOOKUP($C18,'Camp Fortune TT Feb 20'!$A$17:$H$100,8,FALSE))</f>
        <v>297.58308157099697</v>
      </c>
      <c r="R18" s="15">
        <f>IF(ISNA(VLOOKUP($C18,'Aspen Open HP Feb 18'!$A$17:$H$100,8,FALSE))=TRUE,0,VLOOKUP($C18,'Aspen Open HP Feb 18'!$A$17:$H$100,8,FALSE))</f>
        <v>0</v>
      </c>
      <c r="S18" s="15">
        <f>IF(ISNA(VLOOKUP($C18,'Aspen Open SS Feb 18'!$A$17:$H$99,8,FALSE))=TRUE,0,VLOOKUP($C18,'Aspen Open SS Feb 18'!$A$17:$H$99,8,FALSE))</f>
        <v>0</v>
      </c>
      <c r="T18" s="15">
        <f>IF(ISNA(VLOOKUP($C18,'Caledon TT Feb 26'!$A$17:$H$99,8,FALSE))=TRUE,0,VLOOKUP($C18,'Caledon TT Feb 26'!$A$17:$H$99,8,FALSE))</f>
        <v>0</v>
      </c>
      <c r="U18" s="15">
        <f>IF(ISNA(VLOOKUP($C18,'Calgary Nor-Am HP Feb 26'!$A$17:$H$99,8,FALSE))=TRUE,0,VLOOKUP($C18,'Calgary Nor-Am HP Feb 26'!$A$17:$H$99,8,FALSE))</f>
        <v>0</v>
      </c>
      <c r="V18" s="15">
        <f>IF(ISNA(VLOOKUP($C18,'Calgary Nor-Am SS Feb 28'!$A$17:$H$100,8,FALSE))=TRUE,0,VLOOKUP($C18,'Calgary Nor-Am SS Feb 28'!$A$17:$H$100,8,FALSE))</f>
        <v>0</v>
      </c>
      <c r="W18" s="15">
        <f>IF(ISNA(VLOOKUP($C18,'MSLM Nor-Am March 5-6'!$A$17:$H$96,8,FALSE))=TRUE,0,VLOOKUP($C18,'MSLM Nor-Am March 5-6'!$A$17:$H$96,8,FALSE))</f>
        <v>0</v>
      </c>
      <c r="X18" s="15">
        <f>IF(ISNA(VLOOKUP($C18,'Mammoth World Cup'!$A$17:$H$92,8,FALSE))=TRUE,0,VLOOKUP($C18,'Mammoth World Cup'!$A$17:$H$92,8,FALSE))</f>
        <v>0</v>
      </c>
      <c r="Y18" s="15">
        <f>IF(ISNA(VLOOKUP($C18,'Jr Nationals March 17 SS'!$A$17:$H$92,8,FALSE))=TRUE,0,VLOOKUP($C18,'Jr Nationals March 17 SS'!$A$17:$H$92,8,FALSE))</f>
        <v>0</v>
      </c>
      <c r="Z18" s="15">
        <f>IF(ISNA(VLOOKUP($C18,'Seven Springs Nor-Am Mar 17 HP'!$A$17:$H$97,8,FALSE))=TRUE,0,VLOOKUP($C18,'Seven Springs Nor-Am Mar 17 HP'!$A$17:$H$97,8,FALSE))</f>
        <v>0</v>
      </c>
      <c r="AA18" s="15">
        <f>IF(ISNA(VLOOKUP($C18,'Seven Springs Nor-Am Mar 18 SS'!$A$17:$H$97,8,FALSE))=TRUE,0,VLOOKUP($C18,'Seven Springs Nor-Am Mar 18 SS'!$A$17:$H$97,8,FALSE))</f>
        <v>0</v>
      </c>
      <c r="AB18" s="15">
        <f>IF(ISNA(VLOOKUP($C18,'Stoneham COT March 12-13 SS'!$A$17:$H$97,8,FALSE))=TRUE,0,VLOOKUP($C18,'Stoneham COT March 12-13 SS'!$A$17:$H$97,8,FALSE))</f>
        <v>0</v>
      </c>
      <c r="AC18" s="15">
        <f>IF(ISNA(VLOOKUP($C18,'Stoneham COT March 11 HP'!$A$17:$H$97,8,FALSE))=TRUE,0,VLOOKUP($C18,'Stoneham COT March 11 HP'!$A$17:$H$97,8,FALSE))</f>
        <v>0</v>
      </c>
      <c r="AD18" s="15">
        <f>IF(ISNA(VLOOKUP($C18,'Step Up April 1-3 SS'!$A$17:$H$97,8,FALSE))=TRUE,0,VLOOKUP($C18,'Step Up April 1-3 SS'!$A$17:$H$97,8,FALSE))</f>
        <v>0</v>
      </c>
      <c r="AE18" s="15">
        <f>IF(ISNA(VLOOKUP($C18,'Midwest Championship Feb 6 SS'!$A$17:$H$97,8,FALSE))=TRUE,0,VLOOKUP($C18,'Midwest Championship Feb 6 SS'!$A$17:$H$97,8,FALSE))</f>
        <v>0</v>
      </c>
      <c r="AF18" s="15">
        <f>IF(ISNA(VLOOKUP($C18,'Thunder Bay TT Jan 2016 SS'!$A$17:$H$97,8,FALSE))=TRUE,0,VLOOKUP($C18,'Thunder Bay TT Jan 2016 SS'!$A$17:$H$97,8,FALSE))</f>
        <v>0</v>
      </c>
      <c r="AG18" s="15">
        <f>IF(ISNA(VLOOKUP($C18,Event22!$A$17:$H$97,8,FALSE))=TRUE,0,VLOOKUP($C18,Event22!$A$17:$H$97,8,FALSE))</f>
        <v>0</v>
      </c>
      <c r="AH18" s="15">
        <f>IF(ISNA(VLOOKUP($C18,Event23!$A$17:$H$97,8,FALSE))=TRUE,0,VLOOKUP($C18,Event23!$A$17:$H$97,8,FALSE))</f>
        <v>0</v>
      </c>
      <c r="AI18" s="15">
        <f>IF(ISNA(VLOOKUP($C18,Event24!$A$17:$H$97,8,FALSE))=TRUE,0,VLOOKUP($C18,Event24!$A$17:$H$97,8,FALSE))</f>
        <v>0</v>
      </c>
      <c r="AJ18" s="15">
        <f>IF(ISNA(VLOOKUP($C18,Event25!$A$17:$H$97,8,FALSE))=TRUE,0,VLOOKUP($C18,Event25!$A$17:$H$97,8,FALSE))</f>
        <v>0</v>
      </c>
      <c r="AK18" s="15">
        <f>IF(ISNA(VLOOKUP($C18,Event26!$A$17:$H$97,8,FALSE))=TRUE,0,VLOOKUP($C18,Event26!$A$17:$H$97,8,FALSE))</f>
        <v>0</v>
      </c>
      <c r="AL18" s="15">
        <f>IF(ISNA(VLOOKUP($C18,Event27!$A$17:$H$97,8,FALSE))=TRUE,0,VLOOKUP($C18,Event27!$A$17:$H$97,8,FALSE))</f>
        <v>0</v>
      </c>
      <c r="AM18" s="15">
        <f>IF(ISNA(VLOOKUP($C18,Event28!$A$17:$H$97,8,FALSE))=TRUE,0,VLOOKUP($C18,Event28!$A$17:$H$97,8,FALSE))</f>
        <v>0</v>
      </c>
      <c r="AN18" s="15">
        <f>IF(ISNA(VLOOKUP($C18,Event29!$A$17:$H$97,8,FALSE))=TRUE,0,VLOOKUP($C18,Event29!$A$17:$H$97,8,FALSE))</f>
        <v>0</v>
      </c>
      <c r="AO18" s="15">
        <f>IF(ISNA(VLOOKUP($C18,Event30!$A$17:$H$96,8,FALSE))=TRUE,0,VLOOKUP($C18,Event30!$A$17:$H$96,8,FALSE))</f>
        <v>0</v>
      </c>
    </row>
    <row r="19" spans="1:41" s="6" customFormat="1" ht="15">
      <c r="A19" s="192" t="s">
        <v>95</v>
      </c>
      <c r="B19" s="192" t="s">
        <v>76</v>
      </c>
      <c r="C19" s="284" t="s">
        <v>93</v>
      </c>
      <c r="D19" s="8"/>
      <c r="E19" s="8">
        <f t="shared" si="0"/>
        <v>14</v>
      </c>
      <c r="F19" s="14">
        <f t="shared" si="1"/>
        <v>14</v>
      </c>
      <c r="G19" s="25">
        <f t="shared" si="2"/>
        <v>229.607250755287</v>
      </c>
      <c r="H19" s="25">
        <f t="shared" si="3"/>
        <v>0</v>
      </c>
      <c r="I19" s="25">
        <f t="shared" si="4"/>
        <v>0</v>
      </c>
      <c r="J19" s="14">
        <f t="shared" si="5"/>
        <v>229.607250755287</v>
      </c>
      <c r="K19" s="118"/>
      <c r="L19" s="15" t="str">
        <f>IF(ISNA(VLOOKUP($C19,'REV Copper HP Dec 10'!$A$17:$H$71,8,FALSE))=TRUE,"0",VLOOKUP($C19,'REV Copper HP Dec 10'!$A$17:$H$71,8,FALSE))</f>
        <v>0</v>
      </c>
      <c r="M19" s="15">
        <f>IF(ISNA(VLOOKUP($C19,'REV Copper HP Dec 11'!$A$17:$H$70,8,FALSE))=TRUE,0,VLOOKUP($C19,'REV Copper HP Dec 11'!$A$17:$H$70,8,FALSE))</f>
        <v>0</v>
      </c>
      <c r="N19" s="15">
        <f>IF(ISNA(VLOOKUP($C19,'Muskoka Timber Tour Jan 23'!$A$17:$H$30,8,FALSE))=TRUE,0,VLOOKUP($C19,'Muskoka Timber Tour Jan 23'!$A$17:$H$30,8,FALSE))</f>
        <v>0</v>
      </c>
      <c r="O19" s="15">
        <f>IF(ISNA(VLOOKUP($C19,'Muskoka Timber Tour Jan 24'!$A$17:$H$25,8,FALSE))=TRUE,0,VLOOKUP($C19,'Muskoka Timber Tour Jan 24'!$A$17:$H$25,8,FALSE))</f>
        <v>0</v>
      </c>
      <c r="P19" s="15">
        <f>IF(ISNA(VLOOKUP($C19,'Whistler COT'!$A$17:$H$95,8,FALSE))=TRUE,0,VLOOKUP($C19,'Whistler COT'!$A$17:$H$95,8,FALSE))</f>
        <v>0</v>
      </c>
      <c r="Q19" s="15">
        <f>IF(ISNA(VLOOKUP($C19,'Camp Fortune TT Feb 20'!$A$17:$H$100,8,FALSE))=TRUE,0,VLOOKUP($C19,'Camp Fortune TT Feb 20'!$A$17:$H$100,8,FALSE))</f>
        <v>229.607250755287</v>
      </c>
      <c r="R19" s="15">
        <f>IF(ISNA(VLOOKUP($C19,'Aspen Open HP Feb 18'!$A$17:$H$100,8,FALSE))=TRUE,0,VLOOKUP($C19,'Aspen Open HP Feb 18'!$A$17:$H$100,8,FALSE))</f>
        <v>0</v>
      </c>
      <c r="S19" s="15">
        <f>IF(ISNA(VLOOKUP($C19,'Aspen Open SS Feb 18'!$A$17:$H$99,8,FALSE))=TRUE,0,VLOOKUP($C19,'Aspen Open SS Feb 18'!$A$17:$H$99,8,FALSE))</f>
        <v>0</v>
      </c>
      <c r="T19" s="15">
        <f>IF(ISNA(VLOOKUP($C19,'Caledon TT Feb 26'!$A$17:$H$99,8,FALSE))=TRUE,0,VLOOKUP($C19,'Caledon TT Feb 26'!$A$17:$H$99,8,FALSE))</f>
        <v>0</v>
      </c>
      <c r="U19" s="15">
        <f>IF(ISNA(VLOOKUP($C19,'Calgary Nor-Am HP Feb 26'!$A$17:$H$99,8,FALSE))=TRUE,0,VLOOKUP($C19,'Calgary Nor-Am HP Feb 26'!$A$17:$H$99,8,FALSE))</f>
        <v>0</v>
      </c>
      <c r="V19" s="15">
        <f>IF(ISNA(VLOOKUP($C19,'Calgary Nor-Am SS Feb 28'!$A$17:$H$100,8,FALSE))=TRUE,0,VLOOKUP($C19,'Calgary Nor-Am SS Feb 28'!$A$17:$H$100,8,FALSE))</f>
        <v>0</v>
      </c>
      <c r="W19" s="15">
        <f>IF(ISNA(VLOOKUP($C19,'MSLM Nor-Am March 5-6'!$A$17:$H$96,8,FALSE))=TRUE,0,VLOOKUP($C19,'MSLM Nor-Am March 5-6'!$A$17:$H$96,8,FALSE))</f>
        <v>0</v>
      </c>
      <c r="X19" s="15">
        <f>IF(ISNA(VLOOKUP($C19,'Mammoth World Cup'!$A$17:$H$92,8,FALSE))=TRUE,0,VLOOKUP($C19,'Mammoth World Cup'!$A$17:$H$92,8,FALSE))</f>
        <v>0</v>
      </c>
      <c r="Y19" s="15">
        <f>IF(ISNA(VLOOKUP($C19,'Jr Nationals March 17 SS'!$A$17:$H$92,8,FALSE))=TRUE,0,VLOOKUP($C19,'Jr Nationals March 17 SS'!$A$17:$H$92,8,FALSE))</f>
        <v>0</v>
      </c>
      <c r="Z19" s="15">
        <f>IF(ISNA(VLOOKUP($C19,'Seven Springs Nor-Am Mar 17 HP'!$A$17:$H$97,8,FALSE))=TRUE,0,VLOOKUP($C19,'Seven Springs Nor-Am Mar 17 HP'!$A$17:$H$97,8,FALSE))</f>
        <v>0</v>
      </c>
      <c r="AA19" s="15">
        <f>IF(ISNA(VLOOKUP($C19,'Seven Springs Nor-Am Mar 18 SS'!$A$17:$H$97,8,FALSE))=TRUE,0,VLOOKUP($C19,'Seven Springs Nor-Am Mar 18 SS'!$A$17:$H$97,8,FALSE))</f>
        <v>0</v>
      </c>
      <c r="AB19" s="15">
        <f>IF(ISNA(VLOOKUP($C19,'Stoneham COT March 12-13 SS'!$A$17:$H$97,8,FALSE))=TRUE,0,VLOOKUP($C19,'Stoneham COT March 12-13 SS'!$A$17:$H$97,8,FALSE))</f>
        <v>0</v>
      </c>
      <c r="AC19" s="15">
        <f>IF(ISNA(VLOOKUP($C19,'Stoneham COT March 11 HP'!$A$17:$H$97,8,FALSE))=TRUE,0,VLOOKUP($C19,'Stoneham COT March 11 HP'!$A$17:$H$97,8,FALSE))</f>
        <v>0</v>
      </c>
      <c r="AD19" s="15">
        <f>IF(ISNA(VLOOKUP($C19,'Step Up April 1-3 SS'!$A$17:$H$97,8,FALSE))=TRUE,0,VLOOKUP($C19,'Step Up April 1-3 SS'!$A$17:$H$97,8,FALSE))</f>
        <v>0</v>
      </c>
      <c r="AE19" s="15">
        <f>IF(ISNA(VLOOKUP($C19,'Midwest Championship Feb 6 SS'!$A$17:$H$97,8,FALSE))=TRUE,0,VLOOKUP($C19,'Midwest Championship Feb 6 SS'!$A$17:$H$97,8,FALSE))</f>
        <v>0</v>
      </c>
      <c r="AF19" s="15">
        <f>IF(ISNA(VLOOKUP($C19,'Thunder Bay TT Jan 2016 SS'!$A$17:$H$97,8,FALSE))=TRUE,0,VLOOKUP($C19,'Thunder Bay TT Jan 2016 SS'!$A$17:$H$97,8,FALSE))</f>
        <v>0</v>
      </c>
      <c r="AG19" s="15">
        <f>IF(ISNA(VLOOKUP($C19,Event22!$A$17:$H$97,8,FALSE))=TRUE,0,VLOOKUP($C19,Event22!$A$17:$H$97,8,FALSE))</f>
        <v>0</v>
      </c>
      <c r="AH19" s="15">
        <f>IF(ISNA(VLOOKUP($C19,Event23!$A$17:$H$97,8,FALSE))=TRUE,0,VLOOKUP($C19,Event23!$A$17:$H$97,8,FALSE))</f>
        <v>0</v>
      </c>
      <c r="AI19" s="15">
        <f>IF(ISNA(VLOOKUP($C19,Event24!$A$17:$H$97,8,FALSE))=TRUE,0,VLOOKUP($C19,Event24!$A$17:$H$97,8,FALSE))</f>
        <v>0</v>
      </c>
      <c r="AJ19" s="15">
        <f>IF(ISNA(VLOOKUP($C19,Event25!$A$17:$H$97,8,FALSE))=TRUE,0,VLOOKUP($C19,Event25!$A$17:$H$97,8,FALSE))</f>
        <v>0</v>
      </c>
      <c r="AK19" s="15">
        <f>IF(ISNA(VLOOKUP($C19,Event26!$A$17:$H$97,8,FALSE))=TRUE,0,VLOOKUP($C19,Event26!$A$17:$H$97,8,FALSE))</f>
        <v>0</v>
      </c>
      <c r="AL19" s="15">
        <f>IF(ISNA(VLOOKUP($C19,Event27!$A$17:$H$97,8,FALSE))=TRUE,0,VLOOKUP($C19,Event27!$A$17:$H$97,8,FALSE))</f>
        <v>0</v>
      </c>
      <c r="AM19" s="15">
        <f>IF(ISNA(VLOOKUP($C19,Event28!$A$17:$H$97,8,FALSE))=TRUE,0,VLOOKUP($C19,Event28!$A$17:$H$97,8,FALSE))</f>
        <v>0</v>
      </c>
      <c r="AN19" s="15">
        <f>IF(ISNA(VLOOKUP($C19,Event29!$A$17:$H$97,8,FALSE))=TRUE,0,VLOOKUP($C19,Event29!$A$17:$H$97,8,FALSE))</f>
        <v>0</v>
      </c>
      <c r="AO19" s="15">
        <f>IF(ISNA(VLOOKUP($C19,Event30!$A$17:$H$96,8,FALSE))=TRUE,0,VLOOKUP($C19,Event30!$A$17:$H$96,8,FALSE))</f>
        <v>0</v>
      </c>
    </row>
    <row r="20" spans="1:41" s="6" customFormat="1" ht="13.5" customHeight="1">
      <c r="A20" s="192"/>
      <c r="B20" s="192"/>
      <c r="C20" s="194"/>
      <c r="D20" s="8"/>
      <c r="E20" s="8">
        <f aca="true" t="shared" si="6" ref="E20:E37">F20</f>
        <v>15</v>
      </c>
      <c r="F20" s="14">
        <f aca="true" t="shared" si="7" ref="F20:F37">RANK(J20,$J$6:$J$83,0)</f>
        <v>15</v>
      </c>
      <c r="G20" s="25">
        <f aca="true" t="shared" si="8" ref="G20:G37">LARGE(($L20:$AO20),1)</f>
        <v>0</v>
      </c>
      <c r="H20" s="25">
        <f aca="true" t="shared" si="9" ref="H20:H37">LARGE(($L20:$AO20),2)</f>
        <v>0</v>
      </c>
      <c r="I20" s="25">
        <f aca="true" t="shared" si="10" ref="I20:I37">LARGE(($L20:$AO20),3)</f>
        <v>0</v>
      </c>
      <c r="J20" s="14">
        <f aca="true" t="shared" si="11" ref="J20:J37">SUM(G20+H20+I20)</f>
        <v>0</v>
      </c>
      <c r="K20" s="118"/>
      <c r="L20" s="15" t="str">
        <f>IF(ISNA(VLOOKUP($C20,'REV Copper HP Dec 10'!$A$17:$H$71,8,FALSE))=TRUE,"0",VLOOKUP($C20,'REV Copper HP Dec 10'!$A$17:$H$71,8,FALSE))</f>
        <v>0</v>
      </c>
      <c r="M20" s="15">
        <f>IF(ISNA(VLOOKUP($C20,'REV Copper HP Dec 11'!$A$17:$H$70,8,FALSE))=TRUE,0,VLOOKUP($C20,'REV Copper HP Dec 11'!$A$17:$H$70,8,FALSE))</f>
        <v>0</v>
      </c>
      <c r="N20" s="15">
        <f>IF(ISNA(VLOOKUP($C20,'Muskoka Timber Tour Jan 23'!$A$17:$H$20,8,FALSE))=TRUE,0,VLOOKUP($C20,'Muskoka Timber Tour Jan 23'!$A$17:$H$20,8,FALSE))</f>
        <v>0</v>
      </c>
      <c r="O20" s="15">
        <f>IF(ISNA(VLOOKUP($C20,'Muskoka Timber Tour Jan 24'!$A$17:$H$25,8,FALSE))=TRUE,0,VLOOKUP($C20,'Muskoka Timber Tour Jan 24'!$A$17:$H$25,8,FALSE))</f>
        <v>0</v>
      </c>
      <c r="P20" s="15">
        <f>IF(ISNA(VLOOKUP($C20,'Whistler COT'!$A$17:$H$95,8,FALSE))=TRUE,0,VLOOKUP($C20,'Whistler COT'!$A$17:$H$95,8,FALSE))</f>
        <v>0</v>
      </c>
      <c r="Q20" s="15">
        <f>IF(ISNA(VLOOKUP($C20,'Caledon TT Feb 26'!$A$17:$H$18,8,FALSE))=TRUE,0,VLOOKUP($C20,'Caledon TT Feb 26'!$A$17:$H$18,8,FALSE))</f>
        <v>0</v>
      </c>
      <c r="R20" s="15">
        <f>IF(ISNA(VLOOKUP($C20,'Aspen Open HP Feb 18'!$A$17:$H$100,8,FALSE))=TRUE,0,VLOOKUP($C20,'Aspen Open HP Feb 18'!$A$17:$H$100,8,FALSE))</f>
        <v>0</v>
      </c>
      <c r="S20" s="15">
        <f>IF(ISNA(VLOOKUP($C20,'Aspen Open SS Feb 18'!$A$17:$H$99,8,FALSE))=TRUE,0,VLOOKUP($C20,'Aspen Open SS Feb 18'!$A$17:$H$99,8,FALSE))</f>
        <v>0</v>
      </c>
      <c r="T20" s="15">
        <f>IF(ISNA(VLOOKUP($C20,'Caledon TT Feb 26'!$A$17:$H$99,8,FALSE))=TRUE,0,VLOOKUP($C20,'Caledon TT Feb 26'!$A$17:$H$99,8,FALSE))</f>
        <v>0</v>
      </c>
      <c r="U20" s="15">
        <f>IF(ISNA(VLOOKUP($C20,'Calgary Nor-Am HP Feb 26'!$A$17:$H$99,8,FALSE))=TRUE,0,VLOOKUP($C20,'Calgary Nor-Am HP Feb 26'!$A$17:$H$99,8,FALSE))</f>
        <v>0</v>
      </c>
      <c r="V20" s="15">
        <f>IF(ISNA(VLOOKUP($C20,'Calgary Nor-Am SS Feb 28'!$A$17:$H$100,8,FALSE))=TRUE,0,VLOOKUP($C20,'Calgary Nor-Am SS Feb 28'!$A$17:$H$100,8,FALSE))</f>
        <v>0</v>
      </c>
      <c r="W20" s="15">
        <f>IF(ISNA(VLOOKUP($C20,'MSLM Nor-Am March 5-6'!$A$17:$H$96,8,FALSE))=TRUE,0,VLOOKUP($C20,'MSLM Nor-Am March 5-6'!$A$17:$H$96,8,FALSE))</f>
        <v>0</v>
      </c>
      <c r="X20" s="15">
        <f>IF(ISNA(VLOOKUP($C20,'Mammoth World Cup'!$A$17:$H$92,8,FALSE))=TRUE,0,VLOOKUP($C20,'Mammoth World Cup'!$A$17:$H$92,8,FALSE))</f>
        <v>0</v>
      </c>
      <c r="Y20" s="15">
        <f>IF(ISNA(VLOOKUP($C20,'Jr Nationals March 17 SS'!$A$17:$H$92,8,FALSE))=TRUE,0,VLOOKUP($C20,'Jr Nationals March 17 SS'!$A$17:$H$92,8,FALSE))</f>
        <v>0</v>
      </c>
      <c r="Z20" s="15">
        <f>IF(ISNA(VLOOKUP($C20,'Seven Springs Nor-Am Mar 17 HP'!$A$17:$H$97,8,FALSE))=TRUE,0,VLOOKUP($C20,'Seven Springs Nor-Am Mar 17 HP'!$A$17:$H$97,8,FALSE))</f>
        <v>0</v>
      </c>
      <c r="AA20" s="15">
        <f>IF(ISNA(VLOOKUP($C20,'Seven Springs Nor-Am Mar 18 SS'!$A$17:$H$97,8,FALSE))=TRUE,0,VLOOKUP($C20,'Seven Springs Nor-Am Mar 18 SS'!$A$17:$H$97,8,FALSE))</f>
        <v>0</v>
      </c>
      <c r="AB20" s="15">
        <f>IF(ISNA(VLOOKUP($C20,'Stoneham COT March 12-13 SS'!$A$17:$H$97,8,FALSE))=TRUE,0,VLOOKUP($C20,'Stoneham COT March 12-13 SS'!$A$17:$H$97,8,FALSE))</f>
        <v>0</v>
      </c>
      <c r="AC20" s="15">
        <f>IF(ISNA(VLOOKUP($C20,'Stoneham COT March 11 HP'!$A$17:$H$97,8,FALSE))=TRUE,0,VLOOKUP($C20,'Stoneham COT March 11 HP'!$A$17:$H$97,8,FALSE))</f>
        <v>0</v>
      </c>
      <c r="AD20" s="15">
        <f>IF(ISNA(VLOOKUP($C20,'Step Up April 1-3 SS'!$A$17:$H$97,8,FALSE))=TRUE,0,VLOOKUP($C20,'Step Up April 1-3 SS'!$A$17:$H$97,8,FALSE))</f>
        <v>0</v>
      </c>
      <c r="AE20" s="15">
        <f>IF(ISNA(VLOOKUP($C20,'Midwest Championship Feb 6 SS'!$A$17:$H$97,8,FALSE))=TRUE,0,VLOOKUP($C20,'Midwest Championship Feb 6 SS'!$A$17:$H$97,8,FALSE))</f>
        <v>0</v>
      </c>
      <c r="AF20" s="15">
        <f>IF(ISNA(VLOOKUP($C20,'Thunder Bay TT Jan 2016 SS'!$A$17:$H$97,8,FALSE))=TRUE,0,VLOOKUP($C20,'Thunder Bay TT Jan 2016 SS'!$A$17:$H$97,8,FALSE))</f>
        <v>0</v>
      </c>
      <c r="AG20" s="15">
        <f>IF(ISNA(VLOOKUP($C20,Event22!$A$17:$H$97,8,FALSE))=TRUE,0,VLOOKUP($C20,Event22!$A$17:$H$97,8,FALSE))</f>
        <v>0</v>
      </c>
      <c r="AH20" s="15">
        <f>IF(ISNA(VLOOKUP($C20,Event23!$A$17:$H$97,8,FALSE))=TRUE,0,VLOOKUP($C20,Event23!$A$17:$H$97,8,FALSE))</f>
        <v>0</v>
      </c>
      <c r="AI20" s="15">
        <f>IF(ISNA(VLOOKUP($C20,Event24!$A$17:$H$97,8,FALSE))=TRUE,0,VLOOKUP($C20,Event24!$A$17:$H$97,8,FALSE))</f>
        <v>0</v>
      </c>
      <c r="AJ20" s="15">
        <f>IF(ISNA(VLOOKUP($C20,Event25!$A$17:$H$97,8,FALSE))=TRUE,0,VLOOKUP($C20,Event25!$A$17:$H$97,8,FALSE))</f>
        <v>0</v>
      </c>
      <c r="AK20" s="15">
        <f>IF(ISNA(VLOOKUP($C20,Event26!$A$17:$H$97,8,FALSE))=TRUE,0,VLOOKUP($C20,Event26!$A$17:$H$97,8,FALSE))</f>
        <v>0</v>
      </c>
      <c r="AL20" s="15">
        <f>IF(ISNA(VLOOKUP($C20,Event27!$A$17:$H$97,8,FALSE))=TRUE,0,VLOOKUP($C20,Event27!$A$17:$H$97,8,FALSE))</f>
        <v>0</v>
      </c>
      <c r="AM20" s="15">
        <f>IF(ISNA(VLOOKUP($C20,Event28!$A$17:$H$97,8,FALSE))=TRUE,0,VLOOKUP($C20,Event28!$A$17:$H$97,8,FALSE))</f>
        <v>0</v>
      </c>
      <c r="AN20" s="15">
        <f>IF(ISNA(VLOOKUP($C20,Event29!$A$17:$H$97,8,FALSE))=TRUE,0,VLOOKUP($C20,Event29!$A$17:$H$97,8,FALSE))</f>
        <v>0</v>
      </c>
      <c r="AO20" s="15">
        <f>IF(ISNA(VLOOKUP($C20,Event30!$A$17:$H$96,8,FALSE))=TRUE,0,VLOOKUP($C20,Event30!$A$17:$H$96,8,FALSE))</f>
        <v>0</v>
      </c>
    </row>
    <row r="21" spans="1:41" s="6" customFormat="1" ht="13.5" customHeight="1">
      <c r="A21" s="192"/>
      <c r="B21" s="192"/>
      <c r="C21" s="194"/>
      <c r="D21" s="8"/>
      <c r="E21" s="8">
        <f t="shared" si="6"/>
        <v>15</v>
      </c>
      <c r="F21" s="14">
        <f t="shared" si="7"/>
        <v>15</v>
      </c>
      <c r="G21" s="25">
        <f t="shared" si="8"/>
        <v>0</v>
      </c>
      <c r="H21" s="25">
        <f t="shared" si="9"/>
        <v>0</v>
      </c>
      <c r="I21" s="25">
        <f t="shared" si="10"/>
        <v>0</v>
      </c>
      <c r="J21" s="14">
        <f t="shared" si="11"/>
        <v>0</v>
      </c>
      <c r="K21" s="118"/>
      <c r="L21" s="15" t="str">
        <f>IF(ISNA(VLOOKUP($C21,'REV Copper HP Dec 10'!$A$17:$H$71,8,FALSE))=TRUE,"0",VLOOKUP($C21,'REV Copper HP Dec 10'!$A$17:$H$71,8,FALSE))</f>
        <v>0</v>
      </c>
      <c r="M21" s="15">
        <f>IF(ISNA(VLOOKUP($C21,'REV Copper HP Dec 11'!$A$17:$H$70,8,FALSE))=TRUE,0,VLOOKUP($C21,'REV Copper HP Dec 11'!$A$17:$H$70,8,FALSE))</f>
        <v>0</v>
      </c>
      <c r="N21" s="15">
        <f>IF(ISNA(VLOOKUP($C21,'Muskoka Timber Tour Jan 23'!$A$17:$H$20,8,FALSE))=TRUE,0,VLOOKUP($C21,'Muskoka Timber Tour Jan 23'!$A$17:$H$20,8,FALSE))</f>
        <v>0</v>
      </c>
      <c r="O21" s="15">
        <f>IF(ISNA(VLOOKUP($C21,'Muskoka Timber Tour Jan 24'!$A$17:$H$25,8,FALSE))=TRUE,0,VLOOKUP($C21,'Muskoka Timber Tour Jan 24'!$A$17:$H$25,8,FALSE))</f>
        <v>0</v>
      </c>
      <c r="P21" s="33">
        <f>IF(ISNA(VLOOKUP($C21,'Whistler COT'!$A$17:$H$95,8,FALSE))=TRUE,0,VLOOKUP($C21,'Whistler COT'!$A$17:$H$95,8,FALSE))</f>
        <v>0</v>
      </c>
      <c r="Q21" s="15">
        <f>IF(ISNA(VLOOKUP($C21,'Camp Fortune TT Feb 20'!$A$17:$H$100,8,FALSE))=TRUE,0,VLOOKUP($C21,'Camp Fortune TT Feb 20'!$A$17:$H$100,8,FALSE))</f>
        <v>0</v>
      </c>
      <c r="R21" s="15">
        <f>IF(ISNA(VLOOKUP($C21,'Aspen Open HP Feb 18'!$A$17:$H$100,8,FALSE))=TRUE,0,VLOOKUP($C21,'Aspen Open HP Feb 18'!$A$17:$H$100,8,FALSE))</f>
        <v>0</v>
      </c>
      <c r="S21" s="15">
        <f>IF(ISNA(VLOOKUP($C21,'Aspen Open SS Feb 18'!$A$17:$H$99,8,FALSE))=TRUE,0,VLOOKUP($C21,'Aspen Open SS Feb 18'!$A$17:$H$99,8,FALSE))</f>
        <v>0</v>
      </c>
      <c r="T21" s="15">
        <f>IF(ISNA(VLOOKUP($C21,'Caledon TT Feb 26'!$A$17:$H$99,8,FALSE))=TRUE,0,VLOOKUP($C21,'Caledon TT Feb 26'!$A$17:$H$99,8,FALSE))</f>
        <v>0</v>
      </c>
      <c r="U21" s="15">
        <f>IF(ISNA(VLOOKUP($C21,'Calgary Nor-Am HP Feb 26'!$A$17:$H$99,8,FALSE))=TRUE,0,VLOOKUP($C21,'Calgary Nor-Am HP Feb 26'!$A$17:$H$99,8,FALSE))</f>
        <v>0</v>
      </c>
      <c r="V21" s="15">
        <f>IF(ISNA(VLOOKUP($C21,'Calgary Nor-Am SS Feb 28'!$A$17:$H$100,8,FALSE))=TRUE,0,VLOOKUP($C21,'Calgary Nor-Am SS Feb 28'!$A$17:$H$100,8,FALSE))</f>
        <v>0</v>
      </c>
      <c r="W21" s="15">
        <f>IF(ISNA(VLOOKUP($C21,'MSLM Nor-Am March 5-6'!$A$17:$H$96,8,FALSE))=TRUE,0,VLOOKUP($C21,'MSLM Nor-Am March 5-6'!$A$17:$H$96,8,FALSE))</f>
        <v>0</v>
      </c>
      <c r="X21" s="15">
        <f>IF(ISNA(VLOOKUP($C21,'Mammoth World Cup'!$A$17:$H$92,8,FALSE))=TRUE,0,VLOOKUP($C21,'Mammoth World Cup'!$A$17:$H$92,8,FALSE))</f>
        <v>0</v>
      </c>
      <c r="Y21" s="15">
        <f>IF(ISNA(VLOOKUP($C21,'Jr Nationals March 17 SS'!$A$17:$H$92,8,FALSE))=TRUE,0,VLOOKUP($C21,'Jr Nationals March 17 SS'!$A$17:$H$92,8,FALSE))</f>
        <v>0</v>
      </c>
      <c r="Z21" s="15">
        <f>IF(ISNA(VLOOKUP($C21,'Seven Springs Nor-Am Mar 17 HP'!$A$17:$H$97,8,FALSE))=TRUE,0,VLOOKUP($C21,'Seven Springs Nor-Am Mar 17 HP'!$A$17:$H$97,8,FALSE))</f>
        <v>0</v>
      </c>
      <c r="AA21" s="15">
        <f>IF(ISNA(VLOOKUP($C21,'Seven Springs Nor-Am Mar 18 SS'!$A$17:$H$97,8,FALSE))=TRUE,0,VLOOKUP($C21,'Seven Springs Nor-Am Mar 18 SS'!$A$17:$H$97,8,FALSE))</f>
        <v>0</v>
      </c>
      <c r="AB21" s="15">
        <f>IF(ISNA(VLOOKUP($C21,'Stoneham COT March 12-13 SS'!$A$17:$H$97,8,FALSE))=TRUE,0,VLOOKUP($C21,'Stoneham COT March 12-13 SS'!$A$17:$H$97,8,FALSE))</f>
        <v>0</v>
      </c>
      <c r="AC21" s="15">
        <f>IF(ISNA(VLOOKUP($C21,'Stoneham COT March 11 HP'!$A$17:$H$97,8,FALSE))=TRUE,0,VLOOKUP($C21,'Stoneham COT March 11 HP'!$A$17:$H$97,8,FALSE))</f>
        <v>0</v>
      </c>
      <c r="AD21" s="15">
        <f>IF(ISNA(VLOOKUP($C21,'Step Up April 1-3 SS'!$A$17:$H$97,8,FALSE))=TRUE,0,VLOOKUP($C21,'Step Up April 1-3 SS'!$A$17:$H$97,8,FALSE))</f>
        <v>0</v>
      </c>
      <c r="AE21" s="15">
        <f>IF(ISNA(VLOOKUP($C21,'Midwest Championship Feb 6 SS'!$A$17:$H$97,8,FALSE))=TRUE,0,VLOOKUP($C21,'Midwest Championship Feb 6 SS'!$A$17:$H$97,8,FALSE))</f>
        <v>0</v>
      </c>
      <c r="AF21" s="15">
        <f>IF(ISNA(VLOOKUP($C21,'Thunder Bay TT Jan 2016 SS'!$A$17:$H$97,8,FALSE))=TRUE,0,VLOOKUP($C21,'Thunder Bay TT Jan 2016 SS'!$A$17:$H$97,8,FALSE))</f>
        <v>0</v>
      </c>
      <c r="AG21" s="15">
        <f>IF(ISNA(VLOOKUP($C21,Event22!$A$17:$H$97,8,FALSE))=TRUE,0,VLOOKUP($C21,Event22!$A$17:$H$97,8,FALSE))</f>
        <v>0</v>
      </c>
      <c r="AH21" s="15">
        <f>IF(ISNA(VLOOKUP($C21,Event23!$A$17:$H$97,8,FALSE))=TRUE,0,VLOOKUP($C21,Event23!$A$17:$H$97,8,FALSE))</f>
        <v>0</v>
      </c>
      <c r="AI21" s="15">
        <f>IF(ISNA(VLOOKUP($C21,Event24!$A$17:$H$97,8,FALSE))=TRUE,0,VLOOKUP($C21,Event24!$A$17:$H$97,8,FALSE))</f>
        <v>0</v>
      </c>
      <c r="AJ21" s="15">
        <f>IF(ISNA(VLOOKUP($C21,Event25!$A$17:$H$97,8,FALSE))=TRUE,0,VLOOKUP($C21,Event25!$A$17:$H$97,8,FALSE))</f>
        <v>0</v>
      </c>
      <c r="AK21" s="15">
        <f>IF(ISNA(VLOOKUP($C21,Event26!$A$17:$H$97,8,FALSE))=TRUE,0,VLOOKUP($C21,Event26!$A$17:$H$97,8,FALSE))</f>
        <v>0</v>
      </c>
      <c r="AL21" s="15">
        <f>IF(ISNA(VLOOKUP($C21,Event27!$A$17:$H$97,8,FALSE))=TRUE,0,VLOOKUP($C21,Event27!$A$17:$H$97,8,FALSE))</f>
        <v>0</v>
      </c>
      <c r="AM21" s="15">
        <f>IF(ISNA(VLOOKUP($C21,Event28!$A$17:$H$97,8,FALSE))=TRUE,0,VLOOKUP($C21,Event28!$A$17:$H$97,8,FALSE))</f>
        <v>0</v>
      </c>
      <c r="AN21" s="15">
        <f>IF(ISNA(VLOOKUP($C21,Event29!$A$17:$H$97,8,FALSE))=TRUE,0,VLOOKUP($C21,Event29!$A$17:$H$97,8,FALSE))</f>
        <v>0</v>
      </c>
      <c r="AO21" s="15">
        <f>IF(ISNA(VLOOKUP($C21,Event30!$A$17:$H$96,8,FALSE))=TRUE,0,VLOOKUP($C21,Event30!$A$17:$H$96,8,FALSE))</f>
        <v>0</v>
      </c>
    </row>
    <row r="22" spans="1:41" ht="13.5" customHeight="1">
      <c r="A22" s="195"/>
      <c r="B22" s="195"/>
      <c r="C22" s="194"/>
      <c r="D22" s="8"/>
      <c r="E22" s="8">
        <f t="shared" si="6"/>
        <v>15</v>
      </c>
      <c r="F22" s="14">
        <f t="shared" si="7"/>
        <v>15</v>
      </c>
      <c r="G22" s="25">
        <f t="shared" si="8"/>
        <v>0</v>
      </c>
      <c r="H22" s="25">
        <f t="shared" si="9"/>
        <v>0</v>
      </c>
      <c r="I22" s="25">
        <f t="shared" si="10"/>
        <v>0</v>
      </c>
      <c r="J22" s="14">
        <f t="shared" si="11"/>
        <v>0</v>
      </c>
      <c r="K22" s="118"/>
      <c r="L22" s="15" t="str">
        <f>IF(ISNA(VLOOKUP($C22,'REV Copper HP Dec 10'!$A$17:$H$71,8,FALSE))=TRUE,"0",VLOOKUP($C22,'REV Copper HP Dec 10'!$A$17:$H$71,8,FALSE))</f>
        <v>0</v>
      </c>
      <c r="M22" s="15">
        <f>IF(ISNA(VLOOKUP($C22,'REV Copper HP Dec 11'!$A$17:$H$70,8,FALSE))=TRUE,0,VLOOKUP($C22,'REV Copper HP Dec 11'!$A$17:$H$70,8,FALSE))</f>
        <v>0</v>
      </c>
      <c r="N22" s="15">
        <f>IF(ISNA(VLOOKUP($C22,'Muskoka Timber Tour Jan 23'!$A$17:$H$20,8,FALSE))=TRUE,0,VLOOKUP($C22,'Muskoka Timber Tour Jan 23'!$A$17:$H$20,8,FALSE))</f>
        <v>0</v>
      </c>
      <c r="O22" s="15">
        <f>IF(ISNA(VLOOKUP($C22,'Muskoka Timber Tour Jan 24'!$A$17:$H$25,8,FALSE))=TRUE,0,VLOOKUP($C22,'Muskoka Timber Tour Jan 24'!$A$17:$H$25,8,FALSE))</f>
        <v>0</v>
      </c>
      <c r="P22" s="15">
        <f>IF(ISNA(VLOOKUP($C22,'Whistler COT'!$A$17:$H$95,8,FALSE))=TRUE,0,VLOOKUP($C22,'Whistler COT'!$A$17:$H$95,8,FALSE))</f>
        <v>0</v>
      </c>
      <c r="Q22" s="15">
        <f>IF(ISNA(VLOOKUP($C22,'Caledon TT Feb 26'!$A$17:$H$18,8,FALSE))=TRUE,0,VLOOKUP($C22,'Caledon TT Feb 26'!$A$17:$H$18,8,FALSE))</f>
        <v>0</v>
      </c>
      <c r="R22" s="15">
        <f>IF(ISNA(VLOOKUP($C22,'Aspen Open HP Feb 18'!$A$17:$H$100,8,FALSE))=TRUE,0,VLOOKUP($C22,'Aspen Open HP Feb 18'!$A$17:$H$100,8,FALSE))</f>
        <v>0</v>
      </c>
      <c r="S22" s="15">
        <f>IF(ISNA(VLOOKUP($C22,'Aspen Open SS Feb 18'!$A$17:$H$99,8,FALSE))=TRUE,0,VLOOKUP($C22,'Aspen Open SS Feb 18'!$A$17:$H$99,8,FALSE))</f>
        <v>0</v>
      </c>
      <c r="T22" s="15">
        <f>IF(ISNA(VLOOKUP($C22,'Caledon TT Feb 26'!$A$17:$H$99,8,FALSE))=TRUE,0,VLOOKUP($C22,'Caledon TT Feb 26'!$A$17:$H$99,8,FALSE))</f>
        <v>0</v>
      </c>
      <c r="U22" s="15">
        <f>IF(ISNA(VLOOKUP($C22,'Calgary Nor-Am HP Feb 26'!$A$17:$H$99,8,FALSE))=TRUE,0,VLOOKUP($C22,'Calgary Nor-Am HP Feb 26'!$A$17:$H$99,8,FALSE))</f>
        <v>0</v>
      </c>
      <c r="V22" s="15">
        <f>IF(ISNA(VLOOKUP($C22,'Calgary Nor-Am SS Feb 28'!$A$17:$H$100,8,FALSE))=TRUE,0,VLOOKUP($C22,'Calgary Nor-Am SS Feb 28'!$A$17:$H$100,8,FALSE))</f>
        <v>0</v>
      </c>
      <c r="W22" s="15">
        <f>IF(ISNA(VLOOKUP($C22,'MSLM Nor-Am March 5-6'!$A$17:$H$96,8,FALSE))=TRUE,0,VLOOKUP($C22,'MSLM Nor-Am March 5-6'!$A$17:$H$96,8,FALSE))</f>
        <v>0</v>
      </c>
      <c r="X22" s="15">
        <f>IF(ISNA(VLOOKUP($C22,'Mammoth World Cup'!$A$17:$H$92,8,FALSE))=TRUE,0,VLOOKUP($C22,'Mammoth World Cup'!$A$17:$H$92,8,FALSE))</f>
        <v>0</v>
      </c>
      <c r="Y22" s="15">
        <f>IF(ISNA(VLOOKUP($C22,'Jr Nationals March 17 SS'!$A$17:$H$92,8,FALSE))=TRUE,0,VLOOKUP($C22,'Jr Nationals March 17 SS'!$A$17:$H$92,8,FALSE))</f>
        <v>0</v>
      </c>
      <c r="Z22" s="15">
        <f>IF(ISNA(VLOOKUP($C22,'Seven Springs Nor-Am Mar 17 HP'!$A$17:$H$97,8,FALSE))=TRUE,0,VLOOKUP($C22,'Seven Springs Nor-Am Mar 17 HP'!$A$17:$H$97,8,FALSE))</f>
        <v>0</v>
      </c>
      <c r="AA22" s="15">
        <f>IF(ISNA(VLOOKUP($C22,'Seven Springs Nor-Am Mar 18 SS'!$A$17:$H$97,8,FALSE))=TRUE,0,VLOOKUP($C22,'Seven Springs Nor-Am Mar 18 SS'!$A$17:$H$97,8,FALSE))</f>
        <v>0</v>
      </c>
      <c r="AB22" s="15">
        <f>IF(ISNA(VLOOKUP($C22,'Stoneham COT March 12-13 SS'!$A$17:$H$97,8,FALSE))=TRUE,0,VLOOKUP($C22,'Stoneham COT March 12-13 SS'!$A$17:$H$97,8,FALSE))</f>
        <v>0</v>
      </c>
      <c r="AC22" s="15">
        <f>IF(ISNA(VLOOKUP($C22,'Stoneham COT March 11 HP'!$A$17:$H$97,8,FALSE))=TRUE,0,VLOOKUP($C22,'Stoneham COT March 11 HP'!$A$17:$H$97,8,FALSE))</f>
        <v>0</v>
      </c>
      <c r="AD22" s="15">
        <f>IF(ISNA(VLOOKUP($C22,'Step Up April 1-3 SS'!$A$17:$H$97,8,FALSE))=TRUE,0,VLOOKUP($C22,'Step Up April 1-3 SS'!$A$17:$H$97,8,FALSE))</f>
        <v>0</v>
      </c>
      <c r="AE22" s="15">
        <f>IF(ISNA(VLOOKUP($C22,'Midwest Championship Feb 6 SS'!$A$17:$H$97,8,FALSE))=TRUE,0,VLOOKUP($C22,'Midwest Championship Feb 6 SS'!$A$17:$H$97,8,FALSE))</f>
        <v>0</v>
      </c>
      <c r="AF22" s="15">
        <f>IF(ISNA(VLOOKUP($C22,'Thunder Bay TT Jan 2016 SS'!$A$17:$H$97,8,FALSE))=TRUE,0,VLOOKUP($C22,'Thunder Bay TT Jan 2016 SS'!$A$17:$H$97,8,FALSE))</f>
        <v>0</v>
      </c>
      <c r="AG22" s="15">
        <f>IF(ISNA(VLOOKUP($C22,Event22!$A$17:$H$97,8,FALSE))=TRUE,0,VLOOKUP($C22,Event22!$A$17:$H$97,8,FALSE))</f>
        <v>0</v>
      </c>
      <c r="AH22" s="15">
        <f>IF(ISNA(VLOOKUP($C22,Event23!$A$17:$H$97,8,FALSE))=TRUE,0,VLOOKUP($C22,Event23!$A$17:$H$97,8,FALSE))</f>
        <v>0</v>
      </c>
      <c r="AI22" s="15">
        <f>IF(ISNA(VLOOKUP($C22,Event24!$A$17:$H$97,8,FALSE))=TRUE,0,VLOOKUP($C22,Event24!$A$17:$H$97,8,FALSE))</f>
        <v>0</v>
      </c>
      <c r="AJ22" s="15">
        <f>IF(ISNA(VLOOKUP($C22,Event25!$A$17:$H$97,8,FALSE))=TRUE,0,VLOOKUP($C22,Event25!$A$17:$H$97,8,FALSE))</f>
        <v>0</v>
      </c>
      <c r="AK22" s="15">
        <f>IF(ISNA(VLOOKUP($C22,Event26!$A$17:$H$97,8,FALSE))=TRUE,0,VLOOKUP($C22,Event26!$A$17:$H$97,8,FALSE))</f>
        <v>0</v>
      </c>
      <c r="AL22" s="15">
        <f>IF(ISNA(VLOOKUP($C22,Event27!$A$17:$H$97,8,FALSE))=TRUE,0,VLOOKUP($C22,Event27!$A$17:$H$97,8,FALSE))</f>
        <v>0</v>
      </c>
      <c r="AM22" s="15">
        <f>IF(ISNA(VLOOKUP($C22,Event28!$A$17:$H$97,8,FALSE))=TRUE,0,VLOOKUP($C22,Event28!$A$17:$H$97,8,FALSE))</f>
        <v>0</v>
      </c>
      <c r="AN22" s="15">
        <f>IF(ISNA(VLOOKUP($C22,Event29!$A$17:$H$97,8,FALSE))=TRUE,0,VLOOKUP($C22,Event29!$A$17:$H$97,8,FALSE))</f>
        <v>0</v>
      </c>
      <c r="AO22" s="15">
        <f>IF(ISNA(VLOOKUP($C22,Event30!$A$17:$H$96,8,FALSE))=TRUE,0,VLOOKUP($C22,Event30!$A$17:$H$96,8,FALSE))</f>
        <v>0</v>
      </c>
    </row>
    <row r="23" spans="1:41" ht="13.5" customHeight="1">
      <c r="A23" s="195"/>
      <c r="B23" s="195"/>
      <c r="C23" s="196"/>
      <c r="D23" s="8"/>
      <c r="E23" s="8">
        <f t="shared" si="6"/>
        <v>15</v>
      </c>
      <c r="F23" s="14">
        <f t="shared" si="7"/>
        <v>15</v>
      </c>
      <c r="G23" s="25">
        <f t="shared" si="8"/>
        <v>0</v>
      </c>
      <c r="H23" s="25">
        <f t="shared" si="9"/>
        <v>0</v>
      </c>
      <c r="I23" s="25">
        <f t="shared" si="10"/>
        <v>0</v>
      </c>
      <c r="J23" s="14">
        <f t="shared" si="11"/>
        <v>0</v>
      </c>
      <c r="K23" s="118"/>
      <c r="L23" s="15" t="str">
        <f>IF(ISNA(VLOOKUP($C23,'REV Copper HP Dec 10'!$A$17:$H$71,8,FALSE))=TRUE,"0",VLOOKUP($C23,'REV Copper HP Dec 10'!$A$17:$H$71,8,FALSE))</f>
        <v>0</v>
      </c>
      <c r="M23" s="15">
        <f>IF(ISNA(VLOOKUP($C23,'REV Copper HP Dec 11'!$A$17:$H$70,8,FALSE))=TRUE,0,VLOOKUP($C23,'REV Copper HP Dec 11'!$A$17:$H$70,8,FALSE))</f>
        <v>0</v>
      </c>
      <c r="N23" s="15">
        <f>IF(ISNA(VLOOKUP($C23,'Muskoka Timber Tour Jan 23'!$A$17:$H$20,8,FALSE))=TRUE,0,VLOOKUP($C23,'Muskoka Timber Tour Jan 23'!$A$17:$H$20,8,FALSE))</f>
        <v>0</v>
      </c>
      <c r="O23" s="15">
        <f>IF(ISNA(VLOOKUP($C23,'Muskoka Timber Tour Jan 24'!$A$17:$H$25,8,FALSE))=TRUE,0,VLOOKUP($C23,'Muskoka Timber Tour Jan 24'!$A$17:$H$25,8,FALSE))</f>
        <v>0</v>
      </c>
      <c r="P23" s="15">
        <f>IF(ISNA(VLOOKUP($C23,'Whistler COT'!$A$17:$H$95,8,FALSE))=TRUE,0,VLOOKUP($C23,'Whistler COT'!$A$17:$H$95,8,FALSE))</f>
        <v>0</v>
      </c>
      <c r="Q23" s="15">
        <f>IF(ISNA(VLOOKUP($C23,'Caledon TT Feb 26'!$A$17:$H$18,8,FALSE))=TRUE,0,VLOOKUP($C23,'Caledon TT Feb 26'!$A$17:$H$18,8,FALSE))</f>
        <v>0</v>
      </c>
      <c r="R23" s="15">
        <f>IF(ISNA(VLOOKUP($C23,'Aspen Open HP Feb 18'!$A$17:$H$100,8,FALSE))=TRUE,0,VLOOKUP($C23,'Aspen Open HP Feb 18'!$A$17:$H$100,8,FALSE))</f>
        <v>0</v>
      </c>
      <c r="S23" s="15">
        <f>IF(ISNA(VLOOKUP($C23,'Thunder Bay TT Jan 2016 SS'!$A$17:$H$24,8,FALSE))=TRUE,0,VLOOKUP($C23,'Thunder Bay TT Jan 2016 SS'!$A$17:$H$24,8,FALSE))</f>
        <v>0</v>
      </c>
      <c r="T23" s="15">
        <f>IF(ISNA(VLOOKUP($C23,Event24!$A$17:$H$17,8,FALSE))=TRUE,0,VLOOKUP($C23,Event24!$A$17:$H$17,8,FALSE))</f>
        <v>0</v>
      </c>
      <c r="U23" s="15">
        <f>IF(ISNA(VLOOKUP($C23,'Calgary Nor-Am HP Feb 26'!$A$17:$H$99,8,FALSE))=TRUE,0,VLOOKUP($C23,'Calgary Nor-Am HP Feb 26'!$A$17:$H$99,8,FALSE))</f>
        <v>0</v>
      </c>
      <c r="V23" s="15">
        <f>IF(ISNA(VLOOKUP($C23,'Calgary Nor-Am SS Feb 28'!$A$17:$H$100,8,FALSE))=TRUE,0,VLOOKUP($C23,'Calgary Nor-Am SS Feb 28'!$A$17:$H$100,8,FALSE))</f>
        <v>0</v>
      </c>
      <c r="W23" s="15">
        <f>IF(ISNA(VLOOKUP($C23,'MSLM Nor-Am March 5-6'!$A$17:$H$96,8,FALSE))=TRUE,0,VLOOKUP($C23,'MSLM Nor-Am March 5-6'!$A$17:$H$96,8,FALSE))</f>
        <v>0</v>
      </c>
      <c r="X23" s="15">
        <f>IF(ISNA(VLOOKUP($C23,'Mammoth World Cup'!$A$17:$H$92,8,FALSE))=TRUE,0,VLOOKUP($C23,'Mammoth World Cup'!$A$17:$H$92,8,FALSE))</f>
        <v>0</v>
      </c>
      <c r="Y23" s="15">
        <f>IF(ISNA(VLOOKUP($C23,'Jr Nationals March 17 SS'!$A$17:$H$92,8,FALSE))=TRUE,0,VLOOKUP($C23,'Jr Nationals March 17 SS'!$A$17:$H$92,8,FALSE))</f>
        <v>0</v>
      </c>
      <c r="Z23" s="15">
        <f>IF(ISNA(VLOOKUP($C23,'Seven Springs Nor-Am Mar 17 HP'!$A$17:$H$97,8,FALSE))=TRUE,0,VLOOKUP($C23,'Seven Springs Nor-Am Mar 17 HP'!$A$17:$H$97,8,FALSE))</f>
        <v>0</v>
      </c>
      <c r="AA23" s="15">
        <f>IF(ISNA(VLOOKUP($C23,'Seven Springs Nor-Am Mar 18 SS'!$A$17:$H$97,8,FALSE))=TRUE,0,VLOOKUP($C23,'Seven Springs Nor-Am Mar 18 SS'!$A$17:$H$97,8,FALSE))</f>
        <v>0</v>
      </c>
      <c r="AB23" s="15">
        <f>IF(ISNA(VLOOKUP($C23,'Stoneham COT March 12-13 SS'!$A$17:$H$97,8,FALSE))=TRUE,0,VLOOKUP($C23,'Stoneham COT March 12-13 SS'!$A$17:$H$97,8,FALSE))</f>
        <v>0</v>
      </c>
      <c r="AC23" s="15">
        <f>IF(ISNA(VLOOKUP($C23,'Stoneham COT March 11 HP'!$A$17:$H$97,8,FALSE))=TRUE,0,VLOOKUP($C23,'Stoneham COT March 11 HP'!$A$17:$H$97,8,FALSE))</f>
        <v>0</v>
      </c>
      <c r="AD23" s="15">
        <f>IF(ISNA(VLOOKUP($C23,'Step Up April 1-3 SS'!$A$17:$H$97,8,FALSE))=TRUE,0,VLOOKUP($C23,'Step Up April 1-3 SS'!$A$17:$H$97,8,FALSE))</f>
        <v>0</v>
      </c>
      <c r="AE23" s="15">
        <f>IF(ISNA(VLOOKUP($C23,'Midwest Championship Feb 6 SS'!$A$17:$H$97,8,FALSE))=TRUE,0,VLOOKUP($C23,'Midwest Championship Feb 6 SS'!$A$17:$H$97,8,FALSE))</f>
        <v>0</v>
      </c>
      <c r="AF23" s="15">
        <f>IF(ISNA(VLOOKUP($C23,'Thunder Bay TT Jan 2016 SS'!$A$17:$H$97,8,FALSE))=TRUE,0,VLOOKUP($C23,'Thunder Bay TT Jan 2016 SS'!$A$17:$H$97,8,FALSE))</f>
        <v>0</v>
      </c>
      <c r="AG23" s="15">
        <f>IF(ISNA(VLOOKUP($C23,Event22!$A$17:$H$97,8,FALSE))=TRUE,0,VLOOKUP($C23,Event22!$A$17:$H$97,8,FALSE))</f>
        <v>0</v>
      </c>
      <c r="AH23" s="15">
        <f>IF(ISNA(VLOOKUP($C23,Event23!$A$17:$H$97,8,FALSE))=TRUE,0,VLOOKUP($C23,Event23!$A$17:$H$97,8,FALSE))</f>
        <v>0</v>
      </c>
      <c r="AI23" s="15">
        <f>IF(ISNA(VLOOKUP($C23,Event24!$A$17:$H$97,8,FALSE))=TRUE,0,VLOOKUP($C23,Event24!$A$17:$H$97,8,FALSE))</f>
        <v>0</v>
      </c>
      <c r="AJ23" s="15">
        <f>IF(ISNA(VLOOKUP($C23,Event25!$A$17:$H$97,8,FALSE))=TRUE,0,VLOOKUP($C23,Event25!$A$17:$H$97,8,FALSE))</f>
        <v>0</v>
      </c>
      <c r="AK23" s="15">
        <f>IF(ISNA(VLOOKUP($C23,Event26!$A$17:$H$97,8,FALSE))=TRUE,0,VLOOKUP($C23,Event26!$A$17:$H$97,8,FALSE))</f>
        <v>0</v>
      </c>
      <c r="AL23" s="15">
        <f>IF(ISNA(VLOOKUP($C23,Event27!$A$17:$H$97,8,FALSE))=TRUE,0,VLOOKUP($C23,Event27!$A$17:$H$97,8,FALSE))</f>
        <v>0</v>
      </c>
      <c r="AM23" s="15">
        <f>IF(ISNA(VLOOKUP($C23,Event28!$A$17:$H$97,8,FALSE))=TRUE,0,VLOOKUP($C23,Event28!$A$17:$H$97,8,FALSE))</f>
        <v>0</v>
      </c>
      <c r="AN23" s="15">
        <f>IF(ISNA(VLOOKUP($C23,Event29!$A$17:$H$97,8,FALSE))=TRUE,0,VLOOKUP($C23,Event29!$A$17:$H$97,8,FALSE))</f>
        <v>0</v>
      </c>
      <c r="AO23" s="15">
        <f>IF(ISNA(VLOOKUP($C23,Event30!$A$17:$H$96,8,FALSE))=TRUE,0,VLOOKUP($C23,Event30!$A$17:$H$96,8,FALSE))</f>
        <v>0</v>
      </c>
    </row>
    <row r="24" spans="1:41" ht="13.5" customHeight="1">
      <c r="A24" s="195"/>
      <c r="B24" s="195"/>
      <c r="C24" s="194"/>
      <c r="D24" s="8"/>
      <c r="E24" s="8">
        <f t="shared" si="6"/>
        <v>15</v>
      </c>
      <c r="F24" s="14">
        <f t="shared" si="7"/>
        <v>15</v>
      </c>
      <c r="G24" s="25">
        <f t="shared" si="8"/>
        <v>0</v>
      </c>
      <c r="H24" s="25">
        <f t="shared" si="9"/>
        <v>0</v>
      </c>
      <c r="I24" s="25">
        <f t="shared" si="10"/>
        <v>0</v>
      </c>
      <c r="J24" s="14">
        <f t="shared" si="11"/>
        <v>0</v>
      </c>
      <c r="K24" s="118"/>
      <c r="L24" s="15" t="str">
        <f>IF(ISNA(VLOOKUP($C24,'REV Copper HP Dec 10'!$A$17:$H$71,8,FALSE))=TRUE,"0",VLOOKUP($C24,'REV Copper HP Dec 10'!$A$17:$H$71,8,FALSE))</f>
        <v>0</v>
      </c>
      <c r="M24" s="15">
        <f>IF(ISNA(VLOOKUP($C24,'REV Copper HP Dec 11'!$A$17:$H$70,8,FALSE))=TRUE,0,VLOOKUP($C24,'REV Copper HP Dec 11'!$A$17:$H$70,8,FALSE))</f>
        <v>0</v>
      </c>
      <c r="N24" s="15">
        <f>IF(ISNA(VLOOKUP($C24,'Muskoka Timber Tour Jan 23'!$A$17:$H$20,8,FALSE))=TRUE,0,VLOOKUP($C24,'Muskoka Timber Tour Jan 23'!$A$17:$H$20,8,FALSE))</f>
        <v>0</v>
      </c>
      <c r="O24" s="15">
        <f>IF(ISNA(VLOOKUP($C24,'Muskoka Timber Tour Jan 24'!$A$17:$H$25,8,FALSE))=TRUE,0,VLOOKUP($C24,'Muskoka Timber Tour Jan 24'!$A$17:$H$25,8,FALSE))</f>
        <v>0</v>
      </c>
      <c r="P24" s="15">
        <f>IF(ISNA(VLOOKUP($C24,'Whistler COT'!$A$17:$H$95,8,FALSE))=TRUE,0,VLOOKUP($C24,'Whistler COT'!$A$17:$H$95,8,FALSE))</f>
        <v>0</v>
      </c>
      <c r="Q24" s="15">
        <f>IF(ISNA(VLOOKUP($C24,'Caledon TT Feb 26'!$A$17:$H$18,8,FALSE))=TRUE,0,VLOOKUP($C24,'Caledon TT Feb 26'!$A$17:$H$18,8,FALSE))</f>
        <v>0</v>
      </c>
      <c r="R24" s="15">
        <f>IF(ISNA(VLOOKUP($C24,'Aspen Open HP Feb 18'!$A$17:$H$100,8,FALSE))=TRUE,0,VLOOKUP($C24,'Aspen Open HP Feb 18'!$A$17:$H$100,8,FALSE))</f>
        <v>0</v>
      </c>
      <c r="S24" s="15">
        <f>IF(ISNA(VLOOKUP($C24,'Thunder Bay TT Jan 2016 SS'!$A$17:$H$24,8,FALSE))=TRUE,0,VLOOKUP($C24,'Thunder Bay TT Jan 2016 SS'!$A$17:$H$24,8,FALSE))</f>
        <v>0</v>
      </c>
      <c r="T24" s="15">
        <f>IF(ISNA(VLOOKUP($C24,Event24!$A$17:$H$17,8,FALSE))=TRUE,0,VLOOKUP($C24,Event24!$A$17:$H$17,8,FALSE))</f>
        <v>0</v>
      </c>
      <c r="U24" s="15">
        <f>IF(ISNA(VLOOKUP($C24,'Calgary Nor-Am HP Feb 26'!$A$17:$H$99,8,FALSE))=TRUE,0,VLOOKUP($C24,'Calgary Nor-Am HP Feb 26'!$A$17:$H$99,8,FALSE))</f>
        <v>0</v>
      </c>
      <c r="V24" s="15">
        <f>IF(ISNA(VLOOKUP($C24,'Calgary Nor-Am SS Feb 28'!$A$17:$H$100,8,FALSE))=TRUE,0,VLOOKUP($C24,'Calgary Nor-Am SS Feb 28'!$A$17:$H$100,8,FALSE))</f>
        <v>0</v>
      </c>
      <c r="W24" s="15">
        <f>IF(ISNA(VLOOKUP($C24,'MSLM Nor-Am March 5-6'!$A$17:$H$96,8,FALSE))=TRUE,0,VLOOKUP($C24,'MSLM Nor-Am March 5-6'!$A$17:$H$96,8,FALSE))</f>
        <v>0</v>
      </c>
      <c r="X24" s="15">
        <f>IF(ISNA(VLOOKUP($C24,'Mammoth World Cup'!$A$17:$H$92,8,FALSE))=TRUE,0,VLOOKUP($C24,'Mammoth World Cup'!$A$17:$H$92,8,FALSE))</f>
        <v>0</v>
      </c>
      <c r="Y24" s="15">
        <f>IF(ISNA(VLOOKUP($C24,'Jr Nationals March 17 SS'!$A$17:$H$92,8,FALSE))=TRUE,0,VLOOKUP($C24,'Jr Nationals March 17 SS'!$A$17:$H$92,8,FALSE))</f>
        <v>0</v>
      </c>
      <c r="Z24" s="15">
        <f>IF(ISNA(VLOOKUP($C24,'Seven Springs Nor-Am Mar 17 HP'!$A$17:$H$97,8,FALSE))=TRUE,0,VLOOKUP($C24,'Seven Springs Nor-Am Mar 17 HP'!$A$17:$H$97,8,FALSE))</f>
        <v>0</v>
      </c>
      <c r="AA24" s="15">
        <f>IF(ISNA(VLOOKUP($C24,'Seven Springs Nor-Am Mar 18 SS'!$A$17:$H$97,8,FALSE))=TRUE,0,VLOOKUP($C24,'Seven Springs Nor-Am Mar 18 SS'!$A$17:$H$97,8,FALSE))</f>
        <v>0</v>
      </c>
      <c r="AB24" s="15">
        <f>IF(ISNA(VLOOKUP($C24,'Stoneham COT March 12-13 SS'!$A$17:$H$97,8,FALSE))=TRUE,0,VLOOKUP($C24,'Stoneham COT March 12-13 SS'!$A$17:$H$97,8,FALSE))</f>
        <v>0</v>
      </c>
      <c r="AC24" s="15">
        <f>IF(ISNA(VLOOKUP($C24,'Stoneham COT March 11 HP'!$A$17:$H$97,8,FALSE))=TRUE,0,VLOOKUP($C24,'Stoneham COT March 11 HP'!$A$17:$H$97,8,FALSE))</f>
        <v>0</v>
      </c>
      <c r="AD24" s="15">
        <f>IF(ISNA(VLOOKUP($C24,'Step Up April 1-3 SS'!$A$17:$H$97,8,FALSE))=TRUE,0,VLOOKUP($C24,'Step Up April 1-3 SS'!$A$17:$H$97,8,FALSE))</f>
        <v>0</v>
      </c>
      <c r="AE24" s="15">
        <f>IF(ISNA(VLOOKUP($C24,'Midwest Championship Feb 6 SS'!$A$17:$H$97,8,FALSE))=TRUE,0,VLOOKUP($C24,'Midwest Championship Feb 6 SS'!$A$17:$H$97,8,FALSE))</f>
        <v>0</v>
      </c>
      <c r="AF24" s="15">
        <f>IF(ISNA(VLOOKUP($C24,'Thunder Bay TT Jan 2016 SS'!$A$17:$H$97,8,FALSE))=TRUE,0,VLOOKUP($C24,'Thunder Bay TT Jan 2016 SS'!$A$17:$H$97,8,FALSE))</f>
        <v>0</v>
      </c>
      <c r="AG24" s="15">
        <f>IF(ISNA(VLOOKUP($C24,Event22!$A$17:$H$97,8,FALSE))=TRUE,0,VLOOKUP($C24,Event22!$A$17:$H$97,8,FALSE))</f>
        <v>0</v>
      </c>
      <c r="AH24" s="15">
        <f>IF(ISNA(VLOOKUP($C24,Event23!$A$17:$H$97,8,FALSE))=TRUE,0,VLOOKUP($C24,Event23!$A$17:$H$97,8,FALSE))</f>
        <v>0</v>
      </c>
      <c r="AI24" s="15">
        <f>IF(ISNA(VLOOKUP($C24,Event24!$A$17:$H$97,8,FALSE))=TRUE,0,VLOOKUP($C24,Event24!$A$17:$H$97,8,FALSE))</f>
        <v>0</v>
      </c>
      <c r="AJ24" s="15">
        <f>IF(ISNA(VLOOKUP($C24,Event25!$A$17:$H$97,8,FALSE))=TRUE,0,VLOOKUP($C24,Event25!$A$17:$H$97,8,FALSE))</f>
        <v>0</v>
      </c>
      <c r="AK24" s="15">
        <f>IF(ISNA(VLOOKUP($C24,Event26!$A$17:$H$97,8,FALSE))=TRUE,0,VLOOKUP($C24,Event26!$A$17:$H$97,8,FALSE))</f>
        <v>0</v>
      </c>
      <c r="AL24" s="15">
        <f>IF(ISNA(VLOOKUP($C24,Event27!$A$17:$H$97,8,FALSE))=TRUE,0,VLOOKUP($C24,Event27!$A$17:$H$97,8,FALSE))</f>
        <v>0</v>
      </c>
      <c r="AM24" s="15">
        <f>IF(ISNA(VLOOKUP($C24,Event28!$A$17:$H$97,8,FALSE))=TRUE,0,VLOOKUP($C24,Event28!$A$17:$H$97,8,FALSE))</f>
        <v>0</v>
      </c>
      <c r="AN24" s="15">
        <f>IF(ISNA(VLOOKUP($C24,Event29!$A$17:$H$97,8,FALSE))=TRUE,0,VLOOKUP($C24,Event29!$A$17:$H$97,8,FALSE))</f>
        <v>0</v>
      </c>
      <c r="AO24" s="15">
        <f>IF(ISNA(VLOOKUP($C24,Event30!$A$17:$H$96,8,FALSE))=TRUE,0,VLOOKUP($C24,Event30!$A$17:$H$96,8,FALSE))</f>
        <v>0</v>
      </c>
    </row>
    <row r="25" spans="1:41" ht="13.5" customHeight="1">
      <c r="A25" s="169"/>
      <c r="B25" s="169"/>
      <c r="C25" s="26"/>
      <c r="D25" s="8"/>
      <c r="E25" s="8">
        <f t="shared" si="6"/>
        <v>15</v>
      </c>
      <c r="F25" s="14">
        <f t="shared" si="7"/>
        <v>15</v>
      </c>
      <c r="G25" s="25">
        <f t="shared" si="8"/>
        <v>0</v>
      </c>
      <c r="H25" s="25">
        <f t="shared" si="9"/>
        <v>0</v>
      </c>
      <c r="I25" s="25">
        <f t="shared" si="10"/>
        <v>0</v>
      </c>
      <c r="J25" s="14">
        <f t="shared" si="11"/>
        <v>0</v>
      </c>
      <c r="K25" s="118"/>
      <c r="L25" s="15" t="str">
        <f>IF(ISNA(VLOOKUP($C25,'REV Copper HP Dec 10'!$A$17:$H$71,8,FALSE))=TRUE,"0",VLOOKUP($C25,'REV Copper HP Dec 10'!$A$17:$H$71,8,FALSE))</f>
        <v>0</v>
      </c>
      <c r="M25" s="15">
        <f>IF(ISNA(VLOOKUP($C25,'REV Copper HP Dec 11'!$A$17:$H$70,8,FALSE))=TRUE,0,VLOOKUP($C25,'REV Copper HP Dec 11'!$A$17:$H$70,8,FALSE))</f>
        <v>0</v>
      </c>
      <c r="N25" s="15">
        <f>IF(ISNA(VLOOKUP($C25,'Muskoka Timber Tour Jan 23'!$A$17:$H$20,8,FALSE))=TRUE,0,VLOOKUP($C25,'Muskoka Timber Tour Jan 23'!$A$17:$H$20,8,FALSE))</f>
        <v>0</v>
      </c>
      <c r="O25" s="15">
        <f>IF(ISNA(VLOOKUP($C25,'Muskoka Timber Tour Jan 24'!$A$17:$H$25,8,FALSE))=TRUE,0,VLOOKUP($C25,'Muskoka Timber Tour Jan 24'!$A$17:$H$25,8,FALSE))</f>
        <v>0</v>
      </c>
      <c r="P25" s="15">
        <f>IF(ISNA(VLOOKUP($C25,'Whistler COT'!$A$17:$H$95,8,FALSE))=TRUE,0,VLOOKUP($C25,'Whistler COT'!$A$17:$H$95,8,FALSE))</f>
        <v>0</v>
      </c>
      <c r="Q25" s="15">
        <f>IF(ISNA(VLOOKUP($C25,'Camp Fortune TT Feb 20'!$A$17:$H$100,8,FALSE))=TRUE,0,VLOOKUP($C25,'Camp Fortune TT Feb 20'!$A$17:$H$100,8,FALSE))</f>
        <v>0</v>
      </c>
      <c r="R25" s="15">
        <f>IF(ISNA(VLOOKUP($C25,'Aspen Open HP Feb 18'!$A$17:$H$100,8,FALSE))=TRUE,0,VLOOKUP($C25,'Aspen Open HP Feb 18'!$A$17:$H$100,8,FALSE))</f>
        <v>0</v>
      </c>
      <c r="S25" s="15">
        <f>IF(ISNA(VLOOKUP($C25,'Aspen Open SS Feb 18'!$A$17:$H$99,8,FALSE))=TRUE,0,VLOOKUP($C25,'Aspen Open SS Feb 18'!$A$17:$H$99,8,FALSE))</f>
        <v>0</v>
      </c>
      <c r="T25" s="15">
        <f>IF(ISNA(VLOOKUP($C25,'Caledon TT Feb 26'!$A$17:$H$99,8,FALSE))=TRUE,0,VLOOKUP($C25,'Caledon TT Feb 26'!$A$17:$H$99,8,FALSE))</f>
        <v>0</v>
      </c>
      <c r="U25" s="15">
        <f>IF(ISNA(VLOOKUP($C25,'Calgary Nor-Am HP Feb 26'!$A$17:$H$99,8,FALSE))=TRUE,0,VLOOKUP($C25,'Calgary Nor-Am HP Feb 26'!$A$17:$H$99,8,FALSE))</f>
        <v>0</v>
      </c>
      <c r="V25" s="15">
        <f>IF(ISNA(VLOOKUP($C25,'Calgary Nor-Am SS Feb 28'!$A$17:$H$100,8,FALSE))=TRUE,0,VLOOKUP($C25,'Calgary Nor-Am SS Feb 28'!$A$17:$H$100,8,FALSE))</f>
        <v>0</v>
      </c>
      <c r="W25" s="15">
        <f>IF(ISNA(VLOOKUP($C25,'MSLM Nor-Am March 5-6'!$A$17:$H$96,8,FALSE))=TRUE,0,VLOOKUP($C25,'MSLM Nor-Am March 5-6'!$A$17:$H$96,8,FALSE))</f>
        <v>0</v>
      </c>
      <c r="X25" s="15">
        <f>IF(ISNA(VLOOKUP($C25,'Mammoth World Cup'!$A$17:$H$92,8,FALSE))=TRUE,0,VLOOKUP($C25,'Mammoth World Cup'!$A$17:$H$92,8,FALSE))</f>
        <v>0</v>
      </c>
      <c r="Y25" s="15">
        <f>IF(ISNA(VLOOKUP($C25,'Jr Nationals March 17 SS'!$A$17:$H$92,8,FALSE))=TRUE,0,VLOOKUP($C25,'Jr Nationals March 17 SS'!$A$17:$H$92,8,FALSE))</f>
        <v>0</v>
      </c>
      <c r="Z25" s="15">
        <f>IF(ISNA(VLOOKUP($C25,'Seven Springs Nor-Am Mar 17 HP'!$A$17:$H$97,8,FALSE))=TRUE,0,VLOOKUP($C25,'Seven Springs Nor-Am Mar 17 HP'!$A$17:$H$97,8,FALSE))</f>
        <v>0</v>
      </c>
      <c r="AA25" s="15">
        <f>IF(ISNA(VLOOKUP($C25,'Seven Springs Nor-Am Mar 18 SS'!$A$17:$H$97,8,FALSE))=TRUE,0,VLOOKUP($C25,'Seven Springs Nor-Am Mar 18 SS'!$A$17:$H$97,8,FALSE))</f>
        <v>0</v>
      </c>
      <c r="AB25" s="15">
        <f>IF(ISNA(VLOOKUP($C25,'Stoneham COT March 12-13 SS'!$A$17:$H$97,8,FALSE))=TRUE,0,VLOOKUP($C25,'Stoneham COT March 12-13 SS'!$A$17:$H$97,8,FALSE))</f>
        <v>0</v>
      </c>
      <c r="AC25" s="15">
        <f>IF(ISNA(VLOOKUP($C25,'Stoneham COT March 11 HP'!$A$17:$H$97,8,FALSE))=TRUE,0,VLOOKUP($C25,'Stoneham COT March 11 HP'!$A$17:$H$97,8,FALSE))</f>
        <v>0</v>
      </c>
      <c r="AD25" s="15">
        <f>IF(ISNA(VLOOKUP($C25,'Step Up April 1-3 SS'!$A$17:$H$97,8,FALSE))=TRUE,0,VLOOKUP($C25,'Step Up April 1-3 SS'!$A$17:$H$97,8,FALSE))</f>
        <v>0</v>
      </c>
      <c r="AE25" s="15">
        <f>IF(ISNA(VLOOKUP($C25,'Midwest Championship Feb 6 SS'!$A$17:$H$97,8,FALSE))=TRUE,0,VLOOKUP($C25,'Midwest Championship Feb 6 SS'!$A$17:$H$97,8,FALSE))</f>
        <v>0</v>
      </c>
      <c r="AF25" s="15">
        <f>IF(ISNA(VLOOKUP($C25,'Thunder Bay TT Jan 2016 SS'!$A$17:$H$97,8,FALSE))=TRUE,0,VLOOKUP($C25,'Thunder Bay TT Jan 2016 SS'!$A$17:$H$97,8,FALSE))</f>
        <v>0</v>
      </c>
      <c r="AG25" s="15">
        <f>IF(ISNA(VLOOKUP($C25,Event22!$A$17:$H$97,8,FALSE))=TRUE,0,VLOOKUP($C25,Event22!$A$17:$H$97,8,FALSE))</f>
        <v>0</v>
      </c>
      <c r="AH25" s="15">
        <f>IF(ISNA(VLOOKUP($C25,Event23!$A$17:$H$97,8,FALSE))=TRUE,0,VLOOKUP($C25,Event23!$A$17:$H$97,8,FALSE))</f>
        <v>0</v>
      </c>
      <c r="AI25" s="15">
        <f>IF(ISNA(VLOOKUP($C25,Event24!$A$17:$H$97,8,FALSE))=TRUE,0,VLOOKUP($C25,Event24!$A$17:$H$97,8,FALSE))</f>
        <v>0</v>
      </c>
      <c r="AJ25" s="15">
        <f>IF(ISNA(VLOOKUP($C25,Event25!$A$17:$H$97,8,FALSE))=TRUE,0,VLOOKUP($C25,Event25!$A$17:$H$97,8,FALSE))</f>
        <v>0</v>
      </c>
      <c r="AK25" s="15">
        <f>IF(ISNA(VLOOKUP($C25,Event26!$A$17:$H$97,8,FALSE))=TRUE,0,VLOOKUP($C25,Event26!$A$17:$H$97,8,FALSE))</f>
        <v>0</v>
      </c>
      <c r="AL25" s="15">
        <f>IF(ISNA(VLOOKUP($C25,Event27!$A$17:$H$97,8,FALSE))=TRUE,0,VLOOKUP($C25,Event27!$A$17:$H$97,8,FALSE))</f>
        <v>0</v>
      </c>
      <c r="AM25" s="15">
        <f>IF(ISNA(VLOOKUP($C25,Event28!$A$17:$H$97,8,FALSE))=TRUE,0,VLOOKUP($C25,Event28!$A$17:$H$97,8,FALSE))</f>
        <v>0</v>
      </c>
      <c r="AN25" s="15">
        <f>IF(ISNA(VLOOKUP($C25,Event29!$A$17:$H$97,8,FALSE))=TRUE,0,VLOOKUP($C25,Event29!$A$17:$H$97,8,FALSE))</f>
        <v>0</v>
      </c>
      <c r="AO25" s="15">
        <f>IF(ISNA(VLOOKUP($C25,Event30!$A$17:$H$96,8,FALSE))=TRUE,0,VLOOKUP($C25,Event30!$A$17:$H$96,8,FALSE))</f>
        <v>0</v>
      </c>
    </row>
    <row r="26" spans="1:41" ht="13.5" customHeight="1">
      <c r="A26" s="169"/>
      <c r="B26" s="169"/>
      <c r="C26" s="26"/>
      <c r="D26" s="8"/>
      <c r="E26" s="8">
        <f t="shared" si="6"/>
        <v>15</v>
      </c>
      <c r="F26" s="14">
        <f t="shared" si="7"/>
        <v>15</v>
      </c>
      <c r="G26" s="25">
        <f t="shared" si="8"/>
        <v>0</v>
      </c>
      <c r="H26" s="25">
        <f t="shared" si="9"/>
        <v>0</v>
      </c>
      <c r="I26" s="25">
        <f t="shared" si="10"/>
        <v>0</v>
      </c>
      <c r="J26" s="14">
        <f t="shared" si="11"/>
        <v>0</v>
      </c>
      <c r="K26" s="118"/>
      <c r="L26" s="15" t="str">
        <f>IF(ISNA(VLOOKUP($C26,'REV Copper HP Dec 10'!$A$17:$H$71,8,FALSE))=TRUE,"0",VLOOKUP($C26,'REV Copper HP Dec 10'!$A$17:$H$71,8,FALSE))</f>
        <v>0</v>
      </c>
      <c r="M26" s="15">
        <f>IF(ISNA(VLOOKUP($C26,'REV Copper HP Dec 11'!$A$17:$H$70,8,FALSE))=TRUE,0,VLOOKUP($C26,'REV Copper HP Dec 11'!$A$17:$H$70,8,FALSE))</f>
        <v>0</v>
      </c>
      <c r="N26" s="15">
        <f>IF(ISNA(VLOOKUP($C26,'Muskoka Timber Tour Jan 23'!$A$17:$H$20,8,FALSE))=TRUE,0,VLOOKUP($C26,'Muskoka Timber Tour Jan 23'!$A$17:$H$20,8,FALSE))</f>
        <v>0</v>
      </c>
      <c r="O26" s="15">
        <f>IF(ISNA(VLOOKUP($C26,'Muskoka Timber Tour Jan 24'!$A$17:$H$25,8,FALSE))=TRUE,0,VLOOKUP($C26,'Muskoka Timber Tour Jan 24'!$A$17:$H$25,8,FALSE))</f>
        <v>0</v>
      </c>
      <c r="P26" s="15">
        <f>IF(ISNA(VLOOKUP($C26,'Whistler COT'!$A$17:$H$95,8,FALSE))=TRUE,0,VLOOKUP($C26,'Whistler COT'!$A$17:$H$95,8,FALSE))</f>
        <v>0</v>
      </c>
      <c r="Q26" s="15">
        <f>IF(ISNA(VLOOKUP($C26,'Caledon TT Feb 26'!$A$17:$H$18,8,FALSE))=TRUE,0,VLOOKUP($C26,'Caledon TT Feb 26'!$A$17:$H$18,8,FALSE))</f>
        <v>0</v>
      </c>
      <c r="R26" s="15">
        <f>IF(ISNA(VLOOKUP($C26,'Aspen Open HP Feb 18'!$A$17:$H$100,8,FALSE))=TRUE,0,VLOOKUP($C26,'Aspen Open HP Feb 18'!$A$17:$H$100,8,FALSE))</f>
        <v>0</v>
      </c>
      <c r="S26" s="15">
        <f>IF(ISNA(VLOOKUP($C26,'Thunder Bay TT Jan 2016 SS'!$A$17:$H$24,8,FALSE))=TRUE,0,VLOOKUP($C26,'Thunder Bay TT Jan 2016 SS'!$A$17:$H$24,8,FALSE))</f>
        <v>0</v>
      </c>
      <c r="T26" s="15">
        <f>IF(ISNA(VLOOKUP($C26,Event24!$A$17:$H$17,8,FALSE))=TRUE,0,VLOOKUP($C26,Event24!$A$17:$H$17,8,FALSE))</f>
        <v>0</v>
      </c>
      <c r="U26" s="15">
        <f>IF(ISNA(VLOOKUP($C26,'Calgary Nor-Am HP Feb 26'!$A$17:$H$99,8,FALSE))=TRUE,0,VLOOKUP($C26,'Calgary Nor-Am HP Feb 26'!$A$17:$H$99,8,FALSE))</f>
        <v>0</v>
      </c>
      <c r="V26" s="15">
        <f>IF(ISNA(VLOOKUP($C26,'Calgary Nor-Am SS Feb 28'!$A$17:$H$100,8,FALSE))=TRUE,0,VLOOKUP($C26,'Calgary Nor-Am SS Feb 28'!$A$17:$H$100,8,FALSE))</f>
        <v>0</v>
      </c>
      <c r="W26" s="15">
        <f>IF(ISNA(VLOOKUP($C26,'MSLM Nor-Am March 5-6'!$A$17:$H$96,8,FALSE))=TRUE,0,VLOOKUP($C26,'MSLM Nor-Am March 5-6'!$A$17:$H$96,8,FALSE))</f>
        <v>0</v>
      </c>
      <c r="X26" s="15">
        <f>IF(ISNA(VLOOKUP($C26,'Mammoth World Cup'!$A$17:$H$92,8,FALSE))=TRUE,0,VLOOKUP($C26,'Mammoth World Cup'!$A$17:$H$92,8,FALSE))</f>
        <v>0</v>
      </c>
      <c r="Y26" s="15">
        <f>IF(ISNA(VLOOKUP($C26,'Jr Nationals March 17 SS'!$A$17:$H$92,8,FALSE))=TRUE,0,VLOOKUP($C26,'Jr Nationals March 17 SS'!$A$17:$H$92,8,FALSE))</f>
        <v>0</v>
      </c>
      <c r="Z26" s="15">
        <f>IF(ISNA(VLOOKUP($C26,'Seven Springs Nor-Am Mar 17 HP'!$A$17:$H$97,8,FALSE))=TRUE,0,VLOOKUP($C26,'Seven Springs Nor-Am Mar 17 HP'!$A$17:$H$97,8,FALSE))</f>
        <v>0</v>
      </c>
      <c r="AA26" s="15">
        <f>IF(ISNA(VLOOKUP($C26,'Seven Springs Nor-Am Mar 18 SS'!$A$17:$H$97,8,FALSE))=TRUE,0,VLOOKUP($C26,'Seven Springs Nor-Am Mar 18 SS'!$A$17:$H$97,8,FALSE))</f>
        <v>0</v>
      </c>
      <c r="AB26" s="15">
        <f>IF(ISNA(VLOOKUP($C26,'Stoneham COT March 12-13 SS'!$A$17:$H$97,8,FALSE))=TRUE,0,VLOOKUP($C26,'Stoneham COT March 12-13 SS'!$A$17:$H$97,8,FALSE))</f>
        <v>0</v>
      </c>
      <c r="AC26" s="15">
        <f>IF(ISNA(VLOOKUP($C26,'Stoneham COT March 11 HP'!$A$17:$H$97,8,FALSE))=TRUE,0,VLOOKUP($C26,'Stoneham COT March 11 HP'!$A$17:$H$97,8,FALSE))</f>
        <v>0</v>
      </c>
      <c r="AD26" s="15">
        <f>IF(ISNA(VLOOKUP($C26,'Step Up April 1-3 SS'!$A$17:$H$97,8,FALSE))=TRUE,0,VLOOKUP($C26,'Step Up April 1-3 SS'!$A$17:$H$97,8,FALSE))</f>
        <v>0</v>
      </c>
      <c r="AE26" s="15">
        <f>IF(ISNA(VLOOKUP($C26,'Midwest Championship Feb 6 SS'!$A$17:$H$97,8,FALSE))=TRUE,0,VLOOKUP($C26,'Midwest Championship Feb 6 SS'!$A$17:$H$97,8,FALSE))</f>
        <v>0</v>
      </c>
      <c r="AF26" s="15">
        <f>IF(ISNA(VLOOKUP($C26,'Thunder Bay TT Jan 2016 SS'!$A$17:$H$97,8,FALSE))=TRUE,0,VLOOKUP($C26,'Thunder Bay TT Jan 2016 SS'!$A$17:$H$97,8,FALSE))</f>
        <v>0</v>
      </c>
      <c r="AG26" s="15">
        <f>IF(ISNA(VLOOKUP($C26,Event22!$A$17:$H$97,8,FALSE))=TRUE,0,VLOOKUP($C26,Event22!$A$17:$H$97,8,FALSE))</f>
        <v>0</v>
      </c>
      <c r="AH26" s="15">
        <f>IF(ISNA(VLOOKUP($C26,Event23!$A$17:$H$97,8,FALSE))=TRUE,0,VLOOKUP($C26,Event23!$A$17:$H$97,8,FALSE))</f>
        <v>0</v>
      </c>
      <c r="AI26" s="15">
        <f>IF(ISNA(VLOOKUP($C26,Event24!$A$17:$H$97,8,FALSE))=TRUE,0,VLOOKUP($C26,Event24!$A$17:$H$97,8,FALSE))</f>
        <v>0</v>
      </c>
      <c r="AJ26" s="15">
        <f>IF(ISNA(VLOOKUP($C26,Event25!$A$17:$H$97,8,FALSE))=TRUE,0,VLOOKUP($C26,Event25!$A$17:$H$97,8,FALSE))</f>
        <v>0</v>
      </c>
      <c r="AK26" s="15">
        <f>IF(ISNA(VLOOKUP($C26,Event26!$A$17:$H$97,8,FALSE))=TRUE,0,VLOOKUP($C26,Event26!$A$17:$H$97,8,FALSE))</f>
        <v>0</v>
      </c>
      <c r="AL26" s="15">
        <f>IF(ISNA(VLOOKUP($C26,Event27!$A$17:$H$97,8,FALSE))=TRUE,0,VLOOKUP($C26,Event27!$A$17:$H$97,8,FALSE))</f>
        <v>0</v>
      </c>
      <c r="AM26" s="15">
        <f>IF(ISNA(VLOOKUP($C26,Event28!$A$17:$H$97,8,FALSE))=TRUE,0,VLOOKUP($C26,Event28!$A$17:$H$97,8,FALSE))</f>
        <v>0</v>
      </c>
      <c r="AN26" s="15">
        <f>IF(ISNA(VLOOKUP($C26,Event29!$A$17:$H$97,8,FALSE))=TRUE,0,VLOOKUP($C26,Event29!$A$17:$H$97,8,FALSE))</f>
        <v>0</v>
      </c>
      <c r="AO26" s="15">
        <f>IF(ISNA(VLOOKUP($C26,Event30!$A$17:$H$96,8,FALSE))=TRUE,0,VLOOKUP($C26,Event30!$A$17:$H$96,8,FALSE))</f>
        <v>0</v>
      </c>
    </row>
    <row r="27" spans="1:41" ht="13.5" customHeight="1">
      <c r="A27" s="169"/>
      <c r="B27" s="169"/>
      <c r="C27" s="26"/>
      <c r="D27" s="8"/>
      <c r="E27" s="8">
        <f t="shared" si="6"/>
        <v>15</v>
      </c>
      <c r="F27" s="14">
        <f t="shared" si="7"/>
        <v>15</v>
      </c>
      <c r="G27" s="25">
        <f t="shared" si="8"/>
        <v>0</v>
      </c>
      <c r="H27" s="25">
        <f t="shared" si="9"/>
        <v>0</v>
      </c>
      <c r="I27" s="25">
        <f t="shared" si="10"/>
        <v>0</v>
      </c>
      <c r="J27" s="14">
        <f t="shared" si="11"/>
        <v>0</v>
      </c>
      <c r="K27" s="118"/>
      <c r="L27" s="15" t="str">
        <f>IF(ISNA(VLOOKUP($C27,'REV Copper HP Dec 10'!$A$17:$H$71,8,FALSE))=TRUE,"0",VLOOKUP($C27,'REV Copper HP Dec 10'!$A$17:$H$71,8,FALSE))</f>
        <v>0</v>
      </c>
      <c r="M27" s="15">
        <f>IF(ISNA(VLOOKUP($C27,'REV Copper HP Dec 11'!$A$17:$H$70,8,FALSE))=TRUE,0,VLOOKUP($C27,'REV Copper HP Dec 11'!$A$17:$H$70,8,FALSE))</f>
        <v>0</v>
      </c>
      <c r="N27" s="15">
        <f>IF(ISNA(VLOOKUP($C27,'Muskoka Timber Tour Jan 23'!$A$17:$H$20,8,FALSE))=TRUE,0,VLOOKUP($C27,'Muskoka Timber Tour Jan 23'!$A$17:$H$20,8,FALSE))</f>
        <v>0</v>
      </c>
      <c r="O27" s="15">
        <f>IF(ISNA(VLOOKUP($C27,'Muskoka Timber Tour Jan 24'!$A$17:$H$25,8,FALSE))=TRUE,0,VLOOKUP($C27,'Muskoka Timber Tour Jan 24'!$A$17:$H$25,8,FALSE))</f>
        <v>0</v>
      </c>
      <c r="P27" s="15">
        <f>IF(ISNA(VLOOKUP($C27,'Whistler COT'!$A$17:$H$95,8,FALSE))=TRUE,0,VLOOKUP($C27,'Whistler COT'!$A$17:$H$95,8,FALSE))</f>
        <v>0</v>
      </c>
      <c r="Q27" s="15">
        <f>IF(ISNA(VLOOKUP($C27,'Caledon TT Feb 26'!$A$17:$H$18,8,FALSE))=TRUE,0,VLOOKUP($C27,'Caledon TT Feb 26'!$A$17:$H$18,8,FALSE))</f>
        <v>0</v>
      </c>
      <c r="R27" s="15">
        <f>IF(ISNA(VLOOKUP($C27,'Aspen Open HP Feb 18'!$A$17:$H$100,8,FALSE))=TRUE,0,VLOOKUP($C27,'Aspen Open HP Feb 18'!$A$17:$H$100,8,FALSE))</f>
        <v>0</v>
      </c>
      <c r="S27" s="15">
        <f>IF(ISNA(VLOOKUP($C27,'Aspen Open SS Feb 18'!$A$17:$H$99,8,FALSE))=TRUE,0,VLOOKUP($C27,'Aspen Open SS Feb 18'!$A$17:$H$99,8,FALSE))</f>
        <v>0</v>
      </c>
      <c r="T27" s="15">
        <f>IF(ISNA(VLOOKUP($C27,'Caledon TT Feb 26'!$A$17:$H$99,8,FALSE))=TRUE,0,VLOOKUP($C27,'Caledon TT Feb 26'!$A$17:$H$99,8,FALSE))</f>
        <v>0</v>
      </c>
      <c r="U27" s="15">
        <f>IF(ISNA(VLOOKUP($C27,'Calgary Nor-Am HP Feb 26'!$A$17:$H$99,8,FALSE))=TRUE,0,VLOOKUP($C27,'Calgary Nor-Am HP Feb 26'!$A$17:$H$99,8,FALSE))</f>
        <v>0</v>
      </c>
      <c r="V27" s="15">
        <f>IF(ISNA(VLOOKUP($C27,'Calgary Nor-Am SS Feb 28'!$A$17:$H$100,8,FALSE))=TRUE,0,VLOOKUP($C27,'Calgary Nor-Am SS Feb 28'!$A$17:$H$100,8,FALSE))</f>
        <v>0</v>
      </c>
      <c r="W27" s="15">
        <f>IF(ISNA(VLOOKUP($C27,'MSLM Nor-Am March 5-6'!$A$17:$H$96,8,FALSE))=TRUE,0,VLOOKUP($C27,'MSLM Nor-Am March 5-6'!$A$17:$H$96,8,FALSE))</f>
        <v>0</v>
      </c>
      <c r="X27" s="15">
        <f>IF(ISNA(VLOOKUP($C27,'Mammoth World Cup'!$A$17:$H$92,8,FALSE))=TRUE,0,VLOOKUP($C27,'Mammoth World Cup'!$A$17:$H$92,8,FALSE))</f>
        <v>0</v>
      </c>
      <c r="Y27" s="15">
        <f>IF(ISNA(VLOOKUP($C27,'Jr Nationals March 17 SS'!$A$17:$H$92,8,FALSE))=TRUE,0,VLOOKUP($C27,'Jr Nationals March 17 SS'!$A$17:$H$92,8,FALSE))</f>
        <v>0</v>
      </c>
      <c r="Z27" s="15">
        <f>IF(ISNA(VLOOKUP($C27,'Seven Springs Nor-Am Mar 17 HP'!$A$17:$H$97,8,FALSE))=TRUE,0,VLOOKUP($C27,'Seven Springs Nor-Am Mar 17 HP'!$A$17:$H$97,8,FALSE))</f>
        <v>0</v>
      </c>
      <c r="AA27" s="15">
        <f>IF(ISNA(VLOOKUP($C27,'Seven Springs Nor-Am Mar 18 SS'!$A$17:$H$97,8,FALSE))=TRUE,0,VLOOKUP($C27,'Seven Springs Nor-Am Mar 18 SS'!$A$17:$H$97,8,FALSE))</f>
        <v>0</v>
      </c>
      <c r="AB27" s="15">
        <f>IF(ISNA(VLOOKUP($C27,'Stoneham COT March 12-13 SS'!$A$17:$H$97,8,FALSE))=TRUE,0,VLOOKUP($C27,'Stoneham COT March 12-13 SS'!$A$17:$H$97,8,FALSE))</f>
        <v>0</v>
      </c>
      <c r="AC27" s="15">
        <f>IF(ISNA(VLOOKUP($C27,'Stoneham COT March 11 HP'!$A$17:$H$97,8,FALSE))=TRUE,0,VLOOKUP($C27,'Stoneham COT March 11 HP'!$A$17:$H$97,8,FALSE))</f>
        <v>0</v>
      </c>
      <c r="AD27" s="15">
        <f>IF(ISNA(VLOOKUP($C27,'Step Up April 1-3 SS'!$A$17:$H$97,8,FALSE))=TRUE,0,VLOOKUP($C27,'Step Up April 1-3 SS'!$A$17:$H$97,8,FALSE))</f>
        <v>0</v>
      </c>
      <c r="AE27" s="15">
        <f>IF(ISNA(VLOOKUP($C27,'Midwest Championship Feb 6 SS'!$A$17:$H$97,8,FALSE))=TRUE,0,VLOOKUP($C27,'Midwest Championship Feb 6 SS'!$A$17:$H$97,8,FALSE))</f>
        <v>0</v>
      </c>
      <c r="AF27" s="15">
        <f>IF(ISNA(VLOOKUP($C27,'Thunder Bay TT Jan 2016 SS'!$A$17:$H$97,8,FALSE))=TRUE,0,VLOOKUP($C27,'Thunder Bay TT Jan 2016 SS'!$A$17:$H$97,8,FALSE))</f>
        <v>0</v>
      </c>
      <c r="AG27" s="15">
        <f>IF(ISNA(VLOOKUP($C27,Event22!$A$17:$H$97,8,FALSE))=TRUE,0,VLOOKUP($C27,Event22!$A$17:$H$97,8,FALSE))</f>
        <v>0</v>
      </c>
      <c r="AH27" s="15">
        <f>IF(ISNA(VLOOKUP($C27,Event23!$A$17:$H$97,8,FALSE))=TRUE,0,VLOOKUP($C27,Event23!$A$17:$H$97,8,FALSE))</f>
        <v>0</v>
      </c>
      <c r="AI27" s="15">
        <f>IF(ISNA(VLOOKUP($C27,Event24!$A$17:$H$97,8,FALSE))=TRUE,0,VLOOKUP($C27,Event24!$A$17:$H$97,8,FALSE))</f>
        <v>0</v>
      </c>
      <c r="AJ27" s="15">
        <f>IF(ISNA(VLOOKUP($C27,Event25!$A$17:$H$97,8,FALSE))=TRUE,0,VLOOKUP($C27,Event25!$A$17:$H$97,8,FALSE))</f>
        <v>0</v>
      </c>
      <c r="AK27" s="15">
        <f>IF(ISNA(VLOOKUP($C27,Event26!$A$17:$H$97,8,FALSE))=TRUE,0,VLOOKUP($C27,Event26!$A$17:$H$97,8,FALSE))</f>
        <v>0</v>
      </c>
      <c r="AL27" s="15">
        <f>IF(ISNA(VLOOKUP($C27,Event27!$A$17:$H$97,8,FALSE))=TRUE,0,VLOOKUP($C27,Event27!$A$17:$H$97,8,FALSE))</f>
        <v>0</v>
      </c>
      <c r="AM27" s="15">
        <f>IF(ISNA(VLOOKUP($C27,Event28!$A$17:$H$97,8,FALSE))=TRUE,0,VLOOKUP($C27,Event28!$A$17:$H$97,8,FALSE))</f>
        <v>0</v>
      </c>
      <c r="AN27" s="15">
        <f>IF(ISNA(VLOOKUP($C27,Event29!$A$17:$H$97,8,FALSE))=TRUE,0,VLOOKUP($C27,Event29!$A$17:$H$97,8,FALSE))</f>
        <v>0</v>
      </c>
      <c r="AO27" s="15">
        <f>IF(ISNA(VLOOKUP($C27,Event30!$A$17:$H$96,8,FALSE))=TRUE,0,VLOOKUP($C27,Event30!$A$17:$H$96,8,FALSE))</f>
        <v>0</v>
      </c>
    </row>
    <row r="28" spans="1:41" ht="13.5" customHeight="1">
      <c r="A28" s="169"/>
      <c r="B28" s="169"/>
      <c r="C28" s="26"/>
      <c r="D28" s="8"/>
      <c r="E28" s="8">
        <f t="shared" si="6"/>
        <v>15</v>
      </c>
      <c r="F28" s="14">
        <f t="shared" si="7"/>
        <v>15</v>
      </c>
      <c r="G28" s="25">
        <f t="shared" si="8"/>
        <v>0</v>
      </c>
      <c r="H28" s="25">
        <f t="shared" si="9"/>
        <v>0</v>
      </c>
      <c r="I28" s="25">
        <f t="shared" si="10"/>
        <v>0</v>
      </c>
      <c r="J28" s="14">
        <f t="shared" si="11"/>
        <v>0</v>
      </c>
      <c r="K28" s="118"/>
      <c r="L28" s="15" t="str">
        <f>IF(ISNA(VLOOKUP($C28,'REV Copper HP Dec 10'!$A$17:$H$71,8,FALSE))=TRUE,"0",VLOOKUP($C28,'REV Copper HP Dec 10'!$A$17:$H$71,8,FALSE))</f>
        <v>0</v>
      </c>
      <c r="M28" s="15">
        <f>IF(ISNA(VLOOKUP($C28,'REV Copper HP Dec 11'!$A$17:$H$70,8,FALSE))=TRUE,0,VLOOKUP($C28,'REV Copper HP Dec 11'!$A$17:$H$70,8,FALSE))</f>
        <v>0</v>
      </c>
      <c r="N28" s="15">
        <f>IF(ISNA(VLOOKUP($C28,'Muskoka Timber Tour Jan 23'!$A$17:$H$20,8,FALSE))=TRUE,0,VLOOKUP($C28,'Muskoka Timber Tour Jan 23'!$A$17:$H$20,8,FALSE))</f>
        <v>0</v>
      </c>
      <c r="O28" s="15">
        <f>IF(ISNA(VLOOKUP($C28,'Muskoka Timber Tour Jan 24'!$A$17:$H$25,8,FALSE))=TRUE,0,VLOOKUP($C28,'Muskoka Timber Tour Jan 24'!$A$17:$H$25,8,FALSE))</f>
        <v>0</v>
      </c>
      <c r="P28" s="15">
        <f>IF(ISNA(VLOOKUP($C28,'Whistler COT'!$A$17:$H$95,8,FALSE))=TRUE,0,VLOOKUP($C28,'Whistler COT'!$A$17:$H$95,8,FALSE))</f>
        <v>0</v>
      </c>
      <c r="Q28" s="15">
        <f>IF(ISNA(VLOOKUP($C28,'Caledon TT Feb 26'!$A$17:$H$18,8,FALSE))=TRUE,0,VLOOKUP($C28,'Caledon TT Feb 26'!$A$17:$H$18,8,FALSE))</f>
        <v>0</v>
      </c>
      <c r="R28" s="15">
        <f>IF(ISNA(VLOOKUP($C28,'Aspen Open HP Feb 18'!$A$17:$H$100,8,FALSE))=TRUE,0,VLOOKUP($C28,'Aspen Open HP Feb 18'!$A$17:$H$100,8,FALSE))</f>
        <v>0</v>
      </c>
      <c r="S28" s="15">
        <f>IF(ISNA(VLOOKUP($C28,'Aspen Open SS Feb 18'!$A$17:$H$99,8,FALSE))=TRUE,0,VLOOKUP($C28,'Aspen Open SS Feb 18'!$A$17:$H$99,8,FALSE))</f>
        <v>0</v>
      </c>
      <c r="T28" s="15">
        <f>IF(ISNA(VLOOKUP($C28,'Caledon TT Feb 26'!$A$17:$H$99,8,FALSE))=TRUE,0,VLOOKUP($C28,'Caledon TT Feb 26'!$A$17:$H$99,8,FALSE))</f>
        <v>0</v>
      </c>
      <c r="U28" s="15">
        <f>IF(ISNA(VLOOKUP($C28,'Calgary Nor-Am HP Feb 26'!$A$17:$H$99,8,FALSE))=TRUE,0,VLOOKUP($C28,'Calgary Nor-Am HP Feb 26'!$A$17:$H$99,8,FALSE))</f>
        <v>0</v>
      </c>
      <c r="V28" s="15">
        <f>IF(ISNA(VLOOKUP($C28,'Calgary Nor-Am SS Feb 28'!$A$17:$H$100,8,FALSE))=TRUE,0,VLOOKUP($C28,'Calgary Nor-Am SS Feb 28'!$A$17:$H$100,8,FALSE))</f>
        <v>0</v>
      </c>
      <c r="W28" s="15">
        <f>IF(ISNA(VLOOKUP($C28,'MSLM Nor-Am March 5-6'!$A$17:$H$96,8,FALSE))=TRUE,0,VLOOKUP($C28,'MSLM Nor-Am March 5-6'!$A$17:$H$96,8,FALSE))</f>
        <v>0</v>
      </c>
      <c r="X28" s="15">
        <f>IF(ISNA(VLOOKUP($C28,'Mammoth World Cup'!$A$17:$H$92,8,FALSE))=TRUE,0,VLOOKUP($C28,'Mammoth World Cup'!$A$17:$H$92,8,FALSE))</f>
        <v>0</v>
      </c>
      <c r="Y28" s="15">
        <f>IF(ISNA(VLOOKUP($C28,'Jr Nationals March 17 SS'!$A$17:$H$92,8,FALSE))=TRUE,0,VLOOKUP($C28,'Jr Nationals March 17 SS'!$A$17:$H$92,8,FALSE))</f>
        <v>0</v>
      </c>
      <c r="Z28" s="15">
        <f>IF(ISNA(VLOOKUP($C28,'Seven Springs Nor-Am Mar 17 HP'!$A$17:$H$97,8,FALSE))=TRUE,0,VLOOKUP($C28,'Seven Springs Nor-Am Mar 17 HP'!$A$17:$H$97,8,FALSE))</f>
        <v>0</v>
      </c>
      <c r="AA28" s="15">
        <f>IF(ISNA(VLOOKUP($C28,'Seven Springs Nor-Am Mar 18 SS'!$A$17:$H$97,8,FALSE))=TRUE,0,VLOOKUP($C28,'Seven Springs Nor-Am Mar 18 SS'!$A$17:$H$97,8,FALSE))</f>
        <v>0</v>
      </c>
      <c r="AB28" s="15">
        <f>IF(ISNA(VLOOKUP($C28,'Stoneham COT March 12-13 SS'!$A$17:$H$97,8,FALSE))=TRUE,0,VLOOKUP($C28,'Stoneham COT March 12-13 SS'!$A$17:$H$97,8,FALSE))</f>
        <v>0</v>
      </c>
      <c r="AC28" s="15">
        <f>IF(ISNA(VLOOKUP($C28,'Stoneham COT March 11 HP'!$A$17:$H$97,8,FALSE))=TRUE,0,VLOOKUP($C28,'Stoneham COT March 11 HP'!$A$17:$H$97,8,FALSE))</f>
        <v>0</v>
      </c>
      <c r="AD28" s="15">
        <f>IF(ISNA(VLOOKUP($C28,'Step Up April 1-3 SS'!$A$17:$H$97,8,FALSE))=TRUE,0,VLOOKUP($C28,'Step Up April 1-3 SS'!$A$17:$H$97,8,FALSE))</f>
        <v>0</v>
      </c>
      <c r="AE28" s="15">
        <f>IF(ISNA(VLOOKUP($C28,'Midwest Championship Feb 6 SS'!$A$17:$H$97,8,FALSE))=TRUE,0,VLOOKUP($C28,'Midwest Championship Feb 6 SS'!$A$17:$H$97,8,FALSE))</f>
        <v>0</v>
      </c>
      <c r="AF28" s="15">
        <f>IF(ISNA(VLOOKUP($C28,'Thunder Bay TT Jan 2016 SS'!$A$17:$H$97,8,FALSE))=TRUE,0,VLOOKUP($C28,'Thunder Bay TT Jan 2016 SS'!$A$17:$H$97,8,FALSE))</f>
        <v>0</v>
      </c>
      <c r="AG28" s="15">
        <f>IF(ISNA(VLOOKUP($C28,Event22!$A$17:$H$97,8,FALSE))=TRUE,0,VLOOKUP($C28,Event22!$A$17:$H$97,8,FALSE))</f>
        <v>0</v>
      </c>
      <c r="AH28" s="15">
        <f>IF(ISNA(VLOOKUP($C28,Event23!$A$17:$H$97,8,FALSE))=TRUE,0,VLOOKUP($C28,Event23!$A$17:$H$97,8,FALSE))</f>
        <v>0</v>
      </c>
      <c r="AI28" s="15">
        <f>IF(ISNA(VLOOKUP($C28,Event24!$A$17:$H$97,8,FALSE))=TRUE,0,VLOOKUP($C28,Event24!$A$17:$H$97,8,FALSE))</f>
        <v>0</v>
      </c>
      <c r="AJ28" s="15">
        <f>IF(ISNA(VLOOKUP($C28,Event25!$A$17:$H$97,8,FALSE))=TRUE,0,VLOOKUP($C28,Event25!$A$17:$H$97,8,FALSE))</f>
        <v>0</v>
      </c>
      <c r="AK28" s="15">
        <f>IF(ISNA(VLOOKUP($C28,Event26!$A$17:$H$97,8,FALSE))=TRUE,0,VLOOKUP($C28,Event26!$A$17:$H$97,8,FALSE))</f>
        <v>0</v>
      </c>
      <c r="AL28" s="15">
        <f>IF(ISNA(VLOOKUP($C28,Event27!$A$17:$H$97,8,FALSE))=TRUE,0,VLOOKUP($C28,Event27!$A$17:$H$97,8,FALSE))</f>
        <v>0</v>
      </c>
      <c r="AM28" s="15">
        <f>IF(ISNA(VLOOKUP($C28,Event28!$A$17:$H$97,8,FALSE))=TRUE,0,VLOOKUP($C28,Event28!$A$17:$H$97,8,FALSE))</f>
        <v>0</v>
      </c>
      <c r="AN28" s="15">
        <f>IF(ISNA(VLOOKUP($C28,Event29!$A$17:$H$97,8,FALSE))=TRUE,0,VLOOKUP($C28,Event29!$A$17:$H$97,8,FALSE))</f>
        <v>0</v>
      </c>
      <c r="AO28" s="15">
        <f>IF(ISNA(VLOOKUP($C28,Event30!$A$17:$H$96,8,FALSE))=TRUE,0,VLOOKUP($C28,Event30!$A$17:$H$96,8,FALSE))</f>
        <v>0</v>
      </c>
    </row>
    <row r="29" spans="1:41" ht="13.5" customHeight="1">
      <c r="A29" s="169"/>
      <c r="B29" s="169"/>
      <c r="C29" s="26"/>
      <c r="D29" s="8"/>
      <c r="E29" s="8">
        <f t="shared" si="6"/>
        <v>15</v>
      </c>
      <c r="F29" s="14">
        <f t="shared" si="7"/>
        <v>15</v>
      </c>
      <c r="G29" s="25">
        <f t="shared" si="8"/>
        <v>0</v>
      </c>
      <c r="H29" s="25">
        <f t="shared" si="9"/>
        <v>0</v>
      </c>
      <c r="I29" s="25">
        <f t="shared" si="10"/>
        <v>0</v>
      </c>
      <c r="J29" s="14">
        <f t="shared" si="11"/>
        <v>0</v>
      </c>
      <c r="K29" s="118"/>
      <c r="L29" s="15" t="str">
        <f>IF(ISNA(VLOOKUP($C29,'REV Copper HP Dec 10'!$A$17:$H$71,8,FALSE))=TRUE,"0",VLOOKUP($C29,'REV Copper HP Dec 10'!$A$17:$H$71,8,FALSE))</f>
        <v>0</v>
      </c>
      <c r="M29" s="15">
        <f>IF(ISNA(VLOOKUP($C29,'REV Copper HP Dec 11'!$A$17:$H$70,8,FALSE))=TRUE,0,VLOOKUP($C29,'REV Copper HP Dec 11'!$A$17:$H$70,8,FALSE))</f>
        <v>0</v>
      </c>
      <c r="N29" s="15">
        <f>IF(ISNA(VLOOKUP($C29,'Muskoka Timber Tour Jan 23'!$A$17:$H$20,8,FALSE))=TRUE,0,VLOOKUP($C29,'Muskoka Timber Tour Jan 23'!$A$17:$H$20,8,FALSE))</f>
        <v>0</v>
      </c>
      <c r="O29" s="15">
        <f>IF(ISNA(VLOOKUP($C29,'Muskoka Timber Tour Jan 24'!$A$17:$H$25,8,FALSE))=TRUE,0,VLOOKUP($C29,'Muskoka Timber Tour Jan 24'!$A$17:$H$25,8,FALSE))</f>
        <v>0</v>
      </c>
      <c r="P29" s="15">
        <f>IF(ISNA(VLOOKUP($C29,'Whistler COT'!$A$17:$H$17,8,FALSE))=TRUE,0,VLOOKUP($C29,'Whistler COT'!$A$17:$H$24,8,FALSE))</f>
        <v>0</v>
      </c>
      <c r="Q29" s="15">
        <f>IF(ISNA(VLOOKUP($C29,'Caledon TT Feb 26'!$A$17:$H$18,8,FALSE))=TRUE,0,VLOOKUP($C29,'Caledon TT Feb 26'!$A$17:$H$18,8,FALSE))</f>
        <v>0</v>
      </c>
      <c r="R29" s="15">
        <f>IF(ISNA(VLOOKUP($C29,'Aspen Open HP Feb 18'!$A$17:$H$100,8,FALSE))=TRUE,0,VLOOKUP($C29,'Aspen Open HP Feb 18'!$A$17:$H$100,8,FALSE))</f>
        <v>0</v>
      </c>
      <c r="S29" s="15">
        <f>IF(ISNA(VLOOKUP($C29,'Thunder Bay TT Jan 2016 SS'!$A$17:$H$24,8,FALSE))=TRUE,0,VLOOKUP($C29,'Thunder Bay TT Jan 2016 SS'!$A$17:$H$24,8,FALSE))</f>
        <v>0</v>
      </c>
      <c r="T29" s="15">
        <f>IF(ISNA(VLOOKUP($C29,Event24!$A$17:$H$17,8,FALSE))=TRUE,0,VLOOKUP($C29,Event24!$A$17:$H$17,8,FALSE))</f>
        <v>0</v>
      </c>
      <c r="U29" s="15">
        <f>IF(ISNA(VLOOKUP($C29,'Calgary Nor-Am HP Feb 26'!$A$17:$H$99,8,FALSE))=TRUE,0,VLOOKUP($C29,'Calgary Nor-Am HP Feb 26'!$A$17:$H$99,8,FALSE))</f>
        <v>0</v>
      </c>
      <c r="V29" s="15">
        <f>IF(ISNA(VLOOKUP($C29,'Calgary Nor-Am SS Feb 28'!$A$17:$H$100,8,FALSE))=TRUE,0,VLOOKUP($C29,'Calgary Nor-Am SS Feb 28'!$A$17:$H$100,8,FALSE))</f>
        <v>0</v>
      </c>
      <c r="W29" s="15">
        <f>IF(ISNA(VLOOKUP($C29,'MSLM Nor-Am March 5-6'!$A$17:$H$96,8,FALSE))=TRUE,0,VLOOKUP($C29,'MSLM Nor-Am March 5-6'!$A$17:$H$96,8,FALSE))</f>
        <v>0</v>
      </c>
      <c r="X29" s="15">
        <f>IF(ISNA(VLOOKUP($C29,'Mammoth World Cup'!$A$17:$H$92,8,FALSE))=TRUE,0,VLOOKUP($C29,'Mammoth World Cup'!$A$17:$H$92,8,FALSE))</f>
        <v>0</v>
      </c>
      <c r="Y29" s="15">
        <f>IF(ISNA(VLOOKUP($C29,'Jr Nationals March 17 SS'!$A$17:$H$92,8,FALSE))=TRUE,0,VLOOKUP($C29,'Jr Nationals March 17 SS'!$A$17:$H$92,8,FALSE))</f>
        <v>0</v>
      </c>
      <c r="Z29" s="15">
        <f>IF(ISNA(VLOOKUP($C29,'Seven Springs Nor-Am Mar 17 HP'!$A$17:$H$97,8,FALSE))=TRUE,0,VLOOKUP($C29,'Seven Springs Nor-Am Mar 17 HP'!$A$17:$H$97,8,FALSE))</f>
        <v>0</v>
      </c>
      <c r="AA29" s="15">
        <f>IF(ISNA(VLOOKUP($C29,'Seven Springs Nor-Am Mar 18 SS'!$A$17:$H$97,8,FALSE))=TRUE,0,VLOOKUP($C29,'Seven Springs Nor-Am Mar 18 SS'!$A$17:$H$97,8,FALSE))</f>
        <v>0</v>
      </c>
      <c r="AB29" s="15">
        <f>IF(ISNA(VLOOKUP($C29,'Stoneham COT March 12-13 SS'!$A$17:$H$97,8,FALSE))=TRUE,0,VLOOKUP($C29,'Stoneham COT March 12-13 SS'!$A$17:$H$97,8,FALSE))</f>
        <v>0</v>
      </c>
      <c r="AC29" s="15">
        <f>IF(ISNA(VLOOKUP($C29,'Stoneham COT March 11 HP'!$A$17:$H$97,8,FALSE))=TRUE,0,VLOOKUP($C29,'Stoneham COT March 11 HP'!$A$17:$H$97,8,FALSE))</f>
        <v>0</v>
      </c>
      <c r="AD29" s="15">
        <f>IF(ISNA(VLOOKUP($C29,'Step Up April 1-3 SS'!$A$17:$H$97,8,FALSE))=TRUE,0,VLOOKUP($C29,'Step Up April 1-3 SS'!$A$17:$H$97,8,FALSE))</f>
        <v>0</v>
      </c>
      <c r="AE29" s="15">
        <f>IF(ISNA(VLOOKUP($C29,'Midwest Championship Feb 6 SS'!$A$17:$H$97,8,FALSE))=TRUE,0,VLOOKUP($C29,'Midwest Championship Feb 6 SS'!$A$17:$H$97,8,FALSE))</f>
        <v>0</v>
      </c>
      <c r="AF29" s="15">
        <f>IF(ISNA(VLOOKUP($C29,'Thunder Bay TT Jan 2016 SS'!$A$17:$H$97,8,FALSE))=TRUE,0,VLOOKUP($C29,'Thunder Bay TT Jan 2016 SS'!$A$17:$H$97,8,FALSE))</f>
        <v>0</v>
      </c>
      <c r="AG29" s="15">
        <f>IF(ISNA(VLOOKUP($C29,Event22!$A$17:$H$97,8,FALSE))=TRUE,0,VLOOKUP($C29,Event22!$A$17:$H$97,8,FALSE))</f>
        <v>0</v>
      </c>
      <c r="AH29" s="15">
        <f>IF(ISNA(VLOOKUP($C29,Event23!$A$17:$H$97,8,FALSE))=TRUE,0,VLOOKUP($C29,Event23!$A$17:$H$97,8,FALSE))</f>
        <v>0</v>
      </c>
      <c r="AI29" s="15">
        <f>IF(ISNA(VLOOKUP($C29,Event24!$A$17:$H$97,8,FALSE))=TRUE,0,VLOOKUP($C29,Event24!$A$17:$H$97,8,FALSE))</f>
        <v>0</v>
      </c>
      <c r="AJ29" s="15">
        <f>IF(ISNA(VLOOKUP($C29,Event25!$A$17:$H$97,8,FALSE))=TRUE,0,VLOOKUP($C29,Event25!$A$17:$H$97,8,FALSE))</f>
        <v>0</v>
      </c>
      <c r="AK29" s="15">
        <f>IF(ISNA(VLOOKUP($C29,Event26!$A$17:$H$97,8,FALSE))=TRUE,0,VLOOKUP($C29,Event26!$A$17:$H$97,8,FALSE))</f>
        <v>0</v>
      </c>
      <c r="AL29" s="15">
        <f>IF(ISNA(VLOOKUP($C29,Event27!$A$17:$H$97,8,FALSE))=TRUE,0,VLOOKUP($C29,Event27!$A$17:$H$97,8,FALSE))</f>
        <v>0</v>
      </c>
      <c r="AM29" s="15">
        <f>IF(ISNA(VLOOKUP($C29,Event28!$A$17:$H$97,8,FALSE))=TRUE,0,VLOOKUP($C29,Event28!$A$17:$H$97,8,FALSE))</f>
        <v>0</v>
      </c>
      <c r="AN29" s="15">
        <f>IF(ISNA(VLOOKUP($C29,Event29!$A$17:$H$97,8,FALSE))=TRUE,0,VLOOKUP($C29,Event29!$A$17:$H$97,8,FALSE))</f>
        <v>0</v>
      </c>
      <c r="AO29" s="15">
        <f>IF(ISNA(VLOOKUP($C29,Event30!$A$17:$H$96,8,FALSE))=TRUE,0,VLOOKUP($C29,Event30!$A$17:$H$96,8,FALSE))</f>
        <v>0</v>
      </c>
    </row>
    <row r="30" spans="1:41" ht="13.5" customHeight="1">
      <c r="A30" s="169"/>
      <c r="B30" s="169"/>
      <c r="C30" s="26"/>
      <c r="D30" s="8"/>
      <c r="E30" s="8">
        <f t="shared" si="6"/>
        <v>15</v>
      </c>
      <c r="F30" s="14">
        <f t="shared" si="7"/>
        <v>15</v>
      </c>
      <c r="G30" s="25">
        <f t="shared" si="8"/>
        <v>0</v>
      </c>
      <c r="H30" s="25">
        <f t="shared" si="9"/>
        <v>0</v>
      </c>
      <c r="I30" s="25">
        <f t="shared" si="10"/>
        <v>0</v>
      </c>
      <c r="J30" s="14">
        <f t="shared" si="11"/>
        <v>0</v>
      </c>
      <c r="K30" s="118"/>
      <c r="L30" s="15" t="str">
        <f>IF(ISNA(VLOOKUP($C30,'REV Copper HP Dec 10'!$A$17:$H$71,8,FALSE))=TRUE,"0",VLOOKUP($C30,'REV Copper HP Dec 10'!$A$17:$H$71,8,FALSE))</f>
        <v>0</v>
      </c>
      <c r="M30" s="15">
        <f>IF(ISNA(VLOOKUP($C30,'REV Copper HP Dec 11'!$A$17:$H$70,8,FALSE))=TRUE,0,VLOOKUP($C30,'REV Copper HP Dec 11'!$A$17:$H$70,8,FALSE))</f>
        <v>0</v>
      </c>
      <c r="N30" s="15">
        <f>IF(ISNA(VLOOKUP($C30,'Muskoka Timber Tour Jan 23'!$A$17:$H$20,8,FALSE))=TRUE,0,VLOOKUP($C30,'Muskoka Timber Tour Jan 23'!$A$17:$H$20,8,FALSE))</f>
        <v>0</v>
      </c>
      <c r="O30" s="15">
        <f>IF(ISNA(VLOOKUP($C30,'Muskoka Timber Tour Jan 24'!$A$17:$H$25,8,FALSE))=TRUE,0,VLOOKUP($C30,'Muskoka Timber Tour Jan 24'!$A$17:$H$25,8,FALSE))</f>
        <v>0</v>
      </c>
      <c r="P30" s="15">
        <f>IF(ISNA(VLOOKUP($C30,'Whistler COT'!$A$17:$H$95,8,FALSE))=TRUE,0,VLOOKUP($C30,'Whistler COT'!$A$17:$H$95,8,FALSE))</f>
        <v>0</v>
      </c>
      <c r="Q30" s="15">
        <f>IF(ISNA(VLOOKUP($C30,'Caledon TT Feb 26'!$A$17:$H$18,8,FALSE))=TRUE,0,VLOOKUP($C30,'Caledon TT Feb 26'!$A$17:$H$18,8,FALSE))</f>
        <v>0</v>
      </c>
      <c r="R30" s="15">
        <f>IF(ISNA(VLOOKUP($C30,'Aspen Open HP Feb 18'!$A$17:$H$100,8,FALSE))=TRUE,0,VLOOKUP($C30,'Aspen Open HP Feb 18'!$A$17:$H$100,8,FALSE))</f>
        <v>0</v>
      </c>
      <c r="S30" s="15">
        <f>IF(ISNA(VLOOKUP($C30,'Thunder Bay TT Jan 2016 SS'!$A$17:$H$24,8,FALSE))=TRUE,0,VLOOKUP($C30,'Thunder Bay TT Jan 2016 SS'!$A$17:$H$24,8,FALSE))</f>
        <v>0</v>
      </c>
      <c r="T30" s="15">
        <f>IF(ISNA(VLOOKUP($C30,'Caledon TT Feb 26'!$A$17:$H$99,8,FALSE))=TRUE,0,VLOOKUP($C30,'Caledon TT Feb 26'!$A$17:$H$99,8,FALSE))</f>
        <v>0</v>
      </c>
      <c r="U30" s="15">
        <f>IF(ISNA(VLOOKUP($C30,'Calgary Nor-Am HP Feb 26'!$A$17:$H$99,8,FALSE))=TRUE,0,VLOOKUP($C30,'Calgary Nor-Am HP Feb 26'!$A$17:$H$99,8,FALSE))</f>
        <v>0</v>
      </c>
      <c r="V30" s="15">
        <f>IF(ISNA(VLOOKUP($C30,'Calgary Nor-Am SS Feb 28'!$A$17:$H$100,8,FALSE))=TRUE,0,VLOOKUP($C30,'Calgary Nor-Am SS Feb 28'!$A$17:$H$100,8,FALSE))</f>
        <v>0</v>
      </c>
      <c r="W30" s="15">
        <f>IF(ISNA(VLOOKUP($C30,'MSLM Nor-Am March 5-6'!$A$17:$H$96,8,FALSE))=TRUE,0,VLOOKUP($C30,'MSLM Nor-Am March 5-6'!$A$17:$H$96,8,FALSE))</f>
        <v>0</v>
      </c>
      <c r="X30" s="15">
        <f>IF(ISNA(VLOOKUP($C30,'Mammoth World Cup'!$A$17:$H$92,8,FALSE))=TRUE,0,VLOOKUP($C30,'Mammoth World Cup'!$A$17:$H$92,8,FALSE))</f>
        <v>0</v>
      </c>
      <c r="Y30" s="15">
        <f>IF(ISNA(VLOOKUP($C30,'Jr Nationals March 17 SS'!$A$17:$H$92,8,FALSE))=TRUE,0,VLOOKUP($C30,'Jr Nationals March 17 SS'!$A$17:$H$92,8,FALSE))</f>
        <v>0</v>
      </c>
      <c r="Z30" s="15">
        <f>IF(ISNA(VLOOKUP($C30,'Seven Springs Nor-Am Mar 17 HP'!$A$17:$H$97,8,FALSE))=TRUE,0,VLOOKUP($C30,'Seven Springs Nor-Am Mar 17 HP'!$A$17:$H$97,8,FALSE))</f>
        <v>0</v>
      </c>
      <c r="AA30" s="15">
        <f>IF(ISNA(VLOOKUP($C30,'Seven Springs Nor-Am Mar 18 SS'!$A$17:$H$97,8,FALSE))=TRUE,0,VLOOKUP($C30,'Seven Springs Nor-Am Mar 18 SS'!$A$17:$H$97,8,FALSE))</f>
        <v>0</v>
      </c>
      <c r="AB30" s="15">
        <f>IF(ISNA(VLOOKUP($C30,'Stoneham COT March 12-13 SS'!$A$17:$H$97,8,FALSE))=TRUE,0,VLOOKUP($C30,'Stoneham COT March 12-13 SS'!$A$17:$H$97,8,FALSE))</f>
        <v>0</v>
      </c>
      <c r="AC30" s="15">
        <f>IF(ISNA(VLOOKUP($C30,'Stoneham COT March 11 HP'!$A$17:$H$97,8,FALSE))=TRUE,0,VLOOKUP($C30,'Stoneham COT March 11 HP'!$A$17:$H$97,8,FALSE))</f>
        <v>0</v>
      </c>
      <c r="AD30" s="15">
        <f>IF(ISNA(VLOOKUP($C30,'Step Up April 1-3 SS'!$A$17:$H$97,8,FALSE))=TRUE,0,VLOOKUP($C30,'Step Up April 1-3 SS'!$A$17:$H$97,8,FALSE))</f>
        <v>0</v>
      </c>
      <c r="AE30" s="15">
        <f>IF(ISNA(VLOOKUP($C30,'Midwest Championship Feb 6 SS'!$A$17:$H$97,8,FALSE))=TRUE,0,VLOOKUP($C30,'Midwest Championship Feb 6 SS'!$A$17:$H$97,8,FALSE))</f>
        <v>0</v>
      </c>
      <c r="AF30" s="15">
        <f>IF(ISNA(VLOOKUP($C30,'Thunder Bay TT Jan 2016 SS'!$A$17:$H$97,8,FALSE))=TRUE,0,VLOOKUP($C30,'Thunder Bay TT Jan 2016 SS'!$A$17:$H$97,8,FALSE))</f>
        <v>0</v>
      </c>
      <c r="AG30" s="15">
        <f>IF(ISNA(VLOOKUP($C30,Event22!$A$17:$H$97,8,FALSE))=TRUE,0,VLOOKUP($C30,Event22!$A$17:$H$97,8,FALSE))</f>
        <v>0</v>
      </c>
      <c r="AH30" s="15">
        <f>IF(ISNA(VLOOKUP($C30,Event23!$A$17:$H$97,8,FALSE))=TRUE,0,VLOOKUP($C30,Event23!$A$17:$H$97,8,FALSE))</f>
        <v>0</v>
      </c>
      <c r="AI30" s="15">
        <f>IF(ISNA(VLOOKUP($C30,Event24!$A$17:$H$97,8,FALSE))=TRUE,0,VLOOKUP($C30,Event24!$A$17:$H$97,8,FALSE))</f>
        <v>0</v>
      </c>
      <c r="AJ30" s="15">
        <f>IF(ISNA(VLOOKUP($C30,Event25!$A$17:$H$97,8,FALSE))=TRUE,0,VLOOKUP($C30,Event25!$A$17:$H$97,8,FALSE))</f>
        <v>0</v>
      </c>
      <c r="AK30" s="15">
        <f>IF(ISNA(VLOOKUP($C30,Event26!$A$17:$H$97,8,FALSE))=TRUE,0,VLOOKUP($C30,Event26!$A$17:$H$97,8,FALSE))</f>
        <v>0</v>
      </c>
      <c r="AL30" s="15">
        <f>IF(ISNA(VLOOKUP($C30,Event27!$A$17:$H$97,8,FALSE))=TRUE,0,VLOOKUP($C30,Event27!$A$17:$H$97,8,FALSE))</f>
        <v>0</v>
      </c>
      <c r="AM30" s="15">
        <f>IF(ISNA(VLOOKUP($C30,Event28!$A$17:$H$97,8,FALSE))=TRUE,0,VLOOKUP($C30,Event28!$A$17:$H$97,8,FALSE))</f>
        <v>0</v>
      </c>
      <c r="AN30" s="15">
        <f>IF(ISNA(VLOOKUP($C30,Event29!$A$17:$H$97,8,FALSE))=TRUE,0,VLOOKUP($C30,Event29!$A$17:$H$97,8,FALSE))</f>
        <v>0</v>
      </c>
      <c r="AO30" s="15">
        <f>IF(ISNA(VLOOKUP($C30,Event30!$A$17:$H$96,8,FALSE))=TRUE,0,VLOOKUP($C30,Event30!$A$17:$H$96,8,FALSE))</f>
        <v>0</v>
      </c>
    </row>
    <row r="31" spans="1:41" ht="13.5" customHeight="1">
      <c r="A31" s="169"/>
      <c r="B31" s="169"/>
      <c r="C31" s="26"/>
      <c r="D31" s="8"/>
      <c r="E31" s="8">
        <f t="shared" si="6"/>
        <v>15</v>
      </c>
      <c r="F31" s="14">
        <f t="shared" si="7"/>
        <v>15</v>
      </c>
      <c r="G31" s="25">
        <f t="shared" si="8"/>
        <v>0</v>
      </c>
      <c r="H31" s="25">
        <f t="shared" si="9"/>
        <v>0</v>
      </c>
      <c r="I31" s="25">
        <f t="shared" si="10"/>
        <v>0</v>
      </c>
      <c r="J31" s="14">
        <f t="shared" si="11"/>
        <v>0</v>
      </c>
      <c r="K31" s="118"/>
      <c r="L31" s="15" t="str">
        <f>IF(ISNA(VLOOKUP($C31,'REV Copper HP Dec 10'!$A$17:$H$71,8,FALSE))=TRUE,"0",VLOOKUP($C31,'REV Copper HP Dec 10'!$A$17:$H$71,8,FALSE))</f>
        <v>0</v>
      </c>
      <c r="M31" s="15">
        <f>IF(ISNA(VLOOKUP($C31,'REV Copper HP Dec 11'!$A$17:$H$70,8,FALSE))=TRUE,0,VLOOKUP($C31,'REV Copper HP Dec 11'!$A$17:$H$70,8,FALSE))</f>
        <v>0</v>
      </c>
      <c r="N31" s="15">
        <f>IF(ISNA(VLOOKUP($C31,'Muskoka Timber Tour Jan 23'!$A$17:$H$20,8,FALSE))=TRUE,0,VLOOKUP($C31,'Muskoka Timber Tour Jan 23'!$A$17:$H$20,8,FALSE))</f>
        <v>0</v>
      </c>
      <c r="O31" s="15">
        <f>IF(ISNA(VLOOKUP($C31,'Muskoka Timber Tour Jan 24'!$A$17:$H$25,8,FALSE))=TRUE,0,VLOOKUP($C31,'Muskoka Timber Tour Jan 24'!$A$17:$H$25,8,FALSE))</f>
        <v>0</v>
      </c>
      <c r="P31" s="15">
        <f>IF(ISNA(VLOOKUP($C31,'Whistler COT'!$A$17:$H$95,8,FALSE))=TRUE,0,VLOOKUP($C31,'Whistler COT'!$A$17:$H$95,8,FALSE))</f>
        <v>0</v>
      </c>
      <c r="Q31" s="15">
        <f>IF(ISNA(VLOOKUP($C31,'Caledon TT Feb 26'!$A$17:$H$18,8,FALSE))=TRUE,0,VLOOKUP($C31,'Caledon TT Feb 26'!$A$17:$H$18,8,FALSE))</f>
        <v>0</v>
      </c>
      <c r="R31" s="15">
        <f>IF(ISNA(VLOOKUP($C31,'Aspen Open HP Feb 18'!$A$17:$H$100,8,FALSE))=TRUE,0,VLOOKUP($C31,'Aspen Open HP Feb 18'!$A$17:$H$100,8,FALSE))</f>
        <v>0</v>
      </c>
      <c r="S31" s="15">
        <f>IF(ISNA(VLOOKUP($C31,'Thunder Bay TT Jan 2016 SS'!$A$17:$H$24,8,FALSE))=TRUE,0,VLOOKUP($C31,'Thunder Bay TT Jan 2016 SS'!$A$17:$H$24,8,FALSE))</f>
        <v>0</v>
      </c>
      <c r="T31" s="15">
        <f>IF(ISNA(VLOOKUP($C31,Event24!$A$17:$H$17,8,FALSE))=TRUE,0,VLOOKUP($C31,Event24!$A$17:$H$17,8,FALSE))</f>
        <v>0</v>
      </c>
      <c r="U31" s="15">
        <f>IF(ISNA(VLOOKUP($C31,'Calgary Nor-Am HP Feb 26'!$A$17:$H$99,8,FALSE))=TRUE,0,VLOOKUP($C31,'Calgary Nor-Am HP Feb 26'!$A$17:$H$99,8,FALSE))</f>
        <v>0</v>
      </c>
      <c r="V31" s="15">
        <f>IF(ISNA(VLOOKUP($C31,'Calgary Nor-Am SS Feb 28'!$A$17:$H$100,8,FALSE))=TRUE,0,VLOOKUP($C31,'Calgary Nor-Am SS Feb 28'!$A$17:$H$100,8,FALSE))</f>
        <v>0</v>
      </c>
      <c r="W31" s="15">
        <f>IF(ISNA(VLOOKUP($C31,'MSLM Nor-Am March 5-6'!$A$17:$H$96,8,FALSE))=TRUE,0,VLOOKUP($C31,'MSLM Nor-Am March 5-6'!$A$17:$H$96,8,FALSE))</f>
        <v>0</v>
      </c>
      <c r="X31" s="15">
        <f>IF(ISNA(VLOOKUP($C31,'Mammoth World Cup'!$A$17:$H$92,8,FALSE))=TRUE,0,VLOOKUP($C31,'Mammoth World Cup'!$A$17:$H$92,8,FALSE))</f>
        <v>0</v>
      </c>
      <c r="Y31" s="15">
        <f>IF(ISNA(VLOOKUP($C31,'Jr Nationals March 17 SS'!$A$17:$H$92,8,FALSE))=TRUE,0,VLOOKUP($C31,'Jr Nationals March 17 SS'!$A$17:$H$92,8,FALSE))</f>
        <v>0</v>
      </c>
      <c r="Z31" s="15">
        <f>IF(ISNA(VLOOKUP($C31,'Seven Springs Nor-Am Mar 17 HP'!$A$17:$H$97,8,FALSE))=TRUE,0,VLOOKUP($C31,'Seven Springs Nor-Am Mar 17 HP'!$A$17:$H$97,8,FALSE))</f>
        <v>0</v>
      </c>
      <c r="AA31" s="15">
        <f>IF(ISNA(VLOOKUP($C31,'Seven Springs Nor-Am Mar 18 SS'!$A$17:$H$97,8,FALSE))=TRUE,0,VLOOKUP($C31,'Seven Springs Nor-Am Mar 18 SS'!$A$17:$H$97,8,FALSE))</f>
        <v>0</v>
      </c>
      <c r="AB31" s="15">
        <f>IF(ISNA(VLOOKUP($C31,'Stoneham COT March 12-13 SS'!$A$17:$H$97,8,FALSE))=TRUE,0,VLOOKUP($C31,'Stoneham COT March 12-13 SS'!$A$17:$H$97,8,FALSE))</f>
        <v>0</v>
      </c>
      <c r="AC31" s="15">
        <f>IF(ISNA(VLOOKUP($C31,'Stoneham COT March 11 HP'!$A$17:$H$97,8,FALSE))=TRUE,0,VLOOKUP($C31,'Stoneham COT March 11 HP'!$A$17:$H$97,8,FALSE))</f>
        <v>0</v>
      </c>
      <c r="AD31" s="15">
        <f>IF(ISNA(VLOOKUP($C31,'Step Up April 1-3 SS'!$A$17:$H$97,8,FALSE))=TRUE,0,VLOOKUP($C31,'Step Up April 1-3 SS'!$A$17:$H$97,8,FALSE))</f>
        <v>0</v>
      </c>
      <c r="AE31" s="15">
        <f>IF(ISNA(VLOOKUP($C31,'Midwest Championship Feb 6 SS'!$A$17:$H$97,8,FALSE))=TRUE,0,VLOOKUP($C31,'Midwest Championship Feb 6 SS'!$A$17:$H$97,8,FALSE))</f>
        <v>0</v>
      </c>
      <c r="AF31" s="15">
        <f>IF(ISNA(VLOOKUP($C31,'Thunder Bay TT Jan 2016 SS'!$A$17:$H$97,8,FALSE))=TRUE,0,VLOOKUP($C31,'Thunder Bay TT Jan 2016 SS'!$A$17:$H$97,8,FALSE))</f>
        <v>0</v>
      </c>
      <c r="AG31" s="15">
        <f>IF(ISNA(VLOOKUP($C31,Event22!$A$17:$H$97,8,FALSE))=TRUE,0,VLOOKUP($C31,Event22!$A$17:$H$97,8,FALSE))</f>
        <v>0</v>
      </c>
      <c r="AH31" s="15">
        <f>IF(ISNA(VLOOKUP($C31,Event23!$A$17:$H$97,8,FALSE))=TRUE,0,VLOOKUP($C31,Event23!$A$17:$H$97,8,FALSE))</f>
        <v>0</v>
      </c>
      <c r="AI31" s="15">
        <f>IF(ISNA(VLOOKUP($C31,Event24!$A$17:$H$97,8,FALSE))=TRUE,0,VLOOKUP($C31,Event24!$A$17:$H$97,8,FALSE))</f>
        <v>0</v>
      </c>
      <c r="AJ31" s="15">
        <f>IF(ISNA(VLOOKUP($C31,Event25!$A$17:$H$97,8,FALSE))=TRUE,0,VLOOKUP($C31,Event25!$A$17:$H$97,8,FALSE))</f>
        <v>0</v>
      </c>
      <c r="AK31" s="15">
        <f>IF(ISNA(VLOOKUP($C31,Event26!$A$17:$H$97,8,FALSE))=TRUE,0,VLOOKUP($C31,Event26!$A$17:$H$97,8,FALSE))</f>
        <v>0</v>
      </c>
      <c r="AL31" s="15">
        <f>IF(ISNA(VLOOKUP($C31,Event27!$A$17:$H$97,8,FALSE))=TRUE,0,VLOOKUP($C31,Event27!$A$17:$H$97,8,FALSE))</f>
        <v>0</v>
      </c>
      <c r="AM31" s="15">
        <f>IF(ISNA(VLOOKUP($C31,Event28!$A$17:$H$97,8,FALSE))=TRUE,0,VLOOKUP($C31,Event28!$A$17:$H$97,8,FALSE))</f>
        <v>0</v>
      </c>
      <c r="AN31" s="15">
        <f>IF(ISNA(VLOOKUP($C31,Event29!$A$17:$H$97,8,FALSE))=TRUE,0,VLOOKUP($C31,Event29!$A$17:$H$97,8,FALSE))</f>
        <v>0</v>
      </c>
      <c r="AO31" s="15">
        <f>IF(ISNA(VLOOKUP($C31,Event30!$A$17:$H$96,8,FALSE))=TRUE,0,VLOOKUP($C31,Event30!$A$17:$H$96,8,FALSE))</f>
        <v>0</v>
      </c>
    </row>
    <row r="32" spans="1:41" ht="13.5" customHeight="1">
      <c r="A32" s="169"/>
      <c r="B32" s="169"/>
      <c r="C32" s="26"/>
      <c r="D32" s="8"/>
      <c r="E32" s="8">
        <f t="shared" si="6"/>
        <v>15</v>
      </c>
      <c r="F32" s="14">
        <f t="shared" si="7"/>
        <v>15</v>
      </c>
      <c r="G32" s="25">
        <f t="shared" si="8"/>
        <v>0</v>
      </c>
      <c r="H32" s="25">
        <f t="shared" si="9"/>
        <v>0</v>
      </c>
      <c r="I32" s="25">
        <f t="shared" si="10"/>
        <v>0</v>
      </c>
      <c r="J32" s="14">
        <f t="shared" si="11"/>
        <v>0</v>
      </c>
      <c r="K32" s="118"/>
      <c r="L32" s="15" t="str">
        <f>IF(ISNA(VLOOKUP($C32,'REV Copper HP Dec 10'!$A$17:$H$71,8,FALSE))=TRUE,"0",VLOOKUP($C32,'REV Copper HP Dec 10'!$A$17:$H$71,8,FALSE))</f>
        <v>0</v>
      </c>
      <c r="M32" s="15">
        <f>IF(ISNA(VLOOKUP($C32,'REV Copper HP Dec 11'!$A$17:$H$70,8,FALSE))=TRUE,0,VLOOKUP($C32,'REV Copper HP Dec 11'!$A$17:$H$70,8,FALSE))</f>
        <v>0</v>
      </c>
      <c r="N32" s="15">
        <f>IF(ISNA(VLOOKUP($C32,'Muskoka Timber Tour Jan 23'!$A$17:$H$20,8,FALSE))=TRUE,0,VLOOKUP($C32,'Muskoka Timber Tour Jan 23'!$A$17:$H$20,8,FALSE))</f>
        <v>0</v>
      </c>
      <c r="O32" s="15">
        <f>IF(ISNA(VLOOKUP($C32,'Muskoka Timber Tour Jan 24'!$A$17:$H$25,8,FALSE))=TRUE,0,VLOOKUP($C32,'Muskoka Timber Tour Jan 24'!$A$17:$H$25,8,FALSE))</f>
        <v>0</v>
      </c>
      <c r="P32" s="15">
        <f>IF(ISNA(VLOOKUP($C32,'Whistler COT'!$A$17:$H$95,8,FALSE))=TRUE,0,VLOOKUP($C32,'Whistler COT'!$A$17:$H$95,8,FALSE))</f>
        <v>0</v>
      </c>
      <c r="Q32" s="15">
        <f>IF(ISNA(VLOOKUP($C32,'Caledon TT Feb 26'!$A$17:$H$18,8,FALSE))=TRUE,0,VLOOKUP($C32,'Caledon TT Feb 26'!$A$17:$H$18,8,FALSE))</f>
        <v>0</v>
      </c>
      <c r="R32" s="15">
        <f>IF(ISNA(VLOOKUP($C32,'Aspen Open HP Feb 18'!$A$17:$H$100,8,FALSE))=TRUE,0,VLOOKUP($C32,'Aspen Open HP Feb 18'!$A$17:$H$100,8,FALSE))</f>
        <v>0</v>
      </c>
      <c r="S32" s="15">
        <f>IF(ISNA(VLOOKUP($C32,'Thunder Bay TT Jan 2016 SS'!$A$17:$H$24,8,FALSE))=TRUE,0,VLOOKUP($C32,'Thunder Bay TT Jan 2016 SS'!$A$17:$H$24,8,FALSE))</f>
        <v>0</v>
      </c>
      <c r="T32" s="15">
        <f>IF(ISNA(VLOOKUP($C32,Event24!$A$17:$H$17,8,FALSE))=TRUE,0,VLOOKUP($C32,Event24!$A$17:$H$17,8,FALSE))</f>
        <v>0</v>
      </c>
      <c r="U32" s="15">
        <f>IF(ISNA(VLOOKUP($C32,'Calgary Nor-Am HP Feb 26'!$A$17:$H$99,8,FALSE))=TRUE,0,VLOOKUP($C32,'Calgary Nor-Am HP Feb 26'!$A$17:$H$99,8,FALSE))</f>
        <v>0</v>
      </c>
      <c r="V32" s="15">
        <f>IF(ISNA(VLOOKUP($C32,'Calgary Nor-Am SS Feb 28'!$A$17:$H$100,8,FALSE))=TRUE,0,VLOOKUP($C32,'Calgary Nor-Am SS Feb 28'!$A$17:$H$100,8,FALSE))</f>
        <v>0</v>
      </c>
      <c r="W32" s="15">
        <f>IF(ISNA(VLOOKUP($C32,'MSLM Nor-Am March 5-6'!$A$17:$H$96,8,FALSE))=TRUE,0,VLOOKUP($C32,'MSLM Nor-Am March 5-6'!$A$17:$H$96,8,FALSE))</f>
        <v>0</v>
      </c>
      <c r="X32" s="15">
        <f>IF(ISNA(VLOOKUP($C32,'Mammoth World Cup'!$A$17:$H$92,8,FALSE))=TRUE,0,VLOOKUP($C32,'Mammoth World Cup'!$A$17:$H$92,8,FALSE))</f>
        <v>0</v>
      </c>
      <c r="Y32" s="15">
        <f>IF(ISNA(VLOOKUP($C32,'Jr Nationals March 17 SS'!$A$17:$H$92,8,FALSE))=TRUE,0,VLOOKUP($C32,'Jr Nationals March 17 SS'!$A$17:$H$92,8,FALSE))</f>
        <v>0</v>
      </c>
      <c r="Z32" s="15">
        <f>IF(ISNA(VLOOKUP($C32,'Seven Springs Nor-Am Mar 17 HP'!$A$17:$H$97,8,FALSE))=TRUE,0,VLOOKUP($C32,'Seven Springs Nor-Am Mar 17 HP'!$A$17:$H$97,8,FALSE))</f>
        <v>0</v>
      </c>
      <c r="AA32" s="15">
        <f>IF(ISNA(VLOOKUP($C32,'Seven Springs Nor-Am Mar 18 SS'!$A$17:$H$97,8,FALSE))=TRUE,0,VLOOKUP($C32,'Seven Springs Nor-Am Mar 18 SS'!$A$17:$H$97,8,FALSE))</f>
        <v>0</v>
      </c>
      <c r="AB32" s="15">
        <f>IF(ISNA(VLOOKUP($C32,'Stoneham COT March 12-13 SS'!$A$17:$H$97,8,FALSE))=TRUE,0,VLOOKUP($C32,'Stoneham COT March 12-13 SS'!$A$17:$H$97,8,FALSE))</f>
        <v>0</v>
      </c>
      <c r="AC32" s="15">
        <f>IF(ISNA(VLOOKUP($C32,'Stoneham COT March 11 HP'!$A$17:$H$97,8,FALSE))=TRUE,0,VLOOKUP($C32,'Stoneham COT March 11 HP'!$A$17:$H$97,8,FALSE))</f>
        <v>0</v>
      </c>
      <c r="AD32" s="15">
        <f>IF(ISNA(VLOOKUP($C32,'Step Up April 1-3 SS'!$A$17:$H$97,8,FALSE))=TRUE,0,VLOOKUP($C32,'Step Up April 1-3 SS'!$A$17:$H$97,8,FALSE))</f>
        <v>0</v>
      </c>
      <c r="AE32" s="15">
        <f>IF(ISNA(VLOOKUP($C32,'Midwest Championship Feb 6 SS'!$A$17:$H$97,8,FALSE))=TRUE,0,VLOOKUP($C32,'Midwest Championship Feb 6 SS'!$A$17:$H$97,8,FALSE))</f>
        <v>0</v>
      </c>
      <c r="AF32" s="15">
        <f>IF(ISNA(VLOOKUP($C32,'Thunder Bay TT Jan 2016 SS'!$A$17:$H$97,8,FALSE))=TRUE,0,VLOOKUP($C32,'Thunder Bay TT Jan 2016 SS'!$A$17:$H$97,8,FALSE))</f>
        <v>0</v>
      </c>
      <c r="AG32" s="15">
        <f>IF(ISNA(VLOOKUP($C32,Event22!$A$17:$H$97,8,FALSE))=TRUE,0,VLOOKUP($C32,Event22!$A$17:$H$97,8,FALSE))</f>
        <v>0</v>
      </c>
      <c r="AH32" s="15">
        <f>IF(ISNA(VLOOKUP($C32,Event23!$A$17:$H$97,8,FALSE))=TRUE,0,VLOOKUP($C32,Event23!$A$17:$H$97,8,FALSE))</f>
        <v>0</v>
      </c>
      <c r="AI32" s="15">
        <f>IF(ISNA(VLOOKUP($C32,Event24!$A$17:$H$97,8,FALSE))=TRUE,0,VLOOKUP($C32,Event24!$A$17:$H$97,8,FALSE))</f>
        <v>0</v>
      </c>
      <c r="AJ32" s="15">
        <f>IF(ISNA(VLOOKUP($C32,Event25!$A$17:$H$97,8,FALSE))=TRUE,0,VLOOKUP($C32,Event25!$A$17:$H$97,8,FALSE))</f>
        <v>0</v>
      </c>
      <c r="AK32" s="15">
        <f>IF(ISNA(VLOOKUP($C32,Event26!$A$17:$H$97,8,FALSE))=TRUE,0,VLOOKUP($C32,Event26!$A$17:$H$97,8,FALSE))</f>
        <v>0</v>
      </c>
      <c r="AL32" s="15">
        <f>IF(ISNA(VLOOKUP($C32,Event27!$A$17:$H$97,8,FALSE))=TRUE,0,VLOOKUP($C32,Event27!$A$17:$H$97,8,FALSE))</f>
        <v>0</v>
      </c>
      <c r="AM32" s="15">
        <f>IF(ISNA(VLOOKUP($C32,Event28!$A$17:$H$97,8,FALSE))=TRUE,0,VLOOKUP($C32,Event28!$A$17:$H$97,8,FALSE))</f>
        <v>0</v>
      </c>
      <c r="AN32" s="15">
        <f>IF(ISNA(VLOOKUP($C32,Event29!$A$17:$H$97,8,FALSE))=TRUE,0,VLOOKUP($C32,Event29!$A$17:$H$97,8,FALSE))</f>
        <v>0</v>
      </c>
      <c r="AO32" s="15">
        <f>IF(ISNA(VLOOKUP($C32,Event30!$A$17:$H$96,8,FALSE))=TRUE,0,VLOOKUP($C32,Event30!$A$17:$H$96,8,FALSE))</f>
        <v>0</v>
      </c>
    </row>
    <row r="33" spans="1:41" ht="13.5" customHeight="1">
      <c r="A33" s="169"/>
      <c r="B33" s="169"/>
      <c r="C33" s="26"/>
      <c r="D33" s="8"/>
      <c r="E33" s="8">
        <f t="shared" si="6"/>
        <v>15</v>
      </c>
      <c r="F33" s="14">
        <f t="shared" si="7"/>
        <v>15</v>
      </c>
      <c r="G33" s="25">
        <f t="shared" si="8"/>
        <v>0</v>
      </c>
      <c r="H33" s="25">
        <f t="shared" si="9"/>
        <v>0</v>
      </c>
      <c r="I33" s="25">
        <f t="shared" si="10"/>
        <v>0</v>
      </c>
      <c r="J33" s="14">
        <f t="shared" si="11"/>
        <v>0</v>
      </c>
      <c r="K33" s="118"/>
      <c r="L33" s="15" t="str">
        <f>IF(ISNA(VLOOKUP($C33,'REV Copper HP Dec 10'!$A$17:$H$71,8,FALSE))=TRUE,"0",VLOOKUP($C33,'REV Copper HP Dec 10'!$A$17:$H$71,8,FALSE))</f>
        <v>0</v>
      </c>
      <c r="M33" s="15">
        <f>IF(ISNA(VLOOKUP($C33,'REV Copper HP Dec 11'!$A$17:$H$70,8,FALSE))=TRUE,0,VLOOKUP($C33,'REV Copper HP Dec 11'!$A$17:$H$70,8,FALSE))</f>
        <v>0</v>
      </c>
      <c r="N33" s="15">
        <f>IF(ISNA(VLOOKUP($C33,'Muskoka Timber Tour Jan 23'!$A$17:$H$20,8,FALSE))=TRUE,0,VLOOKUP($C33,'Muskoka Timber Tour Jan 23'!$A$17:$H$20,8,FALSE))</f>
        <v>0</v>
      </c>
      <c r="O33" s="15">
        <f>IF(ISNA(VLOOKUP($C33,'Muskoka Timber Tour Jan 24'!$A$17:$H$25,8,FALSE))=TRUE,0,VLOOKUP($C33,'Muskoka Timber Tour Jan 24'!$A$17:$H$25,8,FALSE))</f>
        <v>0</v>
      </c>
      <c r="P33" s="15">
        <f>IF(ISNA(VLOOKUP($C33,'Whistler COT'!$A$17:$H$17,8,FALSE))=TRUE,0,VLOOKUP($C33,'Whistler COT'!$A$17:$H$24,8,FALSE))</f>
        <v>0</v>
      </c>
      <c r="Q33" s="15">
        <f>IF(ISNA(VLOOKUP($C33,'Caledon TT Feb 26'!$A$17:$H$18,8,FALSE))=TRUE,0,VLOOKUP($C33,'Caledon TT Feb 26'!$A$17:$H$18,8,FALSE))</f>
        <v>0</v>
      </c>
      <c r="R33" s="15">
        <f>IF(ISNA(VLOOKUP($C33,'Aspen Open HP Feb 18'!$A$17:$H$100,8,FALSE))=TRUE,0,VLOOKUP($C33,'Aspen Open HP Feb 18'!$A$17:$H$100,8,FALSE))</f>
        <v>0</v>
      </c>
      <c r="S33" s="15">
        <f>IF(ISNA(VLOOKUP($C33,'Thunder Bay TT Jan 2016 SS'!$A$17:$H$24,8,FALSE))=TRUE,0,VLOOKUP($C33,'Thunder Bay TT Jan 2016 SS'!$A$17:$H$24,8,FALSE))</f>
        <v>0</v>
      </c>
      <c r="T33" s="15">
        <f>IF(ISNA(VLOOKUP($C33,'Caledon TT Feb 26'!$A$17:$H$99,8,FALSE))=TRUE,0,VLOOKUP($C33,'Caledon TT Feb 26'!$A$17:$H$99,8,FALSE))</f>
        <v>0</v>
      </c>
      <c r="U33" s="15">
        <f>IF(ISNA(VLOOKUP($C33,'Calgary Nor-Am HP Feb 26'!$A$17:$H$99,8,FALSE))=TRUE,0,VLOOKUP($C33,'Calgary Nor-Am HP Feb 26'!$A$17:$H$99,8,FALSE))</f>
        <v>0</v>
      </c>
      <c r="V33" s="15">
        <f>IF(ISNA(VLOOKUP($C33,'Calgary Nor-Am SS Feb 28'!$A$17:$H$100,8,FALSE))=TRUE,0,VLOOKUP($C33,'Calgary Nor-Am SS Feb 28'!$A$17:$H$100,8,FALSE))</f>
        <v>0</v>
      </c>
      <c r="W33" s="15">
        <f>IF(ISNA(VLOOKUP($C33,'MSLM Nor-Am March 5-6'!$A$17:$H$96,8,FALSE))=TRUE,0,VLOOKUP($C33,'MSLM Nor-Am March 5-6'!$A$17:$H$96,8,FALSE))</f>
        <v>0</v>
      </c>
      <c r="X33" s="15">
        <f>IF(ISNA(VLOOKUP($C33,'Mammoth World Cup'!$A$17:$H$92,8,FALSE))=TRUE,0,VLOOKUP($C33,'Mammoth World Cup'!$A$17:$H$92,8,FALSE))</f>
        <v>0</v>
      </c>
      <c r="Y33" s="15">
        <f>IF(ISNA(VLOOKUP($C33,'Jr Nationals March 17 SS'!$A$17:$H$92,8,FALSE))=TRUE,0,VLOOKUP($C33,'Jr Nationals March 17 SS'!$A$17:$H$92,8,FALSE))</f>
        <v>0</v>
      </c>
      <c r="Z33" s="15">
        <f>IF(ISNA(VLOOKUP($C33,'Seven Springs Nor-Am Mar 17 HP'!$A$17:$H$97,8,FALSE))=TRUE,0,VLOOKUP($C33,'Seven Springs Nor-Am Mar 17 HP'!$A$17:$H$97,8,FALSE))</f>
        <v>0</v>
      </c>
      <c r="AA33" s="15">
        <f>IF(ISNA(VLOOKUP($C33,'Seven Springs Nor-Am Mar 18 SS'!$A$17:$H$97,8,FALSE))=TRUE,0,VLOOKUP($C33,'Seven Springs Nor-Am Mar 18 SS'!$A$17:$H$97,8,FALSE))</f>
        <v>0</v>
      </c>
      <c r="AB33" s="15">
        <f>IF(ISNA(VLOOKUP($C33,'Stoneham COT March 12-13 SS'!$A$17:$H$97,8,FALSE))=TRUE,0,VLOOKUP($C33,'Stoneham COT March 12-13 SS'!$A$17:$H$97,8,FALSE))</f>
        <v>0</v>
      </c>
      <c r="AC33" s="15">
        <f>IF(ISNA(VLOOKUP($C33,'Stoneham COT March 11 HP'!$A$17:$H$97,8,FALSE))=TRUE,0,VLOOKUP($C33,'Stoneham COT March 11 HP'!$A$17:$H$97,8,FALSE))</f>
        <v>0</v>
      </c>
      <c r="AD33" s="15">
        <f>IF(ISNA(VLOOKUP($C33,'Step Up April 1-3 SS'!$A$17:$H$97,8,FALSE))=TRUE,0,VLOOKUP($C33,'Step Up April 1-3 SS'!$A$17:$H$97,8,FALSE))</f>
        <v>0</v>
      </c>
      <c r="AE33" s="15">
        <f>IF(ISNA(VLOOKUP($C33,'Midwest Championship Feb 6 SS'!$A$17:$H$97,8,FALSE))=TRUE,0,VLOOKUP($C33,'Midwest Championship Feb 6 SS'!$A$17:$H$97,8,FALSE))</f>
        <v>0</v>
      </c>
      <c r="AF33" s="15">
        <f>IF(ISNA(VLOOKUP($C33,'Thunder Bay TT Jan 2016 SS'!$A$17:$H$97,8,FALSE))=TRUE,0,VLOOKUP($C33,'Thunder Bay TT Jan 2016 SS'!$A$17:$H$97,8,FALSE))</f>
        <v>0</v>
      </c>
      <c r="AG33" s="15">
        <f>IF(ISNA(VLOOKUP($C33,Event22!$A$17:$H$97,8,FALSE))=TRUE,0,VLOOKUP($C33,Event22!$A$17:$H$97,8,FALSE))</f>
        <v>0</v>
      </c>
      <c r="AH33" s="15">
        <f>IF(ISNA(VLOOKUP($C33,Event23!$A$17:$H$97,8,FALSE))=TRUE,0,VLOOKUP($C33,Event23!$A$17:$H$97,8,FALSE))</f>
        <v>0</v>
      </c>
      <c r="AI33" s="15">
        <f>IF(ISNA(VLOOKUP($C33,Event24!$A$17:$H$97,8,FALSE))=TRUE,0,VLOOKUP($C33,Event24!$A$17:$H$97,8,FALSE))</f>
        <v>0</v>
      </c>
      <c r="AJ33" s="15">
        <f>IF(ISNA(VLOOKUP($C33,Event25!$A$17:$H$97,8,FALSE))=TRUE,0,VLOOKUP($C33,Event25!$A$17:$H$97,8,FALSE))</f>
        <v>0</v>
      </c>
      <c r="AK33" s="15">
        <f>IF(ISNA(VLOOKUP($C33,Event26!$A$17:$H$97,8,FALSE))=TRUE,0,VLOOKUP($C33,Event26!$A$17:$H$97,8,FALSE))</f>
        <v>0</v>
      </c>
      <c r="AL33" s="15">
        <f>IF(ISNA(VLOOKUP($C33,Event27!$A$17:$H$97,8,FALSE))=TRUE,0,VLOOKUP($C33,Event27!$A$17:$H$97,8,FALSE))</f>
        <v>0</v>
      </c>
      <c r="AM33" s="15">
        <f>IF(ISNA(VLOOKUP($C33,Event28!$A$17:$H$97,8,FALSE))=TRUE,0,VLOOKUP($C33,Event28!$A$17:$H$97,8,FALSE))</f>
        <v>0</v>
      </c>
      <c r="AN33" s="15">
        <f>IF(ISNA(VLOOKUP($C33,Event29!$A$17:$H$97,8,FALSE))=TRUE,0,VLOOKUP($C33,Event29!$A$17:$H$97,8,FALSE))</f>
        <v>0</v>
      </c>
      <c r="AO33" s="15">
        <f>IF(ISNA(VLOOKUP($C33,Event30!$A$17:$H$96,8,FALSE))=TRUE,0,VLOOKUP($C33,Event30!$A$17:$H$96,8,FALSE))</f>
        <v>0</v>
      </c>
    </row>
    <row r="34" spans="1:41" ht="13.5" customHeight="1">
      <c r="A34" s="169"/>
      <c r="B34" s="169"/>
      <c r="C34" s="26"/>
      <c r="D34" s="8"/>
      <c r="E34" s="8">
        <f t="shared" si="6"/>
        <v>15</v>
      </c>
      <c r="F34" s="14">
        <f t="shared" si="7"/>
        <v>15</v>
      </c>
      <c r="G34" s="25">
        <f t="shared" si="8"/>
        <v>0</v>
      </c>
      <c r="H34" s="25">
        <f t="shared" si="9"/>
        <v>0</v>
      </c>
      <c r="I34" s="25">
        <f t="shared" si="10"/>
        <v>0</v>
      </c>
      <c r="J34" s="14">
        <f t="shared" si="11"/>
        <v>0</v>
      </c>
      <c r="K34" s="118"/>
      <c r="L34" s="15" t="str">
        <f>IF(ISNA(VLOOKUP($C34,'REV Copper HP Dec 10'!$A$17:$H$71,8,FALSE))=TRUE,"0",VLOOKUP($C34,'REV Copper HP Dec 10'!$A$17:$H$71,8,FALSE))</f>
        <v>0</v>
      </c>
      <c r="M34" s="15">
        <f>IF(ISNA(VLOOKUP($C34,'REV Copper HP Dec 11'!$A$17:$H$70,8,FALSE))=TRUE,0,VLOOKUP($C34,'REV Copper HP Dec 11'!$A$17:$H$70,8,FALSE))</f>
        <v>0</v>
      </c>
      <c r="N34" s="15">
        <f>IF(ISNA(VLOOKUP($C34,'Muskoka Timber Tour Jan 23'!$A$17:$H$20,8,FALSE))=TRUE,0,VLOOKUP($C34,'Muskoka Timber Tour Jan 23'!$A$17:$H$20,8,FALSE))</f>
        <v>0</v>
      </c>
      <c r="O34" s="15">
        <f>IF(ISNA(VLOOKUP($C34,'Muskoka Timber Tour Jan 24'!$A$17:$H$25,8,FALSE))=TRUE,0,VLOOKUP($C34,'Muskoka Timber Tour Jan 24'!$A$17:$H$25,8,FALSE))</f>
        <v>0</v>
      </c>
      <c r="P34" s="15">
        <f>IF(ISNA(VLOOKUP($C34,'Whistler COT'!$A$17:$H$95,8,FALSE))=TRUE,0,VLOOKUP($C34,'Whistler COT'!$A$17:$H$95,8,FALSE))</f>
        <v>0</v>
      </c>
      <c r="Q34" s="15">
        <f>IF(ISNA(VLOOKUP($C34,'Caledon TT Feb 26'!$A$17:$H$18,8,FALSE))=TRUE,0,VLOOKUP($C34,'Caledon TT Feb 26'!$A$17:$H$18,8,FALSE))</f>
        <v>0</v>
      </c>
      <c r="R34" s="15">
        <f>IF(ISNA(VLOOKUP($C34,'Aspen Open HP Feb 18'!$A$17:$H$100,8,FALSE))=TRUE,0,VLOOKUP($C34,'Aspen Open HP Feb 18'!$A$17:$H$100,8,FALSE))</f>
        <v>0</v>
      </c>
      <c r="S34" s="15">
        <f>IF(ISNA(VLOOKUP($C34,'Thunder Bay TT Jan 2016 SS'!$A$17:$H$24,8,FALSE))=TRUE,0,VLOOKUP($C34,'Thunder Bay TT Jan 2016 SS'!$A$17:$H$24,8,FALSE))</f>
        <v>0</v>
      </c>
      <c r="T34" s="15">
        <f>IF(ISNA(VLOOKUP($C34,Event24!$A$17:$H$17,8,FALSE))=TRUE,0,VLOOKUP($C34,Event24!$A$17:$H$17,8,FALSE))</f>
        <v>0</v>
      </c>
      <c r="U34" s="15">
        <f>IF(ISNA(VLOOKUP($C34,'Calgary Nor-Am HP Feb 26'!$A$17:$H$99,8,FALSE))=TRUE,0,VLOOKUP($C34,'Calgary Nor-Am HP Feb 26'!$A$17:$H$99,8,FALSE))</f>
        <v>0</v>
      </c>
      <c r="V34" s="15">
        <f>IF(ISNA(VLOOKUP($C34,'Calgary Nor-Am SS Feb 28'!$A$17:$H$100,8,FALSE))=TRUE,0,VLOOKUP($C34,'Calgary Nor-Am SS Feb 28'!$A$17:$H$100,8,FALSE))</f>
        <v>0</v>
      </c>
      <c r="W34" s="15">
        <f>IF(ISNA(VLOOKUP($C34,'MSLM Nor-Am March 5-6'!$A$17:$H$96,8,FALSE))=TRUE,0,VLOOKUP($C34,'MSLM Nor-Am March 5-6'!$A$17:$H$96,8,FALSE))</f>
        <v>0</v>
      </c>
      <c r="X34" s="15">
        <f>IF(ISNA(VLOOKUP($C34,'Mammoth World Cup'!$A$17:$H$92,8,FALSE))=TRUE,0,VLOOKUP($C34,'Mammoth World Cup'!$A$17:$H$92,8,FALSE))</f>
        <v>0</v>
      </c>
      <c r="Y34" s="15">
        <f>IF(ISNA(VLOOKUP($C34,'Jr Nationals March 17 SS'!$A$17:$H$92,8,FALSE))=TRUE,0,VLOOKUP($C34,'Jr Nationals March 17 SS'!$A$17:$H$92,8,FALSE))</f>
        <v>0</v>
      </c>
      <c r="Z34" s="15">
        <f>IF(ISNA(VLOOKUP($C34,'Seven Springs Nor-Am Mar 17 HP'!$A$17:$H$97,8,FALSE))=TRUE,0,VLOOKUP($C34,'Seven Springs Nor-Am Mar 17 HP'!$A$17:$H$97,8,FALSE))</f>
        <v>0</v>
      </c>
      <c r="AA34" s="15">
        <f>IF(ISNA(VLOOKUP($C34,'Seven Springs Nor-Am Mar 18 SS'!$A$17:$H$97,8,FALSE))=TRUE,0,VLOOKUP($C34,'Seven Springs Nor-Am Mar 18 SS'!$A$17:$H$97,8,FALSE))</f>
        <v>0</v>
      </c>
      <c r="AB34" s="15">
        <f>IF(ISNA(VLOOKUP($C34,'Stoneham COT March 12-13 SS'!$A$17:$H$97,8,FALSE))=TRUE,0,VLOOKUP($C34,'Stoneham COT March 12-13 SS'!$A$17:$H$97,8,FALSE))</f>
        <v>0</v>
      </c>
      <c r="AC34" s="15">
        <f>IF(ISNA(VLOOKUP($C34,'Stoneham COT March 11 HP'!$A$17:$H$97,8,FALSE))=TRUE,0,VLOOKUP($C34,'Stoneham COT March 11 HP'!$A$17:$H$97,8,FALSE))</f>
        <v>0</v>
      </c>
      <c r="AD34" s="15">
        <f>IF(ISNA(VLOOKUP($C34,'Step Up April 1-3 SS'!$A$17:$H$97,8,FALSE))=TRUE,0,VLOOKUP($C34,'Step Up April 1-3 SS'!$A$17:$H$97,8,FALSE))</f>
        <v>0</v>
      </c>
      <c r="AE34" s="15">
        <f>IF(ISNA(VLOOKUP($C34,'Midwest Championship Feb 6 SS'!$A$17:$H$97,8,FALSE))=TRUE,0,VLOOKUP($C34,'Midwest Championship Feb 6 SS'!$A$17:$H$97,8,FALSE))</f>
        <v>0</v>
      </c>
      <c r="AF34" s="15">
        <f>IF(ISNA(VLOOKUP($C34,'Thunder Bay TT Jan 2016 SS'!$A$17:$H$97,8,FALSE))=TRUE,0,VLOOKUP($C34,'Thunder Bay TT Jan 2016 SS'!$A$17:$H$97,8,FALSE))</f>
        <v>0</v>
      </c>
      <c r="AG34" s="15">
        <f>IF(ISNA(VLOOKUP($C34,Event22!$A$17:$H$97,8,FALSE))=TRUE,0,VLOOKUP($C34,Event22!$A$17:$H$97,8,FALSE))</f>
        <v>0</v>
      </c>
      <c r="AH34" s="15">
        <f>IF(ISNA(VLOOKUP($C34,Event23!$A$17:$H$97,8,FALSE))=TRUE,0,VLOOKUP($C34,Event23!$A$17:$H$97,8,FALSE))</f>
        <v>0</v>
      </c>
      <c r="AI34" s="15">
        <f>IF(ISNA(VLOOKUP($C34,Event24!$A$17:$H$97,8,FALSE))=TRUE,0,VLOOKUP($C34,Event24!$A$17:$H$97,8,FALSE))</f>
        <v>0</v>
      </c>
      <c r="AJ34" s="15">
        <f>IF(ISNA(VLOOKUP($C34,Event25!$A$17:$H$97,8,FALSE))=TRUE,0,VLOOKUP($C34,Event25!$A$17:$H$97,8,FALSE))</f>
        <v>0</v>
      </c>
      <c r="AK34" s="15">
        <f>IF(ISNA(VLOOKUP($C34,Event26!$A$17:$H$97,8,FALSE))=TRUE,0,VLOOKUP($C34,Event26!$A$17:$H$97,8,FALSE))</f>
        <v>0</v>
      </c>
      <c r="AL34" s="15">
        <f>IF(ISNA(VLOOKUP($C34,Event27!$A$17:$H$97,8,FALSE))=TRUE,0,VLOOKUP($C34,Event27!$A$17:$H$97,8,FALSE))</f>
        <v>0</v>
      </c>
      <c r="AM34" s="15">
        <f>IF(ISNA(VLOOKUP($C34,Event28!$A$17:$H$97,8,FALSE))=TRUE,0,VLOOKUP($C34,Event28!$A$17:$H$97,8,FALSE))</f>
        <v>0</v>
      </c>
      <c r="AN34" s="15">
        <f>IF(ISNA(VLOOKUP($C34,Event29!$A$17:$H$97,8,FALSE))=TRUE,0,VLOOKUP($C34,Event29!$A$17:$H$97,8,FALSE))</f>
        <v>0</v>
      </c>
      <c r="AO34" s="15">
        <f>IF(ISNA(VLOOKUP($C34,Event30!$A$17:$H$96,8,FALSE))=TRUE,0,VLOOKUP($C34,Event30!$A$17:$H$96,8,FALSE))</f>
        <v>0</v>
      </c>
    </row>
    <row r="35" spans="1:41" ht="13.5" customHeight="1">
      <c r="A35" s="169"/>
      <c r="B35" s="169"/>
      <c r="C35" s="26"/>
      <c r="D35" s="8"/>
      <c r="E35" s="8">
        <f t="shared" si="6"/>
        <v>15</v>
      </c>
      <c r="F35" s="14">
        <f t="shared" si="7"/>
        <v>15</v>
      </c>
      <c r="G35" s="25">
        <f t="shared" si="8"/>
        <v>0</v>
      </c>
      <c r="H35" s="25">
        <f t="shared" si="9"/>
        <v>0</v>
      </c>
      <c r="I35" s="25">
        <f t="shared" si="10"/>
        <v>0</v>
      </c>
      <c r="J35" s="14">
        <f t="shared" si="11"/>
        <v>0</v>
      </c>
      <c r="K35" s="118"/>
      <c r="L35" s="15" t="str">
        <f>IF(ISNA(VLOOKUP($C35,'REV Copper HP Dec 10'!$A$17:$H$71,8,FALSE))=TRUE,"0",VLOOKUP($C35,'REV Copper HP Dec 10'!$A$17:$H$71,8,FALSE))</f>
        <v>0</v>
      </c>
      <c r="M35" s="15">
        <f>IF(ISNA(VLOOKUP($C35,'REV Copper HP Dec 11'!$A$17:$H$70,8,FALSE))=TRUE,0,VLOOKUP($C35,'REV Copper HP Dec 11'!$A$17:$H$70,8,FALSE))</f>
        <v>0</v>
      </c>
      <c r="N35" s="15">
        <f>IF(ISNA(VLOOKUP($C35,'Muskoka Timber Tour Jan 23'!$A$17:$H$20,8,FALSE))=TRUE,0,VLOOKUP($C35,'Muskoka Timber Tour Jan 23'!$A$17:$H$20,8,FALSE))</f>
        <v>0</v>
      </c>
      <c r="O35" s="15">
        <f>IF(ISNA(VLOOKUP($C35,'Muskoka Timber Tour Jan 24'!$A$17:$H$25,8,FALSE))=TRUE,0,VLOOKUP($C35,'Muskoka Timber Tour Jan 24'!$A$17:$H$25,8,FALSE))</f>
        <v>0</v>
      </c>
      <c r="P35" s="15">
        <f>IF(ISNA(VLOOKUP($C35,'Whistler COT'!$A$17:$H$95,8,FALSE))=TRUE,0,VLOOKUP($C35,'Whistler COT'!$A$17:$H$95,8,FALSE))</f>
        <v>0</v>
      </c>
      <c r="Q35" s="15">
        <f>IF(ISNA(VLOOKUP($C35,'Caledon TT Feb 26'!$A$17:$H$18,8,FALSE))=TRUE,0,VLOOKUP($C35,'Caledon TT Feb 26'!$A$17:$H$18,8,FALSE))</f>
        <v>0</v>
      </c>
      <c r="R35" s="15">
        <f>IF(ISNA(VLOOKUP($C35,'Aspen Open HP Feb 18'!$A$17:$H$100,8,FALSE))=TRUE,0,VLOOKUP($C35,'Aspen Open HP Feb 18'!$A$17:$H$100,8,FALSE))</f>
        <v>0</v>
      </c>
      <c r="S35" s="15">
        <f>IF(ISNA(VLOOKUP($C35,'Thunder Bay TT Jan 2016 SS'!$A$17:$H$24,8,FALSE))=TRUE,0,VLOOKUP($C35,'Thunder Bay TT Jan 2016 SS'!$A$17:$H$24,8,FALSE))</f>
        <v>0</v>
      </c>
      <c r="T35" s="15">
        <f>IF(ISNA(VLOOKUP($C35,Event24!$A$17:$H$17,8,FALSE))=TRUE,0,VLOOKUP($C35,Event24!$A$17:$H$17,8,FALSE))</f>
        <v>0</v>
      </c>
      <c r="U35" s="15">
        <f>IF(ISNA(VLOOKUP($C35,'Calgary Nor-Am HP Feb 26'!$A$17:$H$99,8,FALSE))=TRUE,0,VLOOKUP($C35,'Calgary Nor-Am HP Feb 26'!$A$17:$H$99,8,FALSE))</f>
        <v>0</v>
      </c>
      <c r="V35" s="15">
        <f>IF(ISNA(VLOOKUP($C35,'Calgary Nor-Am SS Feb 28'!$A$17:$H$100,8,FALSE))=TRUE,0,VLOOKUP($C35,'Calgary Nor-Am SS Feb 28'!$A$17:$H$100,8,FALSE))</f>
        <v>0</v>
      </c>
      <c r="W35" s="15">
        <f>IF(ISNA(VLOOKUP($C35,'MSLM Nor-Am March 5-6'!$A$17:$H$96,8,FALSE))=TRUE,0,VLOOKUP($C35,'MSLM Nor-Am March 5-6'!$A$17:$H$96,8,FALSE))</f>
        <v>0</v>
      </c>
      <c r="X35" s="15">
        <f>IF(ISNA(VLOOKUP($C35,'Mammoth World Cup'!$A$17:$H$92,8,FALSE))=TRUE,0,VLOOKUP($C35,'Mammoth World Cup'!$A$17:$H$92,8,FALSE))</f>
        <v>0</v>
      </c>
      <c r="Y35" s="15">
        <f>IF(ISNA(VLOOKUP($C35,'Jr Nationals March 17 SS'!$A$17:$H$92,8,FALSE))=TRUE,0,VLOOKUP($C35,'Jr Nationals March 17 SS'!$A$17:$H$92,8,FALSE))</f>
        <v>0</v>
      </c>
      <c r="Z35" s="15">
        <f>IF(ISNA(VLOOKUP($C35,'Seven Springs Nor-Am Mar 17 HP'!$A$17:$H$97,8,FALSE))=TRUE,0,VLOOKUP($C35,'Seven Springs Nor-Am Mar 17 HP'!$A$17:$H$97,8,FALSE))</f>
        <v>0</v>
      </c>
      <c r="AA35" s="15">
        <f>IF(ISNA(VLOOKUP($C35,'Seven Springs Nor-Am Mar 18 SS'!$A$17:$H$97,8,FALSE))=TRUE,0,VLOOKUP($C35,'Seven Springs Nor-Am Mar 18 SS'!$A$17:$H$97,8,FALSE))</f>
        <v>0</v>
      </c>
      <c r="AB35" s="15">
        <f>IF(ISNA(VLOOKUP($C35,'Stoneham COT March 12-13 SS'!$A$17:$H$97,8,FALSE))=TRUE,0,VLOOKUP($C35,'Stoneham COT March 12-13 SS'!$A$17:$H$97,8,FALSE))</f>
        <v>0</v>
      </c>
      <c r="AC35" s="15">
        <f>IF(ISNA(VLOOKUP($C35,'Stoneham COT March 11 HP'!$A$17:$H$97,8,FALSE))=TRUE,0,VLOOKUP($C35,'Stoneham COT March 11 HP'!$A$17:$H$97,8,FALSE))</f>
        <v>0</v>
      </c>
      <c r="AD35" s="15">
        <f>IF(ISNA(VLOOKUP($C35,'Step Up April 1-3 SS'!$A$17:$H$97,8,FALSE))=TRUE,0,VLOOKUP($C35,'Step Up April 1-3 SS'!$A$17:$H$97,8,FALSE))</f>
        <v>0</v>
      </c>
      <c r="AE35" s="15">
        <f>IF(ISNA(VLOOKUP($C35,'Midwest Championship Feb 6 SS'!$A$17:$H$97,8,FALSE))=TRUE,0,VLOOKUP($C35,'Midwest Championship Feb 6 SS'!$A$17:$H$97,8,FALSE))</f>
        <v>0</v>
      </c>
      <c r="AF35" s="15">
        <f>IF(ISNA(VLOOKUP($C35,'Thunder Bay TT Jan 2016 SS'!$A$17:$H$97,8,FALSE))=TRUE,0,VLOOKUP($C35,'Thunder Bay TT Jan 2016 SS'!$A$17:$H$97,8,FALSE))</f>
        <v>0</v>
      </c>
      <c r="AG35" s="15">
        <f>IF(ISNA(VLOOKUP($C35,Event22!$A$17:$H$97,8,FALSE))=TRUE,0,VLOOKUP($C35,Event22!$A$17:$H$97,8,FALSE))</f>
        <v>0</v>
      </c>
      <c r="AH35" s="15">
        <f>IF(ISNA(VLOOKUP($C35,Event23!$A$17:$H$97,8,FALSE))=TRUE,0,VLOOKUP($C35,Event23!$A$17:$H$97,8,FALSE))</f>
        <v>0</v>
      </c>
      <c r="AI35" s="15">
        <f>IF(ISNA(VLOOKUP($C35,Event24!$A$17:$H$97,8,FALSE))=TRUE,0,VLOOKUP($C35,Event24!$A$17:$H$97,8,FALSE))</f>
        <v>0</v>
      </c>
      <c r="AJ35" s="15">
        <f>IF(ISNA(VLOOKUP($C35,Event25!$A$17:$H$97,8,FALSE))=TRUE,0,VLOOKUP($C35,Event25!$A$17:$H$97,8,FALSE))</f>
        <v>0</v>
      </c>
      <c r="AK35" s="15">
        <f>IF(ISNA(VLOOKUP($C35,Event26!$A$17:$H$97,8,FALSE))=TRUE,0,VLOOKUP($C35,Event26!$A$17:$H$97,8,FALSE))</f>
        <v>0</v>
      </c>
      <c r="AL35" s="15">
        <f>IF(ISNA(VLOOKUP($C35,Event27!$A$17:$H$97,8,FALSE))=TRUE,0,VLOOKUP($C35,Event27!$A$17:$H$97,8,FALSE))</f>
        <v>0</v>
      </c>
      <c r="AM35" s="15">
        <f>IF(ISNA(VLOOKUP($C35,Event28!$A$17:$H$97,8,FALSE))=TRUE,0,VLOOKUP($C35,Event28!$A$17:$H$97,8,FALSE))</f>
        <v>0</v>
      </c>
      <c r="AN35" s="15">
        <f>IF(ISNA(VLOOKUP($C35,Event29!$A$17:$H$97,8,FALSE))=TRUE,0,VLOOKUP($C35,Event29!$A$17:$H$97,8,FALSE))</f>
        <v>0</v>
      </c>
      <c r="AO35" s="15">
        <f>IF(ISNA(VLOOKUP($C35,Event30!$A$17:$H$96,8,FALSE))=TRUE,0,VLOOKUP($C35,Event30!$A$17:$H$96,8,FALSE))</f>
        <v>0</v>
      </c>
    </row>
    <row r="36" spans="1:41" ht="13.5" customHeight="1">
      <c r="A36" s="169"/>
      <c r="B36" s="169"/>
      <c r="C36" s="26"/>
      <c r="D36" s="8"/>
      <c r="E36" s="8">
        <f t="shared" si="6"/>
        <v>15</v>
      </c>
      <c r="F36" s="14">
        <f t="shared" si="7"/>
        <v>15</v>
      </c>
      <c r="G36" s="25">
        <f t="shared" si="8"/>
        <v>0</v>
      </c>
      <c r="H36" s="25">
        <f t="shared" si="9"/>
        <v>0</v>
      </c>
      <c r="I36" s="25">
        <f t="shared" si="10"/>
        <v>0</v>
      </c>
      <c r="J36" s="14">
        <f t="shared" si="11"/>
        <v>0</v>
      </c>
      <c r="K36" s="118"/>
      <c r="L36" s="15" t="str">
        <f>IF(ISNA(VLOOKUP($C36,'REV Copper HP Dec 10'!$A$17:$H$71,8,FALSE))=TRUE,"0",VLOOKUP($C36,'REV Copper HP Dec 10'!$A$17:$H$71,8,FALSE))</f>
        <v>0</v>
      </c>
      <c r="M36" s="15">
        <f>IF(ISNA(VLOOKUP($C36,'REV Copper HP Dec 11'!$A$17:$H$70,8,FALSE))=TRUE,0,VLOOKUP($C36,'REV Copper HP Dec 11'!$A$17:$H$70,8,FALSE))</f>
        <v>0</v>
      </c>
      <c r="N36" s="15">
        <f>IF(ISNA(VLOOKUP($C36,'Muskoka Timber Tour Jan 23'!$A$17:$H$20,8,FALSE))=TRUE,0,VLOOKUP($C36,'Muskoka Timber Tour Jan 23'!$A$17:$H$20,8,FALSE))</f>
        <v>0</v>
      </c>
      <c r="O36" s="15">
        <f>IF(ISNA(VLOOKUP($C36,'Muskoka Timber Tour Jan 24'!$A$17:$H$25,8,FALSE))=TRUE,0,VLOOKUP($C36,'Muskoka Timber Tour Jan 24'!$A$17:$H$25,8,FALSE))</f>
        <v>0</v>
      </c>
      <c r="P36" s="33">
        <f>IF(ISNA(VLOOKUP($C36,'Whistler COT'!$A$17:$H$95,8,FALSE))=TRUE,0,VLOOKUP($C36,'Whistler COT'!$A$17:$H$95,8,FALSE))</f>
        <v>0</v>
      </c>
      <c r="Q36" s="15">
        <f>IF(ISNA(VLOOKUP($C36,'Caledon TT Feb 26'!$A$17:$H$18,8,FALSE))=TRUE,0,VLOOKUP($C36,'Caledon TT Feb 26'!$A$17:$H$18,8,FALSE))</f>
        <v>0</v>
      </c>
      <c r="R36" s="15">
        <f>IF(ISNA(VLOOKUP($C36,'Aspen Open HP Feb 18'!$A$17:$H$100,8,FALSE))=TRUE,0,VLOOKUP($C36,'Aspen Open HP Feb 18'!$A$17:$H$100,8,FALSE))</f>
        <v>0</v>
      </c>
      <c r="S36" s="15">
        <f>IF(ISNA(VLOOKUP($C36,'Thunder Bay TT Jan 2016 SS'!$A$17:$H$24,8,FALSE))=TRUE,0,VLOOKUP($C36,'Thunder Bay TT Jan 2016 SS'!$A$17:$H$24,8,FALSE))</f>
        <v>0</v>
      </c>
      <c r="T36" s="15">
        <f>IF(ISNA(VLOOKUP($C36,Event24!$A$17:$H$17,8,FALSE))=TRUE,0,VLOOKUP($C36,Event24!$A$17:$H$17,8,FALSE))</f>
        <v>0</v>
      </c>
      <c r="U36" s="15">
        <f>IF(ISNA(VLOOKUP($C36,'Calgary Nor-Am HP Feb 26'!$A$17:$H$99,8,FALSE))=TRUE,0,VLOOKUP($C36,'Calgary Nor-Am HP Feb 26'!$A$17:$H$99,8,FALSE))</f>
        <v>0</v>
      </c>
      <c r="V36" s="15">
        <f>IF(ISNA(VLOOKUP($C36,'Calgary Nor-Am SS Feb 28'!$A$17:$H$100,8,FALSE))=TRUE,0,VLOOKUP($C36,'Calgary Nor-Am SS Feb 28'!$A$17:$H$100,8,FALSE))</f>
        <v>0</v>
      </c>
      <c r="W36" s="15">
        <f>IF(ISNA(VLOOKUP($C36,'MSLM Nor-Am March 5-6'!$A$17:$H$96,8,FALSE))=TRUE,0,VLOOKUP($C36,'MSLM Nor-Am March 5-6'!$A$17:$H$96,8,FALSE))</f>
        <v>0</v>
      </c>
      <c r="X36" s="15">
        <f>IF(ISNA(VLOOKUP($C36,'Mammoth World Cup'!$A$17:$H$92,8,FALSE))=TRUE,0,VLOOKUP($C36,'Mammoth World Cup'!$A$17:$H$92,8,FALSE))</f>
        <v>0</v>
      </c>
      <c r="Y36" s="15">
        <f>IF(ISNA(VLOOKUP($C36,'Jr Nationals March 17 SS'!$A$17:$H$92,8,FALSE))=TRUE,0,VLOOKUP($C36,'Jr Nationals March 17 SS'!$A$17:$H$92,8,FALSE))</f>
        <v>0</v>
      </c>
      <c r="Z36" s="15">
        <f>IF(ISNA(VLOOKUP($C36,'Seven Springs Nor-Am Mar 17 HP'!$A$17:$H$97,8,FALSE))=TRUE,0,VLOOKUP($C36,'Seven Springs Nor-Am Mar 17 HP'!$A$17:$H$97,8,FALSE))</f>
        <v>0</v>
      </c>
      <c r="AA36" s="15">
        <f>IF(ISNA(VLOOKUP($C36,'Seven Springs Nor-Am Mar 18 SS'!$A$17:$H$97,8,FALSE))=TRUE,0,VLOOKUP($C36,'Seven Springs Nor-Am Mar 18 SS'!$A$17:$H$97,8,FALSE))</f>
        <v>0</v>
      </c>
      <c r="AB36" s="15">
        <f>IF(ISNA(VLOOKUP($C36,'Stoneham COT March 12-13 SS'!$A$17:$H$97,8,FALSE))=TRUE,0,VLOOKUP($C36,'Stoneham COT March 12-13 SS'!$A$17:$H$97,8,FALSE))</f>
        <v>0</v>
      </c>
      <c r="AC36" s="15">
        <f>IF(ISNA(VLOOKUP($C36,'Stoneham COT March 11 HP'!$A$17:$H$97,8,FALSE))=TRUE,0,VLOOKUP($C36,'Stoneham COT March 11 HP'!$A$17:$H$97,8,FALSE))</f>
        <v>0</v>
      </c>
      <c r="AD36" s="15">
        <f>IF(ISNA(VLOOKUP($C36,'Step Up April 1-3 SS'!$A$17:$H$97,8,FALSE))=TRUE,0,VLOOKUP($C36,'Step Up April 1-3 SS'!$A$17:$H$97,8,FALSE))</f>
        <v>0</v>
      </c>
      <c r="AE36" s="15">
        <f>IF(ISNA(VLOOKUP($C36,'Midwest Championship Feb 6 SS'!$A$17:$H$97,8,FALSE))=TRUE,0,VLOOKUP($C36,'Midwest Championship Feb 6 SS'!$A$17:$H$97,8,FALSE))</f>
        <v>0</v>
      </c>
      <c r="AF36" s="15">
        <f>IF(ISNA(VLOOKUP($C36,'Thunder Bay TT Jan 2016 SS'!$A$17:$H$97,8,FALSE))=TRUE,0,VLOOKUP($C36,'Thunder Bay TT Jan 2016 SS'!$A$17:$H$97,8,FALSE))</f>
        <v>0</v>
      </c>
      <c r="AG36" s="15">
        <f>IF(ISNA(VLOOKUP($C36,Event22!$A$17:$H$97,8,FALSE))=TRUE,0,VLOOKUP($C36,Event22!$A$17:$H$97,8,FALSE))</f>
        <v>0</v>
      </c>
      <c r="AH36" s="15">
        <f>IF(ISNA(VLOOKUP($C36,Event23!$A$17:$H$97,8,FALSE))=TRUE,0,VLOOKUP($C36,Event23!$A$17:$H$97,8,FALSE))</f>
        <v>0</v>
      </c>
      <c r="AI36" s="15">
        <f>IF(ISNA(VLOOKUP($C36,Event24!$A$17:$H$97,8,FALSE))=TRUE,0,VLOOKUP($C36,Event24!$A$17:$H$97,8,FALSE))</f>
        <v>0</v>
      </c>
      <c r="AJ36" s="15">
        <f>IF(ISNA(VLOOKUP($C36,Event25!$A$17:$H$97,8,FALSE))=TRUE,0,VLOOKUP($C36,Event25!$A$17:$H$97,8,FALSE))</f>
        <v>0</v>
      </c>
      <c r="AK36" s="15">
        <f>IF(ISNA(VLOOKUP($C36,Event26!$A$17:$H$97,8,FALSE))=TRUE,0,VLOOKUP($C36,Event26!$A$17:$H$97,8,FALSE))</f>
        <v>0</v>
      </c>
      <c r="AL36" s="15">
        <f>IF(ISNA(VLOOKUP($C36,Event27!$A$17:$H$97,8,FALSE))=TRUE,0,VLOOKUP($C36,Event27!$A$17:$H$97,8,FALSE))</f>
        <v>0</v>
      </c>
      <c r="AM36" s="15">
        <f>IF(ISNA(VLOOKUP($C36,Event28!$A$17:$H$97,8,FALSE))=TRUE,0,VLOOKUP($C36,Event28!$A$17:$H$97,8,FALSE))</f>
        <v>0</v>
      </c>
      <c r="AN36" s="15">
        <f>IF(ISNA(VLOOKUP($C36,Event29!$A$17:$H$97,8,FALSE))=TRUE,0,VLOOKUP($C36,Event29!$A$17:$H$97,8,FALSE))</f>
        <v>0</v>
      </c>
      <c r="AO36" s="15">
        <f>IF(ISNA(VLOOKUP($C36,Event30!$A$17:$H$96,8,FALSE))=TRUE,0,VLOOKUP($C36,Event30!$A$17:$H$96,8,FALSE))</f>
        <v>0</v>
      </c>
    </row>
    <row r="37" spans="1:41" ht="13.5" customHeight="1">
      <c r="A37" s="169"/>
      <c r="B37" s="169"/>
      <c r="C37" s="26"/>
      <c r="D37" s="8"/>
      <c r="E37" s="8">
        <f t="shared" si="6"/>
        <v>15</v>
      </c>
      <c r="F37" s="14">
        <f t="shared" si="7"/>
        <v>15</v>
      </c>
      <c r="G37" s="25">
        <f t="shared" si="8"/>
        <v>0</v>
      </c>
      <c r="H37" s="25">
        <f t="shared" si="9"/>
        <v>0</v>
      </c>
      <c r="I37" s="25">
        <f t="shared" si="10"/>
        <v>0</v>
      </c>
      <c r="J37" s="14">
        <f t="shared" si="11"/>
        <v>0</v>
      </c>
      <c r="K37" s="118"/>
      <c r="L37" s="15" t="str">
        <f>IF(ISNA(VLOOKUP($C37,'REV Copper HP Dec 10'!$A$17:$H$71,8,FALSE))=TRUE,"0",VLOOKUP($C37,'REV Copper HP Dec 10'!$A$17:$H$71,8,FALSE))</f>
        <v>0</v>
      </c>
      <c r="M37" s="15">
        <f>IF(ISNA(VLOOKUP($C37,'REV Copper HP Dec 11'!$A$17:$H$70,8,FALSE))=TRUE,0,VLOOKUP($C37,'REV Copper HP Dec 11'!$A$17:$H$70,8,FALSE))</f>
        <v>0</v>
      </c>
      <c r="N37" s="15">
        <f>IF(ISNA(VLOOKUP($C37,'Muskoka Timber Tour Jan 23'!$A$17:$H$20,8,FALSE))=TRUE,0,VLOOKUP($C37,'Muskoka Timber Tour Jan 23'!$A$17:$H$20,8,FALSE))</f>
        <v>0</v>
      </c>
      <c r="O37" s="15">
        <f>IF(ISNA(VLOOKUP($C37,'Muskoka Timber Tour Jan 24'!$A$17:$H$25,8,FALSE))=TRUE,0,VLOOKUP($C37,'Muskoka Timber Tour Jan 24'!$A$17:$H$25,8,FALSE))</f>
        <v>0</v>
      </c>
      <c r="P37" s="15">
        <f>IF(ISNA(VLOOKUP($C37,'Whistler COT'!$A$17:$H$95,8,FALSE))=TRUE,0,VLOOKUP($C37,'Whistler COT'!$A$17:$H$95,8,FALSE))</f>
        <v>0</v>
      </c>
      <c r="Q37" s="15">
        <f>IF(ISNA(VLOOKUP($C37,'Caledon TT Feb 26'!$A$17:$H$18,8,FALSE))=TRUE,0,VLOOKUP($C37,'Caledon TT Feb 26'!$A$17:$H$18,8,FALSE))</f>
        <v>0</v>
      </c>
      <c r="R37" s="15">
        <f>IF(ISNA(VLOOKUP($C37,'Aspen Open HP Feb 18'!$A$17:$H$100,8,FALSE))=TRUE,0,VLOOKUP($C37,'Aspen Open HP Feb 18'!$A$17:$H$100,8,FALSE))</f>
        <v>0</v>
      </c>
      <c r="S37" s="15">
        <f>IF(ISNA(VLOOKUP($C37,'Thunder Bay TT Jan 2016 SS'!$A$17:$H$24,8,FALSE))=TRUE,0,VLOOKUP($C37,'Thunder Bay TT Jan 2016 SS'!$A$17:$H$24,8,FALSE))</f>
        <v>0</v>
      </c>
      <c r="T37" s="15">
        <f>IF(ISNA(VLOOKUP($C37,Event24!$A$17:$H$17,8,FALSE))=TRUE,0,VLOOKUP($C37,Event24!$A$17:$H$17,8,FALSE))</f>
        <v>0</v>
      </c>
      <c r="U37" s="15">
        <f>IF(ISNA(VLOOKUP($C37,'Calgary Nor-Am HP Feb 26'!$A$17:$H$99,8,FALSE))=TRUE,0,VLOOKUP($C37,'Calgary Nor-Am HP Feb 26'!$A$17:$H$99,8,FALSE))</f>
        <v>0</v>
      </c>
      <c r="V37" s="15">
        <f>IF(ISNA(VLOOKUP($C37,'Calgary Nor-Am SS Feb 28'!$A$17:$H$100,8,FALSE))=TRUE,0,VLOOKUP($C37,'Calgary Nor-Am SS Feb 28'!$A$17:$H$100,8,FALSE))</f>
        <v>0</v>
      </c>
      <c r="W37" s="15">
        <f>IF(ISNA(VLOOKUP($C37,'MSLM Nor-Am March 5-6'!$A$17:$H$96,8,FALSE))=TRUE,0,VLOOKUP($C37,'MSLM Nor-Am March 5-6'!$A$17:$H$96,8,FALSE))</f>
        <v>0</v>
      </c>
      <c r="X37" s="15">
        <f>IF(ISNA(VLOOKUP($C37,'Mammoth World Cup'!$A$17:$H$92,8,FALSE))=TRUE,0,VLOOKUP($C37,'Mammoth World Cup'!$A$17:$H$92,8,FALSE))</f>
        <v>0</v>
      </c>
      <c r="Y37" s="15">
        <f>IF(ISNA(VLOOKUP($C37,'Jr Nationals March 17 SS'!$A$17:$H$92,8,FALSE))=TRUE,0,VLOOKUP($C37,'Jr Nationals March 17 SS'!$A$17:$H$92,8,FALSE))</f>
        <v>0</v>
      </c>
      <c r="Z37" s="15">
        <f>IF(ISNA(VLOOKUP($C37,'Seven Springs Nor-Am Mar 17 HP'!$A$17:$H$97,8,FALSE))=TRUE,0,VLOOKUP($C37,'Seven Springs Nor-Am Mar 17 HP'!$A$17:$H$97,8,FALSE))</f>
        <v>0</v>
      </c>
      <c r="AA37" s="15">
        <f>IF(ISNA(VLOOKUP($C37,'Seven Springs Nor-Am Mar 18 SS'!$A$17:$H$97,8,FALSE))=TRUE,0,VLOOKUP($C37,'Seven Springs Nor-Am Mar 18 SS'!$A$17:$H$97,8,FALSE))</f>
        <v>0</v>
      </c>
      <c r="AB37" s="15">
        <f>IF(ISNA(VLOOKUP($C37,'Stoneham COT March 12-13 SS'!$A$17:$H$97,8,FALSE))=TRUE,0,VLOOKUP($C37,'Stoneham COT March 12-13 SS'!$A$17:$H$97,8,FALSE))</f>
        <v>0</v>
      </c>
      <c r="AC37" s="15">
        <f>IF(ISNA(VLOOKUP($C37,'Stoneham COT March 11 HP'!$A$17:$H$97,8,FALSE))=TRUE,0,VLOOKUP($C37,'Stoneham COT March 11 HP'!$A$17:$H$97,8,FALSE))</f>
        <v>0</v>
      </c>
      <c r="AD37" s="15">
        <f>IF(ISNA(VLOOKUP($C37,'Step Up April 1-3 SS'!$A$17:$H$97,8,FALSE))=TRUE,0,VLOOKUP($C37,'Step Up April 1-3 SS'!$A$17:$H$97,8,FALSE))</f>
        <v>0</v>
      </c>
      <c r="AE37" s="15">
        <f>IF(ISNA(VLOOKUP($C37,'Midwest Championship Feb 6 SS'!$A$17:$H$97,8,FALSE))=TRUE,0,VLOOKUP($C37,'Midwest Championship Feb 6 SS'!$A$17:$H$97,8,FALSE))</f>
        <v>0</v>
      </c>
      <c r="AF37" s="15">
        <f>IF(ISNA(VLOOKUP($C37,'Thunder Bay TT Jan 2016 SS'!$A$17:$H$97,8,FALSE))=TRUE,0,VLOOKUP($C37,'Thunder Bay TT Jan 2016 SS'!$A$17:$H$97,8,FALSE))</f>
        <v>0</v>
      </c>
      <c r="AG37" s="15">
        <f>IF(ISNA(VLOOKUP($C37,Event22!$A$17:$H$97,8,FALSE))=TRUE,0,VLOOKUP($C37,Event22!$A$17:$H$97,8,FALSE))</f>
        <v>0</v>
      </c>
      <c r="AH37" s="15">
        <f>IF(ISNA(VLOOKUP($C37,Event23!$A$17:$H$97,8,FALSE))=TRUE,0,VLOOKUP($C37,Event23!$A$17:$H$97,8,FALSE))</f>
        <v>0</v>
      </c>
      <c r="AI37" s="15">
        <f>IF(ISNA(VLOOKUP($C37,Event24!$A$17:$H$97,8,FALSE))=TRUE,0,VLOOKUP($C37,Event24!$A$17:$H$97,8,FALSE))</f>
        <v>0</v>
      </c>
      <c r="AJ37" s="15">
        <f>IF(ISNA(VLOOKUP($C37,Event25!$A$17:$H$97,8,FALSE))=TRUE,0,VLOOKUP($C37,Event25!$A$17:$H$97,8,FALSE))</f>
        <v>0</v>
      </c>
      <c r="AK37" s="15">
        <f>IF(ISNA(VLOOKUP($C37,Event26!$A$17:$H$97,8,FALSE))=TRUE,0,VLOOKUP($C37,Event26!$A$17:$H$97,8,FALSE))</f>
        <v>0</v>
      </c>
      <c r="AL37" s="15">
        <f>IF(ISNA(VLOOKUP($C37,Event27!$A$17:$H$97,8,FALSE))=TRUE,0,VLOOKUP($C37,Event27!$A$17:$H$97,8,FALSE))</f>
        <v>0</v>
      </c>
      <c r="AM37" s="15">
        <f>IF(ISNA(VLOOKUP($C37,Event28!$A$17:$H$97,8,FALSE))=TRUE,0,VLOOKUP($C37,Event28!$A$17:$H$97,8,FALSE))</f>
        <v>0</v>
      </c>
      <c r="AN37" s="15">
        <f>IF(ISNA(VLOOKUP($C37,Event29!$A$17:$H$97,8,FALSE))=TRUE,0,VLOOKUP($C37,Event29!$A$17:$H$97,8,FALSE))</f>
        <v>0</v>
      </c>
      <c r="AO37" s="15">
        <f>IF(ISNA(VLOOKUP($C37,Event30!$A$17:$H$96,8,FALSE))=TRUE,0,VLOOKUP($C37,Event30!$A$17:$H$96,8,FALSE))</f>
        <v>0</v>
      </c>
    </row>
    <row r="38" spans="1:41" ht="13.5" customHeight="1">
      <c r="A38" s="169"/>
      <c r="B38" s="169"/>
      <c r="C38" s="26"/>
      <c r="D38" s="8"/>
      <c r="E38" s="8">
        <f aca="true" t="shared" si="12" ref="E38:E69">F38</f>
        <v>15</v>
      </c>
      <c r="F38" s="14">
        <f aca="true" t="shared" si="13" ref="F38:F69">RANK(J38,$J$6:$J$83,0)</f>
        <v>15</v>
      </c>
      <c r="G38" s="25">
        <f aca="true" t="shared" si="14" ref="G38:G69">LARGE(($L38:$AO38),1)</f>
        <v>0</v>
      </c>
      <c r="H38" s="25">
        <f aca="true" t="shared" si="15" ref="H38:H69">LARGE(($L38:$AO38),2)</f>
        <v>0</v>
      </c>
      <c r="I38" s="25">
        <f aca="true" t="shared" si="16" ref="I38:I69">LARGE(($L38:$AO38),3)</f>
        <v>0</v>
      </c>
      <c r="J38" s="14">
        <f aca="true" t="shared" si="17" ref="J38:J69">SUM(G38+H38+I38)</f>
        <v>0</v>
      </c>
      <c r="K38" s="118"/>
      <c r="L38" s="15" t="str">
        <f>IF(ISNA(VLOOKUP($C38,'REV Copper HP Dec 10'!$A$17:$H$71,8,FALSE))=TRUE,"0",VLOOKUP($C38,'REV Copper HP Dec 10'!$A$17:$H$71,8,FALSE))</f>
        <v>0</v>
      </c>
      <c r="M38" s="15">
        <f>IF(ISNA(VLOOKUP($C38,'REV Copper HP Dec 11'!$A$17:$H$70,8,FALSE))=TRUE,0,VLOOKUP($C38,'REV Copper HP Dec 11'!$A$17:$H$70,8,FALSE))</f>
        <v>0</v>
      </c>
      <c r="N38" s="15">
        <f>IF(ISNA(VLOOKUP($C38,'Muskoka Timber Tour Jan 23'!$A$17:$H$20,8,FALSE))=TRUE,0,VLOOKUP($C38,'Muskoka Timber Tour Jan 23'!$A$17:$H$20,8,FALSE))</f>
        <v>0</v>
      </c>
      <c r="O38" s="15">
        <f>IF(ISNA(VLOOKUP($C38,'Muskoka Timber Tour Jan 24'!$A$17:$H$25,8,FALSE))=TRUE,0,VLOOKUP($C38,'Muskoka Timber Tour Jan 24'!$A$17:$H$25,8,FALSE))</f>
        <v>0</v>
      </c>
      <c r="P38" s="15">
        <f>IF(ISNA(VLOOKUP($C38,'Whistler COT'!$A$17:$H$95,8,FALSE))=TRUE,0,VLOOKUP($C38,'Whistler COT'!$A$17:$H$95,8,FALSE))</f>
        <v>0</v>
      </c>
      <c r="Q38" s="15">
        <f>IF(ISNA(VLOOKUP($C38,'Caledon TT Feb 26'!$A$17:$H$18,8,FALSE))=TRUE,0,VLOOKUP($C38,'Caledon TT Feb 26'!$A$17:$H$18,8,FALSE))</f>
        <v>0</v>
      </c>
      <c r="R38" s="15">
        <f>IF(ISNA(VLOOKUP($C38,'Aspen Open HP Feb 18'!$A$17:$H$100,8,FALSE))=TRUE,0,VLOOKUP($C38,'Aspen Open HP Feb 18'!$A$17:$H$100,8,FALSE))</f>
        <v>0</v>
      </c>
      <c r="S38" s="15">
        <f>IF(ISNA(VLOOKUP($C38,'Thunder Bay TT Jan 2016 SS'!$A$17:$H$24,8,FALSE))=TRUE,0,VLOOKUP($C38,'Thunder Bay TT Jan 2016 SS'!$A$17:$H$24,8,FALSE))</f>
        <v>0</v>
      </c>
      <c r="T38" s="15">
        <f>IF(ISNA(VLOOKUP($C38,Event24!$A$17:$H$17,8,FALSE))=TRUE,0,VLOOKUP($C38,Event24!$A$17:$H$17,8,FALSE))</f>
        <v>0</v>
      </c>
      <c r="U38" s="15">
        <f>IF(ISNA(VLOOKUP($C38,'Calgary Nor-Am HP Feb 26'!$A$17:$H$99,8,FALSE))=TRUE,0,VLOOKUP($C38,'Calgary Nor-Am HP Feb 26'!$A$17:$H$99,8,FALSE))</f>
        <v>0</v>
      </c>
      <c r="V38" s="15">
        <f>IF(ISNA(VLOOKUP($C38,'Calgary Nor-Am SS Feb 28'!$A$17:$H$100,8,FALSE))=TRUE,0,VLOOKUP($C38,'Calgary Nor-Am SS Feb 28'!$A$17:$H$100,8,FALSE))</f>
        <v>0</v>
      </c>
      <c r="W38" s="15">
        <f>IF(ISNA(VLOOKUP($C38,'MSLM Nor-Am March 5-6'!$A$17:$H$96,8,FALSE))=TRUE,0,VLOOKUP($C38,'MSLM Nor-Am March 5-6'!$A$17:$H$96,8,FALSE))</f>
        <v>0</v>
      </c>
      <c r="X38" s="15">
        <f>IF(ISNA(VLOOKUP($C38,'Mammoth World Cup'!$A$17:$H$92,8,FALSE))=TRUE,0,VLOOKUP($C38,'Mammoth World Cup'!$A$17:$H$92,8,FALSE))</f>
        <v>0</v>
      </c>
      <c r="Y38" s="15">
        <f>IF(ISNA(VLOOKUP($C38,'Jr Nationals March 17 SS'!$A$17:$H$92,8,FALSE))=TRUE,0,VLOOKUP($C38,'Jr Nationals March 17 SS'!$A$17:$H$92,8,FALSE))</f>
        <v>0</v>
      </c>
      <c r="Z38" s="15">
        <f>IF(ISNA(VLOOKUP($C38,'Seven Springs Nor-Am Mar 17 HP'!$A$17:$H$97,8,FALSE))=TRUE,0,VLOOKUP($C38,'Seven Springs Nor-Am Mar 17 HP'!$A$17:$H$97,8,FALSE))</f>
        <v>0</v>
      </c>
      <c r="AA38" s="15">
        <f>IF(ISNA(VLOOKUP($C38,'Seven Springs Nor-Am Mar 18 SS'!$A$17:$H$97,8,FALSE))=TRUE,0,VLOOKUP($C38,'Seven Springs Nor-Am Mar 18 SS'!$A$17:$H$97,8,FALSE))</f>
        <v>0</v>
      </c>
      <c r="AB38" s="15">
        <f>IF(ISNA(VLOOKUP($C38,'Stoneham COT March 12-13 SS'!$A$17:$H$97,8,FALSE))=TRUE,0,VLOOKUP($C38,'Stoneham COT March 12-13 SS'!$A$17:$H$97,8,FALSE))</f>
        <v>0</v>
      </c>
      <c r="AC38" s="15">
        <f>IF(ISNA(VLOOKUP($C38,'Stoneham COT March 11 HP'!$A$17:$H$97,8,FALSE))=TRUE,0,VLOOKUP($C38,'Stoneham COT March 11 HP'!$A$17:$H$97,8,FALSE))</f>
        <v>0</v>
      </c>
      <c r="AD38" s="15">
        <f>IF(ISNA(VLOOKUP($C38,'Step Up April 1-3 SS'!$A$17:$H$97,8,FALSE))=TRUE,0,VLOOKUP($C38,'Step Up April 1-3 SS'!$A$17:$H$97,8,FALSE))</f>
        <v>0</v>
      </c>
      <c r="AE38" s="15">
        <f>IF(ISNA(VLOOKUP($C38,'Midwest Championship Feb 6 SS'!$A$17:$H$97,8,FALSE))=TRUE,0,VLOOKUP($C38,'Midwest Championship Feb 6 SS'!$A$17:$H$97,8,FALSE))</f>
        <v>0</v>
      </c>
      <c r="AF38" s="15">
        <f>IF(ISNA(VLOOKUP($C38,'Thunder Bay TT Jan 2016 SS'!$A$17:$H$97,8,FALSE))=TRUE,0,VLOOKUP($C38,'Thunder Bay TT Jan 2016 SS'!$A$17:$H$97,8,FALSE))</f>
        <v>0</v>
      </c>
      <c r="AG38" s="15">
        <f>IF(ISNA(VLOOKUP($C38,Event22!$A$17:$H$97,8,FALSE))=TRUE,0,VLOOKUP($C38,Event22!$A$17:$H$97,8,FALSE))</f>
        <v>0</v>
      </c>
      <c r="AH38" s="15">
        <f>IF(ISNA(VLOOKUP($C38,Event23!$A$17:$H$97,8,FALSE))=TRUE,0,VLOOKUP($C38,Event23!$A$17:$H$97,8,FALSE))</f>
        <v>0</v>
      </c>
      <c r="AI38" s="15">
        <f>IF(ISNA(VLOOKUP($C38,Event24!$A$17:$H$97,8,FALSE))=TRUE,0,VLOOKUP($C38,Event24!$A$17:$H$97,8,FALSE))</f>
        <v>0</v>
      </c>
      <c r="AJ38" s="15">
        <f>IF(ISNA(VLOOKUP($C38,Event25!$A$17:$H$97,8,FALSE))=TRUE,0,VLOOKUP($C38,Event25!$A$17:$H$97,8,FALSE))</f>
        <v>0</v>
      </c>
      <c r="AK38" s="15">
        <f>IF(ISNA(VLOOKUP($C38,Event26!$A$17:$H$97,8,FALSE))=TRUE,0,VLOOKUP($C38,Event26!$A$17:$H$97,8,FALSE))</f>
        <v>0</v>
      </c>
      <c r="AL38" s="15">
        <f>IF(ISNA(VLOOKUP($C38,Event27!$A$17:$H$97,8,FALSE))=TRUE,0,VLOOKUP($C38,Event27!$A$17:$H$97,8,FALSE))</f>
        <v>0</v>
      </c>
      <c r="AM38" s="15">
        <f>IF(ISNA(VLOOKUP($C38,Event28!$A$17:$H$97,8,FALSE))=TRUE,0,VLOOKUP($C38,Event28!$A$17:$H$97,8,FALSE))</f>
        <v>0</v>
      </c>
      <c r="AN38" s="15">
        <f>IF(ISNA(VLOOKUP($C38,Event29!$A$17:$H$97,8,FALSE))=TRUE,0,VLOOKUP($C38,Event29!$A$17:$H$97,8,FALSE))</f>
        <v>0</v>
      </c>
      <c r="AO38" s="15">
        <f>IF(ISNA(VLOOKUP($C38,Event30!$A$17:$H$96,8,FALSE))=TRUE,0,VLOOKUP($C38,Event30!$A$17:$H$96,8,FALSE))</f>
        <v>0</v>
      </c>
    </row>
    <row r="39" spans="1:41" ht="13.5" customHeight="1">
      <c r="A39" s="169"/>
      <c r="B39" s="169"/>
      <c r="C39" s="27"/>
      <c r="D39" s="8"/>
      <c r="E39" s="8">
        <f t="shared" si="12"/>
        <v>15</v>
      </c>
      <c r="F39" s="14">
        <f t="shared" si="13"/>
        <v>15</v>
      </c>
      <c r="G39" s="25">
        <f t="shared" si="14"/>
        <v>0</v>
      </c>
      <c r="H39" s="25">
        <f t="shared" si="15"/>
        <v>0</v>
      </c>
      <c r="I39" s="25">
        <f t="shared" si="16"/>
        <v>0</v>
      </c>
      <c r="J39" s="14">
        <f t="shared" si="17"/>
        <v>0</v>
      </c>
      <c r="K39" s="118"/>
      <c r="L39" s="15" t="str">
        <f>IF(ISNA(VLOOKUP($C39,'REV Copper HP Dec 10'!$A$17:$H$71,8,FALSE))=TRUE,"0",VLOOKUP($C39,'REV Copper HP Dec 10'!$A$17:$H$71,8,FALSE))</f>
        <v>0</v>
      </c>
      <c r="M39" s="15">
        <f>IF(ISNA(VLOOKUP($C39,'REV Copper HP Dec 11'!$A$17:$H$70,8,FALSE))=TRUE,0,VLOOKUP($C39,'REV Copper HP Dec 11'!$A$17:$H$70,8,FALSE))</f>
        <v>0</v>
      </c>
      <c r="N39" s="15">
        <f>IF(ISNA(VLOOKUP($C39,'Muskoka Timber Tour Jan 23'!$A$17:$H$20,8,FALSE))=TRUE,0,VLOOKUP($C39,'Muskoka Timber Tour Jan 23'!$A$17:$H$20,8,FALSE))</f>
        <v>0</v>
      </c>
      <c r="O39" s="15">
        <f>IF(ISNA(VLOOKUP($C39,'Muskoka Timber Tour Jan 24'!$A$17:$H$25,8,FALSE))=TRUE,0,VLOOKUP($C39,'Muskoka Timber Tour Jan 24'!$A$17:$H$25,8,FALSE))</f>
        <v>0</v>
      </c>
      <c r="P39" s="15">
        <f>IF(ISNA(VLOOKUP($C39,'Whistler COT'!$A$17:$H$95,8,FALSE))=TRUE,0,VLOOKUP($C39,'Whistler COT'!$A$17:$H$95,8,FALSE))</f>
        <v>0</v>
      </c>
      <c r="Q39" s="15">
        <f>IF(ISNA(VLOOKUP($C39,'Caledon TT Feb 26'!$A$17:$H$18,8,FALSE))=TRUE,0,VLOOKUP($C39,'Caledon TT Feb 26'!$A$17:$H$18,8,FALSE))</f>
        <v>0</v>
      </c>
      <c r="R39" s="15">
        <f>IF(ISNA(VLOOKUP($C39,'Aspen Open HP Feb 18'!$A$17:$H$100,8,FALSE))=TRUE,0,VLOOKUP($C39,'Aspen Open HP Feb 18'!$A$17:$H$100,8,FALSE))</f>
        <v>0</v>
      </c>
      <c r="S39" s="15">
        <f>IF(ISNA(VLOOKUP($C39,'Thunder Bay TT Jan 2016 SS'!$A$17:$H$24,8,FALSE))=TRUE,0,VLOOKUP($C39,'Thunder Bay TT Jan 2016 SS'!$A$17:$H$24,8,FALSE))</f>
        <v>0</v>
      </c>
      <c r="T39" s="15">
        <f>IF(ISNA(VLOOKUP($C39,Event24!$A$17:$H$17,8,FALSE))=TRUE,0,VLOOKUP($C39,Event24!$A$17:$H$17,8,FALSE))</f>
        <v>0</v>
      </c>
      <c r="U39" s="15">
        <f>IF(ISNA(VLOOKUP($C39,'Calgary Nor-Am HP Feb 26'!$A$17:$H$99,8,FALSE))=TRUE,0,VLOOKUP($C39,'Calgary Nor-Am HP Feb 26'!$A$17:$H$99,8,FALSE))</f>
        <v>0</v>
      </c>
      <c r="V39" s="15">
        <f>IF(ISNA(VLOOKUP($C39,'Calgary Nor-Am SS Feb 28'!$A$17:$H$100,8,FALSE))=TRUE,0,VLOOKUP($C39,'Calgary Nor-Am SS Feb 28'!$A$17:$H$100,8,FALSE))</f>
        <v>0</v>
      </c>
      <c r="W39" s="15">
        <f>IF(ISNA(VLOOKUP($C39,'MSLM Nor-Am March 5-6'!$A$17:$H$96,8,FALSE))=TRUE,0,VLOOKUP($C39,'MSLM Nor-Am March 5-6'!$A$17:$H$96,8,FALSE))</f>
        <v>0</v>
      </c>
      <c r="X39" s="15">
        <f>IF(ISNA(VLOOKUP($C39,'Mammoth World Cup'!$A$17:$H$92,8,FALSE))=TRUE,0,VLOOKUP($C39,'Mammoth World Cup'!$A$17:$H$92,8,FALSE))</f>
        <v>0</v>
      </c>
      <c r="Y39" s="15">
        <f>IF(ISNA(VLOOKUP($C39,'Jr Nationals March 17 SS'!$A$17:$H$92,8,FALSE))=TRUE,0,VLOOKUP($C39,'Jr Nationals March 17 SS'!$A$17:$H$92,8,FALSE))</f>
        <v>0</v>
      </c>
      <c r="Z39" s="15">
        <f>IF(ISNA(VLOOKUP($C39,'Seven Springs Nor-Am Mar 17 HP'!$A$17:$H$97,8,FALSE))=TRUE,0,VLOOKUP($C39,'Seven Springs Nor-Am Mar 17 HP'!$A$17:$H$97,8,FALSE))</f>
        <v>0</v>
      </c>
      <c r="AA39" s="15">
        <f>IF(ISNA(VLOOKUP($C39,'Seven Springs Nor-Am Mar 18 SS'!$A$17:$H$97,8,FALSE))=TRUE,0,VLOOKUP($C39,'Seven Springs Nor-Am Mar 18 SS'!$A$17:$H$97,8,FALSE))</f>
        <v>0</v>
      </c>
      <c r="AB39" s="15">
        <f>IF(ISNA(VLOOKUP($C39,'Stoneham COT March 12-13 SS'!$A$17:$H$97,8,FALSE))=TRUE,0,VLOOKUP($C39,'Stoneham COT March 12-13 SS'!$A$17:$H$97,8,FALSE))</f>
        <v>0</v>
      </c>
      <c r="AC39" s="15">
        <f>IF(ISNA(VLOOKUP($C39,'Stoneham COT March 11 HP'!$A$17:$H$97,8,FALSE))=TRUE,0,VLOOKUP($C39,'Stoneham COT March 11 HP'!$A$17:$H$97,8,FALSE))</f>
        <v>0</v>
      </c>
      <c r="AD39" s="15">
        <f>IF(ISNA(VLOOKUP($C39,'Step Up April 1-3 SS'!$A$17:$H$97,8,FALSE))=TRUE,0,VLOOKUP($C39,'Step Up April 1-3 SS'!$A$17:$H$97,8,FALSE))</f>
        <v>0</v>
      </c>
      <c r="AE39" s="15">
        <f>IF(ISNA(VLOOKUP($C39,'Midwest Championship Feb 6 SS'!$A$17:$H$97,8,FALSE))=TRUE,0,VLOOKUP($C39,'Midwest Championship Feb 6 SS'!$A$17:$H$97,8,FALSE))</f>
        <v>0</v>
      </c>
      <c r="AF39" s="15">
        <f>IF(ISNA(VLOOKUP($C39,'Thunder Bay TT Jan 2016 SS'!$A$17:$H$97,8,FALSE))=TRUE,0,VLOOKUP($C39,'Thunder Bay TT Jan 2016 SS'!$A$17:$H$97,8,FALSE))</f>
        <v>0</v>
      </c>
      <c r="AG39" s="15">
        <f>IF(ISNA(VLOOKUP($C39,Event22!$A$17:$H$97,8,FALSE))=TRUE,0,VLOOKUP($C39,Event22!$A$17:$H$97,8,FALSE))</f>
        <v>0</v>
      </c>
      <c r="AH39" s="15">
        <f>IF(ISNA(VLOOKUP($C39,Event23!$A$17:$H$97,8,FALSE))=TRUE,0,VLOOKUP($C39,Event23!$A$17:$H$97,8,FALSE))</f>
        <v>0</v>
      </c>
      <c r="AI39" s="15">
        <f>IF(ISNA(VLOOKUP($C39,Event24!$A$17:$H$97,8,FALSE))=TRUE,0,VLOOKUP($C39,Event24!$A$17:$H$97,8,FALSE))</f>
        <v>0</v>
      </c>
      <c r="AJ39" s="15">
        <f>IF(ISNA(VLOOKUP($C39,Event25!$A$17:$H$97,8,FALSE))=TRUE,0,VLOOKUP($C39,Event25!$A$17:$H$97,8,FALSE))</f>
        <v>0</v>
      </c>
      <c r="AK39" s="15">
        <f>IF(ISNA(VLOOKUP($C39,Event26!$A$17:$H$97,8,FALSE))=TRUE,0,VLOOKUP($C39,Event26!$A$17:$H$97,8,FALSE))</f>
        <v>0</v>
      </c>
      <c r="AL39" s="15">
        <f>IF(ISNA(VLOOKUP($C39,Event27!$A$17:$H$97,8,FALSE))=TRUE,0,VLOOKUP($C39,Event27!$A$17:$H$97,8,FALSE))</f>
        <v>0</v>
      </c>
      <c r="AM39" s="15">
        <f>IF(ISNA(VLOOKUP($C39,Event28!$A$17:$H$97,8,FALSE))=TRUE,0,VLOOKUP($C39,Event28!$A$17:$H$97,8,FALSE))</f>
        <v>0</v>
      </c>
      <c r="AN39" s="15">
        <f>IF(ISNA(VLOOKUP($C39,Event29!$A$17:$H$97,8,FALSE))=TRUE,0,VLOOKUP($C39,Event29!$A$17:$H$97,8,FALSE))</f>
        <v>0</v>
      </c>
      <c r="AO39" s="15">
        <f>IF(ISNA(VLOOKUP($C39,Event30!$A$17:$H$96,8,FALSE))=TRUE,0,VLOOKUP($C39,Event30!$A$17:$H$96,8,FALSE))</f>
        <v>0</v>
      </c>
    </row>
    <row r="40" spans="1:41" ht="13.5" customHeight="1">
      <c r="A40" s="169"/>
      <c r="B40" s="169"/>
      <c r="C40" s="26"/>
      <c r="D40" s="8"/>
      <c r="E40" s="8">
        <f t="shared" si="12"/>
        <v>15</v>
      </c>
      <c r="F40" s="14">
        <f t="shared" si="13"/>
        <v>15</v>
      </c>
      <c r="G40" s="25">
        <f t="shared" si="14"/>
        <v>0</v>
      </c>
      <c r="H40" s="25">
        <f t="shared" si="15"/>
        <v>0</v>
      </c>
      <c r="I40" s="25">
        <f t="shared" si="16"/>
        <v>0</v>
      </c>
      <c r="J40" s="14">
        <f t="shared" si="17"/>
        <v>0</v>
      </c>
      <c r="K40" s="118"/>
      <c r="L40" s="15" t="str">
        <f>IF(ISNA(VLOOKUP($C40,'REV Copper HP Dec 10'!$A$17:$H$71,8,FALSE))=TRUE,"0",VLOOKUP($C40,'REV Copper HP Dec 10'!$A$17:$H$71,8,FALSE))</f>
        <v>0</v>
      </c>
      <c r="M40" s="15">
        <f>IF(ISNA(VLOOKUP($C40,'REV Copper HP Dec 11'!$A$17:$H$70,8,FALSE))=TRUE,0,VLOOKUP($C40,'REV Copper HP Dec 11'!$A$17:$H$70,8,FALSE))</f>
        <v>0</v>
      </c>
      <c r="N40" s="15">
        <f>IF(ISNA(VLOOKUP($C40,'Muskoka Timber Tour Jan 23'!$A$17:$H$20,8,FALSE))=TRUE,0,VLOOKUP($C40,'Muskoka Timber Tour Jan 23'!$A$17:$H$20,8,FALSE))</f>
        <v>0</v>
      </c>
      <c r="O40" s="15">
        <f>IF(ISNA(VLOOKUP($C40,'Muskoka Timber Tour Jan 24'!$A$17:$H$25,8,FALSE))=TRUE,0,VLOOKUP($C40,'Muskoka Timber Tour Jan 24'!$A$17:$H$25,8,FALSE))</f>
        <v>0</v>
      </c>
      <c r="P40" s="15">
        <f>IF(ISNA(VLOOKUP($C40,'Whistler COT'!$A$17:$H$95,8,FALSE))=TRUE,0,VLOOKUP($C40,'Whistler COT'!$A$17:$H$95,8,FALSE))</f>
        <v>0</v>
      </c>
      <c r="Q40" s="15">
        <f>IF(ISNA(VLOOKUP($C40,'Caledon TT Feb 26'!$A$17:$H$18,8,FALSE))=TRUE,0,VLOOKUP($C40,'Caledon TT Feb 26'!$A$17:$H$18,8,FALSE))</f>
        <v>0</v>
      </c>
      <c r="R40" s="15">
        <f>IF(ISNA(VLOOKUP($C40,'Aspen Open HP Feb 18'!$A$17:$H$100,8,FALSE))=TRUE,0,VLOOKUP($C40,'Aspen Open HP Feb 18'!$A$17:$H$100,8,FALSE))</f>
        <v>0</v>
      </c>
      <c r="S40" s="15">
        <f>IF(ISNA(VLOOKUP($C40,'Thunder Bay TT Jan 2016 SS'!$A$17:$H$24,8,FALSE))=TRUE,0,VLOOKUP($C40,'Thunder Bay TT Jan 2016 SS'!$A$17:$H$24,8,FALSE))</f>
        <v>0</v>
      </c>
      <c r="T40" s="15">
        <f>IF(ISNA(VLOOKUP($C40,Event24!$A$17:$H$17,8,FALSE))=TRUE,0,VLOOKUP($C40,Event24!$A$17:$H$17,8,FALSE))</f>
        <v>0</v>
      </c>
      <c r="U40" s="15">
        <f>IF(ISNA(VLOOKUP($C40,'Calgary Nor-Am HP Feb 26'!$A$17:$H$99,8,FALSE))=TRUE,0,VLOOKUP($C40,'Calgary Nor-Am HP Feb 26'!$A$17:$H$99,8,FALSE))</f>
        <v>0</v>
      </c>
      <c r="V40" s="15">
        <f>IF(ISNA(VLOOKUP($C40,'Calgary Nor-Am SS Feb 28'!$A$17:$H$100,8,FALSE))=TRUE,0,VLOOKUP($C40,'Calgary Nor-Am SS Feb 28'!$A$17:$H$100,8,FALSE))</f>
        <v>0</v>
      </c>
      <c r="W40" s="15">
        <f>IF(ISNA(VLOOKUP($C40,'MSLM Nor-Am March 5-6'!$A$17:$H$96,8,FALSE))=TRUE,0,VLOOKUP($C40,'MSLM Nor-Am March 5-6'!$A$17:$H$96,8,FALSE))</f>
        <v>0</v>
      </c>
      <c r="X40" s="15">
        <f>IF(ISNA(VLOOKUP($C40,'Mammoth World Cup'!$A$17:$H$92,8,FALSE))=TRUE,0,VLOOKUP($C40,'Mammoth World Cup'!$A$17:$H$92,8,FALSE))</f>
        <v>0</v>
      </c>
      <c r="Y40" s="15">
        <f>IF(ISNA(VLOOKUP($C40,'Jr Nationals March 17 SS'!$A$17:$H$92,8,FALSE))=TRUE,0,VLOOKUP($C40,'Jr Nationals March 17 SS'!$A$17:$H$92,8,FALSE))</f>
        <v>0</v>
      </c>
      <c r="Z40" s="15">
        <f>IF(ISNA(VLOOKUP($C40,'Seven Springs Nor-Am Mar 17 HP'!$A$17:$H$97,8,FALSE))=TRUE,0,VLOOKUP($C40,'Seven Springs Nor-Am Mar 17 HP'!$A$17:$H$97,8,FALSE))</f>
        <v>0</v>
      </c>
      <c r="AA40" s="15">
        <f>IF(ISNA(VLOOKUP($C40,'Seven Springs Nor-Am Mar 18 SS'!$A$17:$H$97,8,FALSE))=TRUE,0,VLOOKUP($C40,'Seven Springs Nor-Am Mar 18 SS'!$A$17:$H$97,8,FALSE))</f>
        <v>0</v>
      </c>
      <c r="AB40" s="15">
        <f>IF(ISNA(VLOOKUP($C40,'Stoneham COT March 12-13 SS'!$A$17:$H$97,8,FALSE))=TRUE,0,VLOOKUP($C40,'Stoneham COT March 12-13 SS'!$A$17:$H$97,8,FALSE))</f>
        <v>0</v>
      </c>
      <c r="AC40" s="15">
        <f>IF(ISNA(VLOOKUP($C40,'Stoneham COT March 11 HP'!$A$17:$H$97,8,FALSE))=TRUE,0,VLOOKUP($C40,'Stoneham COT March 11 HP'!$A$17:$H$97,8,FALSE))</f>
        <v>0</v>
      </c>
      <c r="AD40" s="15">
        <f>IF(ISNA(VLOOKUP($C40,'Step Up April 1-3 SS'!$A$17:$H$97,8,FALSE))=TRUE,0,VLOOKUP($C40,'Step Up April 1-3 SS'!$A$17:$H$97,8,FALSE))</f>
        <v>0</v>
      </c>
      <c r="AE40" s="15">
        <f>IF(ISNA(VLOOKUP($C40,'Midwest Championship Feb 6 SS'!$A$17:$H$97,8,FALSE))=TRUE,0,VLOOKUP($C40,'Midwest Championship Feb 6 SS'!$A$17:$H$97,8,FALSE))</f>
        <v>0</v>
      </c>
      <c r="AF40" s="15">
        <f>IF(ISNA(VLOOKUP($C40,'Thunder Bay TT Jan 2016 SS'!$A$17:$H$97,8,FALSE))=TRUE,0,VLOOKUP($C40,'Thunder Bay TT Jan 2016 SS'!$A$17:$H$97,8,FALSE))</f>
        <v>0</v>
      </c>
      <c r="AG40" s="15">
        <f>IF(ISNA(VLOOKUP($C40,Event22!$A$17:$H$97,8,FALSE))=TRUE,0,VLOOKUP($C40,Event22!$A$17:$H$97,8,FALSE))</f>
        <v>0</v>
      </c>
      <c r="AH40" s="15">
        <f>IF(ISNA(VLOOKUP($C40,Event23!$A$17:$H$97,8,FALSE))=TRUE,0,VLOOKUP($C40,Event23!$A$17:$H$97,8,FALSE))</f>
        <v>0</v>
      </c>
      <c r="AI40" s="15">
        <f>IF(ISNA(VLOOKUP($C40,Event24!$A$17:$H$97,8,FALSE))=TRUE,0,VLOOKUP($C40,Event24!$A$17:$H$97,8,FALSE))</f>
        <v>0</v>
      </c>
      <c r="AJ40" s="15">
        <f>IF(ISNA(VLOOKUP($C40,Event25!$A$17:$H$97,8,FALSE))=TRUE,0,VLOOKUP($C40,Event25!$A$17:$H$97,8,FALSE))</f>
        <v>0</v>
      </c>
      <c r="AK40" s="15">
        <f>IF(ISNA(VLOOKUP($C40,Event26!$A$17:$H$97,8,FALSE))=TRUE,0,VLOOKUP($C40,Event26!$A$17:$H$97,8,FALSE))</f>
        <v>0</v>
      </c>
      <c r="AL40" s="15">
        <f>IF(ISNA(VLOOKUP($C40,Event27!$A$17:$H$97,8,FALSE))=TRUE,0,VLOOKUP($C40,Event27!$A$17:$H$97,8,FALSE))</f>
        <v>0</v>
      </c>
      <c r="AM40" s="15">
        <f>IF(ISNA(VLOOKUP($C40,Event28!$A$17:$H$97,8,FALSE))=TRUE,0,VLOOKUP($C40,Event28!$A$17:$H$97,8,FALSE))</f>
        <v>0</v>
      </c>
      <c r="AN40" s="15">
        <f>IF(ISNA(VLOOKUP($C40,Event29!$A$17:$H$97,8,FALSE))=TRUE,0,VLOOKUP($C40,Event29!$A$17:$H$97,8,FALSE))</f>
        <v>0</v>
      </c>
      <c r="AO40" s="15">
        <f>IF(ISNA(VLOOKUP($C40,Event30!$A$17:$H$96,8,FALSE))=TRUE,0,VLOOKUP($C40,Event30!$A$17:$H$96,8,FALSE))</f>
        <v>0</v>
      </c>
    </row>
    <row r="41" spans="1:41" ht="13.5" customHeight="1">
      <c r="A41" s="169"/>
      <c r="B41" s="169"/>
      <c r="C41" s="26"/>
      <c r="D41" s="8"/>
      <c r="E41" s="8">
        <f t="shared" si="12"/>
        <v>15</v>
      </c>
      <c r="F41" s="14">
        <f t="shared" si="13"/>
        <v>15</v>
      </c>
      <c r="G41" s="25">
        <f t="shared" si="14"/>
        <v>0</v>
      </c>
      <c r="H41" s="25">
        <f t="shared" si="15"/>
        <v>0</v>
      </c>
      <c r="I41" s="25">
        <f t="shared" si="16"/>
        <v>0</v>
      </c>
      <c r="J41" s="14">
        <f t="shared" si="17"/>
        <v>0</v>
      </c>
      <c r="K41" s="118"/>
      <c r="L41" s="15" t="str">
        <f>IF(ISNA(VLOOKUP($C41,'REV Copper HP Dec 10'!$A$17:$H$71,8,FALSE))=TRUE,"0",VLOOKUP($C41,'REV Copper HP Dec 10'!$A$17:$H$71,8,FALSE))</f>
        <v>0</v>
      </c>
      <c r="M41" s="15">
        <f>IF(ISNA(VLOOKUP($C41,'REV Copper HP Dec 11'!$A$17:$H$70,8,FALSE))=TRUE,0,VLOOKUP($C41,'REV Copper HP Dec 11'!$A$17:$H$70,8,FALSE))</f>
        <v>0</v>
      </c>
      <c r="N41" s="15">
        <f>IF(ISNA(VLOOKUP($C41,'Muskoka Timber Tour Jan 23'!$A$17:$H$20,8,FALSE))=TRUE,0,VLOOKUP($C41,'Muskoka Timber Tour Jan 23'!$A$17:$H$20,8,FALSE))</f>
        <v>0</v>
      </c>
      <c r="O41" s="15">
        <f>IF(ISNA(VLOOKUP($C41,'Muskoka Timber Tour Jan 24'!$A$17:$H$25,8,FALSE))=TRUE,0,VLOOKUP($C41,'Muskoka Timber Tour Jan 24'!$A$17:$H$25,8,FALSE))</f>
        <v>0</v>
      </c>
      <c r="P41" s="15">
        <f>IF(ISNA(VLOOKUP($C41,'Whistler COT'!$A$17:$H$95,8,FALSE))=TRUE,0,VLOOKUP($C41,'Whistler COT'!$A$17:$H$95,8,FALSE))</f>
        <v>0</v>
      </c>
      <c r="Q41" s="15">
        <f>IF(ISNA(VLOOKUP($C41,'Caledon TT Feb 26'!$A$17:$H$18,8,FALSE))=TRUE,0,VLOOKUP($C41,'Caledon TT Feb 26'!$A$17:$H$18,8,FALSE))</f>
        <v>0</v>
      </c>
      <c r="R41" s="15">
        <f>IF(ISNA(VLOOKUP($C41,'Aspen Open HP Feb 18'!$A$17:$H$100,8,FALSE))=TRUE,0,VLOOKUP($C41,'Aspen Open HP Feb 18'!$A$17:$H$100,8,FALSE))</f>
        <v>0</v>
      </c>
      <c r="S41" s="15">
        <f>IF(ISNA(VLOOKUP($C41,'Thunder Bay TT Jan 2016 SS'!$A$17:$H$24,8,FALSE))=TRUE,0,VLOOKUP($C41,'Thunder Bay TT Jan 2016 SS'!$A$17:$H$24,8,FALSE))</f>
        <v>0</v>
      </c>
      <c r="T41" s="15">
        <f>IF(ISNA(VLOOKUP($C41,Event24!$A$17:$H$17,8,FALSE))=TRUE,0,VLOOKUP($C41,Event24!$A$17:$H$17,8,FALSE))</f>
        <v>0</v>
      </c>
      <c r="U41" s="15">
        <f>IF(ISNA(VLOOKUP($C41,'Calgary Nor-Am HP Feb 26'!$A$17:$H$99,8,FALSE))=TRUE,0,VLOOKUP($C41,'Calgary Nor-Am HP Feb 26'!$A$17:$H$99,8,FALSE))</f>
        <v>0</v>
      </c>
      <c r="V41" s="15">
        <f>IF(ISNA(VLOOKUP($C41,'Calgary Nor-Am SS Feb 28'!$A$17:$H$100,8,FALSE))=TRUE,0,VLOOKUP($C41,'Calgary Nor-Am SS Feb 28'!$A$17:$H$100,8,FALSE))</f>
        <v>0</v>
      </c>
      <c r="W41" s="15">
        <f>IF(ISNA(VLOOKUP($C41,'MSLM Nor-Am March 5-6'!$A$17:$H$96,8,FALSE))=TRUE,0,VLOOKUP($C41,'MSLM Nor-Am March 5-6'!$A$17:$H$96,8,FALSE))</f>
        <v>0</v>
      </c>
      <c r="X41" s="15">
        <f>IF(ISNA(VLOOKUP($C41,'Mammoth World Cup'!$A$17:$H$92,8,FALSE))=TRUE,0,VLOOKUP($C41,'Mammoth World Cup'!$A$17:$H$92,8,FALSE))</f>
        <v>0</v>
      </c>
      <c r="Y41" s="15">
        <f>IF(ISNA(VLOOKUP($C41,'Jr Nationals March 17 SS'!$A$17:$H$92,8,FALSE))=TRUE,0,VLOOKUP($C41,'Jr Nationals March 17 SS'!$A$17:$H$92,8,FALSE))</f>
        <v>0</v>
      </c>
      <c r="Z41" s="15">
        <f>IF(ISNA(VLOOKUP($C41,'Seven Springs Nor-Am Mar 17 HP'!$A$17:$H$97,8,FALSE))=TRUE,0,VLOOKUP($C41,'Seven Springs Nor-Am Mar 17 HP'!$A$17:$H$97,8,FALSE))</f>
        <v>0</v>
      </c>
      <c r="AA41" s="15">
        <f>IF(ISNA(VLOOKUP($C41,'Seven Springs Nor-Am Mar 18 SS'!$A$17:$H$97,8,FALSE))=TRUE,0,VLOOKUP($C41,'Seven Springs Nor-Am Mar 18 SS'!$A$17:$H$97,8,FALSE))</f>
        <v>0</v>
      </c>
      <c r="AB41" s="15">
        <f>IF(ISNA(VLOOKUP($C41,'Stoneham COT March 12-13 SS'!$A$17:$H$97,8,FALSE))=TRUE,0,VLOOKUP($C41,'Stoneham COT March 12-13 SS'!$A$17:$H$97,8,FALSE))</f>
        <v>0</v>
      </c>
      <c r="AC41" s="15">
        <f>IF(ISNA(VLOOKUP($C41,'Stoneham COT March 11 HP'!$A$17:$H$97,8,FALSE))=TRUE,0,VLOOKUP($C41,'Stoneham COT March 11 HP'!$A$17:$H$97,8,FALSE))</f>
        <v>0</v>
      </c>
      <c r="AD41" s="15">
        <f>IF(ISNA(VLOOKUP($C41,'Step Up April 1-3 SS'!$A$17:$H$97,8,FALSE))=TRUE,0,VLOOKUP($C41,'Step Up April 1-3 SS'!$A$17:$H$97,8,FALSE))</f>
        <v>0</v>
      </c>
      <c r="AE41" s="15">
        <f>IF(ISNA(VLOOKUP($C41,'Midwest Championship Feb 6 SS'!$A$17:$H$97,8,FALSE))=TRUE,0,VLOOKUP($C41,'Midwest Championship Feb 6 SS'!$A$17:$H$97,8,FALSE))</f>
        <v>0</v>
      </c>
      <c r="AF41" s="15">
        <f>IF(ISNA(VLOOKUP($C41,'Thunder Bay TT Jan 2016 SS'!$A$17:$H$97,8,FALSE))=TRUE,0,VLOOKUP($C41,'Thunder Bay TT Jan 2016 SS'!$A$17:$H$97,8,FALSE))</f>
        <v>0</v>
      </c>
      <c r="AG41" s="15">
        <f>IF(ISNA(VLOOKUP($C41,Event22!$A$17:$H$97,8,FALSE))=TRUE,0,VLOOKUP($C41,Event22!$A$17:$H$97,8,FALSE))</f>
        <v>0</v>
      </c>
      <c r="AH41" s="15">
        <f>IF(ISNA(VLOOKUP($C41,Event23!$A$17:$H$97,8,FALSE))=TRUE,0,VLOOKUP($C41,Event23!$A$17:$H$97,8,FALSE))</f>
        <v>0</v>
      </c>
      <c r="AI41" s="15">
        <f>IF(ISNA(VLOOKUP($C41,Event24!$A$17:$H$97,8,FALSE))=TRUE,0,VLOOKUP($C41,Event24!$A$17:$H$97,8,FALSE))</f>
        <v>0</v>
      </c>
      <c r="AJ41" s="15">
        <f>IF(ISNA(VLOOKUP($C41,Event25!$A$17:$H$97,8,FALSE))=TRUE,0,VLOOKUP($C41,Event25!$A$17:$H$97,8,FALSE))</f>
        <v>0</v>
      </c>
      <c r="AK41" s="15">
        <f>IF(ISNA(VLOOKUP($C41,Event26!$A$17:$H$97,8,FALSE))=TRUE,0,VLOOKUP($C41,Event26!$A$17:$H$97,8,FALSE))</f>
        <v>0</v>
      </c>
      <c r="AL41" s="15">
        <f>IF(ISNA(VLOOKUP($C41,Event27!$A$17:$H$97,8,FALSE))=TRUE,0,VLOOKUP($C41,Event27!$A$17:$H$97,8,FALSE))</f>
        <v>0</v>
      </c>
      <c r="AM41" s="15">
        <f>IF(ISNA(VLOOKUP($C41,Event28!$A$17:$H$97,8,FALSE))=TRUE,0,VLOOKUP($C41,Event28!$A$17:$H$97,8,FALSE))</f>
        <v>0</v>
      </c>
      <c r="AN41" s="15">
        <f>IF(ISNA(VLOOKUP($C41,Event29!$A$17:$H$97,8,FALSE))=TRUE,0,VLOOKUP($C41,Event29!$A$17:$H$97,8,FALSE))</f>
        <v>0</v>
      </c>
      <c r="AO41" s="15">
        <f>IF(ISNA(VLOOKUP($C41,Event30!$A$17:$H$96,8,FALSE))=TRUE,0,VLOOKUP($C41,Event30!$A$17:$H$96,8,FALSE))</f>
        <v>0</v>
      </c>
    </row>
    <row r="42" spans="1:41" ht="13.5" customHeight="1">
      <c r="A42" s="169"/>
      <c r="B42" s="169"/>
      <c r="C42" s="26"/>
      <c r="D42" s="8"/>
      <c r="E42" s="8">
        <f t="shared" si="12"/>
        <v>15</v>
      </c>
      <c r="F42" s="14">
        <f t="shared" si="13"/>
        <v>15</v>
      </c>
      <c r="G42" s="25">
        <f t="shared" si="14"/>
        <v>0</v>
      </c>
      <c r="H42" s="25">
        <f t="shared" si="15"/>
        <v>0</v>
      </c>
      <c r="I42" s="25">
        <f t="shared" si="16"/>
        <v>0</v>
      </c>
      <c r="J42" s="14">
        <f t="shared" si="17"/>
        <v>0</v>
      </c>
      <c r="K42" s="118"/>
      <c r="L42" s="15" t="str">
        <f>IF(ISNA(VLOOKUP($C42,'REV Copper HP Dec 10'!$A$17:$H$71,8,FALSE))=TRUE,"0",VLOOKUP($C42,'REV Copper HP Dec 10'!$A$17:$H$71,8,FALSE))</f>
        <v>0</v>
      </c>
      <c r="M42" s="15">
        <f>IF(ISNA(VLOOKUP($C42,'REV Copper HP Dec 11'!$A$17:$H$70,8,FALSE))=TRUE,0,VLOOKUP($C42,'REV Copper HP Dec 11'!$A$17:$H$70,8,FALSE))</f>
        <v>0</v>
      </c>
      <c r="N42" s="15">
        <f>IF(ISNA(VLOOKUP($C42,'Muskoka Timber Tour Jan 23'!$A$17:$H$20,8,FALSE))=TRUE,0,VLOOKUP($C42,'Muskoka Timber Tour Jan 23'!$A$17:$H$20,8,FALSE))</f>
        <v>0</v>
      </c>
      <c r="O42" s="15">
        <f>IF(ISNA(VLOOKUP($C42,'Muskoka Timber Tour Jan 24'!$A$17:$H$25,8,FALSE))=TRUE,0,VLOOKUP($C42,'Muskoka Timber Tour Jan 24'!$A$17:$H$25,8,FALSE))</f>
        <v>0</v>
      </c>
      <c r="P42" s="15">
        <f>IF(ISNA(VLOOKUP($C42,'Whistler COT'!$A$17:$H$95,8,FALSE))=TRUE,0,VLOOKUP($C42,'Whistler COT'!$A$17:$H$95,8,FALSE))</f>
        <v>0</v>
      </c>
      <c r="Q42" s="15">
        <f>IF(ISNA(VLOOKUP($C42,'Caledon TT Feb 26'!$A$17:$H$18,8,FALSE))=TRUE,0,VLOOKUP($C42,'Caledon TT Feb 26'!$A$17:$H$18,8,FALSE))</f>
        <v>0</v>
      </c>
      <c r="R42" s="15">
        <f>IF(ISNA(VLOOKUP($C42,'Aspen Open HP Feb 18'!$A$17:$H$100,8,FALSE))=TRUE,0,VLOOKUP($C42,'Aspen Open HP Feb 18'!$A$17:$H$100,8,FALSE))</f>
        <v>0</v>
      </c>
      <c r="S42" s="15">
        <f>IF(ISNA(VLOOKUP($C42,'Thunder Bay TT Jan 2016 SS'!$A$17:$H$24,8,FALSE))=TRUE,0,VLOOKUP($C42,'Thunder Bay TT Jan 2016 SS'!$A$17:$H$24,8,FALSE))</f>
        <v>0</v>
      </c>
      <c r="T42" s="15">
        <f>IF(ISNA(VLOOKUP($C42,Event24!$A$17:$H$17,8,FALSE))=TRUE,0,VLOOKUP($C42,Event24!$A$17:$H$17,8,FALSE))</f>
        <v>0</v>
      </c>
      <c r="U42" s="15">
        <f>IF(ISNA(VLOOKUP($C42,'Calgary Nor-Am HP Feb 26'!$A$17:$H$99,8,FALSE))=TRUE,0,VLOOKUP($C42,'Calgary Nor-Am HP Feb 26'!$A$17:$H$99,8,FALSE))</f>
        <v>0</v>
      </c>
      <c r="V42" s="15">
        <f>IF(ISNA(VLOOKUP($C42,'Calgary Nor-Am SS Feb 28'!$A$17:$H$100,8,FALSE))=TRUE,0,VLOOKUP($C42,'Calgary Nor-Am SS Feb 28'!$A$17:$H$100,8,FALSE))</f>
        <v>0</v>
      </c>
      <c r="W42" s="15">
        <f>IF(ISNA(VLOOKUP($C42,'MSLM Nor-Am March 5-6'!$A$17:$H$96,8,FALSE))=TRUE,0,VLOOKUP($C42,'MSLM Nor-Am March 5-6'!$A$17:$H$96,8,FALSE))</f>
        <v>0</v>
      </c>
      <c r="X42" s="15">
        <f>IF(ISNA(VLOOKUP($C42,'Mammoth World Cup'!$A$17:$H$92,8,FALSE))=TRUE,0,VLOOKUP($C42,'Mammoth World Cup'!$A$17:$H$92,8,FALSE))</f>
        <v>0</v>
      </c>
      <c r="Y42" s="15">
        <f>IF(ISNA(VLOOKUP($C42,'Jr Nationals March 17 SS'!$A$17:$H$92,8,FALSE))=TRUE,0,VLOOKUP($C42,'Jr Nationals March 17 SS'!$A$17:$H$92,8,FALSE))</f>
        <v>0</v>
      </c>
      <c r="Z42" s="15">
        <f>IF(ISNA(VLOOKUP($C42,'Seven Springs Nor-Am Mar 17 HP'!$A$17:$H$97,8,FALSE))=TRUE,0,VLOOKUP($C42,'Seven Springs Nor-Am Mar 17 HP'!$A$17:$H$97,8,FALSE))</f>
        <v>0</v>
      </c>
      <c r="AA42" s="15">
        <f>IF(ISNA(VLOOKUP($C42,'Seven Springs Nor-Am Mar 18 SS'!$A$17:$H$97,8,FALSE))=TRUE,0,VLOOKUP($C42,'Seven Springs Nor-Am Mar 18 SS'!$A$17:$H$97,8,FALSE))</f>
        <v>0</v>
      </c>
      <c r="AB42" s="15">
        <f>IF(ISNA(VLOOKUP($C42,'Stoneham COT March 12-13 SS'!$A$17:$H$97,8,FALSE))=TRUE,0,VLOOKUP($C42,'Stoneham COT March 12-13 SS'!$A$17:$H$97,8,FALSE))</f>
        <v>0</v>
      </c>
      <c r="AC42" s="15">
        <f>IF(ISNA(VLOOKUP($C42,'Stoneham COT March 11 HP'!$A$17:$H$97,8,FALSE))=TRUE,0,VLOOKUP($C42,'Stoneham COT March 11 HP'!$A$17:$H$97,8,FALSE))</f>
        <v>0</v>
      </c>
      <c r="AD42" s="15">
        <f>IF(ISNA(VLOOKUP($C42,'Step Up April 1-3 SS'!$A$17:$H$97,8,FALSE))=TRUE,0,VLOOKUP($C42,'Step Up April 1-3 SS'!$A$17:$H$97,8,FALSE))</f>
        <v>0</v>
      </c>
      <c r="AE42" s="15">
        <f>IF(ISNA(VLOOKUP($C42,'Midwest Championship Feb 6 SS'!$A$17:$H$97,8,FALSE))=TRUE,0,VLOOKUP($C42,'Midwest Championship Feb 6 SS'!$A$17:$H$97,8,FALSE))</f>
        <v>0</v>
      </c>
      <c r="AF42" s="15">
        <f>IF(ISNA(VLOOKUP($C42,'Thunder Bay TT Jan 2016 SS'!$A$17:$H$97,8,FALSE))=TRUE,0,VLOOKUP($C42,'Thunder Bay TT Jan 2016 SS'!$A$17:$H$97,8,FALSE))</f>
        <v>0</v>
      </c>
      <c r="AG42" s="15">
        <f>IF(ISNA(VLOOKUP($C42,Event22!$A$17:$H$97,8,FALSE))=TRUE,0,VLOOKUP($C42,Event22!$A$17:$H$97,8,FALSE))</f>
        <v>0</v>
      </c>
      <c r="AH42" s="15">
        <f>IF(ISNA(VLOOKUP($C42,Event23!$A$17:$H$97,8,FALSE))=TRUE,0,VLOOKUP($C42,Event23!$A$17:$H$97,8,FALSE))</f>
        <v>0</v>
      </c>
      <c r="AI42" s="15">
        <f>IF(ISNA(VLOOKUP($C42,Event24!$A$17:$H$97,8,FALSE))=TRUE,0,VLOOKUP($C42,Event24!$A$17:$H$97,8,FALSE))</f>
        <v>0</v>
      </c>
      <c r="AJ42" s="15">
        <f>IF(ISNA(VLOOKUP($C42,Event25!$A$17:$H$97,8,FALSE))=TRUE,0,VLOOKUP($C42,Event25!$A$17:$H$97,8,FALSE))</f>
        <v>0</v>
      </c>
      <c r="AK42" s="15">
        <f>IF(ISNA(VLOOKUP($C42,Event26!$A$17:$H$97,8,FALSE))=TRUE,0,VLOOKUP($C42,Event26!$A$17:$H$97,8,FALSE))</f>
        <v>0</v>
      </c>
      <c r="AL42" s="15">
        <f>IF(ISNA(VLOOKUP($C42,Event27!$A$17:$H$97,8,FALSE))=TRUE,0,VLOOKUP($C42,Event27!$A$17:$H$97,8,FALSE))</f>
        <v>0</v>
      </c>
      <c r="AM42" s="15">
        <f>IF(ISNA(VLOOKUP($C42,Event28!$A$17:$H$97,8,FALSE))=TRUE,0,VLOOKUP($C42,Event28!$A$17:$H$97,8,FALSE))</f>
        <v>0</v>
      </c>
      <c r="AN42" s="15">
        <f>IF(ISNA(VLOOKUP($C42,Event29!$A$17:$H$97,8,FALSE))=TRUE,0,VLOOKUP($C42,Event29!$A$17:$H$97,8,FALSE))</f>
        <v>0</v>
      </c>
      <c r="AO42" s="15">
        <f>IF(ISNA(VLOOKUP($C42,Event30!$A$17:$H$96,8,FALSE))=TRUE,0,VLOOKUP($C42,Event30!$A$17:$H$96,8,FALSE))</f>
        <v>0</v>
      </c>
    </row>
    <row r="43" spans="1:41" ht="13.5" customHeight="1">
      <c r="A43" s="169"/>
      <c r="B43" s="169"/>
      <c r="C43" s="26"/>
      <c r="D43" s="8"/>
      <c r="E43" s="8">
        <f t="shared" si="12"/>
        <v>15</v>
      </c>
      <c r="F43" s="14">
        <f t="shared" si="13"/>
        <v>15</v>
      </c>
      <c r="G43" s="25">
        <f t="shared" si="14"/>
        <v>0</v>
      </c>
      <c r="H43" s="25">
        <f t="shared" si="15"/>
        <v>0</v>
      </c>
      <c r="I43" s="25">
        <f t="shared" si="16"/>
        <v>0</v>
      </c>
      <c r="J43" s="14">
        <f t="shared" si="17"/>
        <v>0</v>
      </c>
      <c r="K43" s="118"/>
      <c r="L43" s="15" t="str">
        <f>IF(ISNA(VLOOKUP($C43,'REV Copper HP Dec 10'!$A$17:$H$71,8,FALSE))=TRUE,"0",VLOOKUP($C43,'REV Copper HP Dec 10'!$A$17:$H$71,8,FALSE))</f>
        <v>0</v>
      </c>
      <c r="M43" s="15">
        <f>IF(ISNA(VLOOKUP($C43,'REV Copper HP Dec 11'!$A$17:$H$70,8,FALSE))=TRUE,0,VLOOKUP($C43,'REV Copper HP Dec 11'!$A$17:$H$70,8,FALSE))</f>
        <v>0</v>
      </c>
      <c r="N43" s="15">
        <f>IF(ISNA(VLOOKUP($C43,'Muskoka Timber Tour Jan 23'!$A$17:$H$20,8,FALSE))=TRUE,0,VLOOKUP($C43,'Muskoka Timber Tour Jan 23'!$A$17:$H$20,8,FALSE))</f>
        <v>0</v>
      </c>
      <c r="O43" s="15">
        <f>IF(ISNA(VLOOKUP($C43,'Muskoka Timber Tour Jan 24'!$A$17:$H$25,8,FALSE))=TRUE,0,VLOOKUP($C43,'Muskoka Timber Tour Jan 24'!$A$17:$H$25,8,FALSE))</f>
        <v>0</v>
      </c>
      <c r="P43" s="15">
        <f>IF(ISNA(VLOOKUP($C43,'Whistler COT'!$A$17:$H$95,8,FALSE))=TRUE,0,VLOOKUP($C43,'Whistler COT'!$A$17:$H$95,8,FALSE))</f>
        <v>0</v>
      </c>
      <c r="Q43" s="15">
        <f>IF(ISNA(VLOOKUP($C43,'Caledon TT Feb 26'!$A$17:$H$18,8,FALSE))=TRUE,0,VLOOKUP($C43,'Caledon TT Feb 26'!$A$17:$H$18,8,FALSE))</f>
        <v>0</v>
      </c>
      <c r="R43" s="15">
        <f>IF(ISNA(VLOOKUP($C43,'Aspen Open HP Feb 18'!$A$17:$H$100,8,FALSE))=TRUE,0,VLOOKUP($C43,'Aspen Open HP Feb 18'!$A$17:$H$100,8,FALSE))</f>
        <v>0</v>
      </c>
      <c r="S43" s="15">
        <f>IF(ISNA(VLOOKUP($C43,'Thunder Bay TT Jan 2016 SS'!$A$17:$H$24,8,FALSE))=TRUE,0,VLOOKUP($C43,'Thunder Bay TT Jan 2016 SS'!$A$17:$H$24,8,FALSE))</f>
        <v>0</v>
      </c>
      <c r="T43" s="15">
        <f>IF(ISNA(VLOOKUP($C43,Event24!$A$17:$H$17,8,FALSE))=TRUE,0,VLOOKUP($C43,Event24!$A$17:$H$17,8,FALSE))</f>
        <v>0</v>
      </c>
      <c r="U43" s="15">
        <f>IF(ISNA(VLOOKUP($C43,'Calgary Nor-Am HP Feb 26'!$A$17:$H$99,8,FALSE))=TRUE,0,VLOOKUP($C43,'Calgary Nor-Am HP Feb 26'!$A$17:$H$99,8,FALSE))</f>
        <v>0</v>
      </c>
      <c r="V43" s="15">
        <f>IF(ISNA(VLOOKUP($C43,'Calgary Nor-Am SS Feb 28'!$A$17:$H$100,8,FALSE))=TRUE,0,VLOOKUP($C43,'Calgary Nor-Am SS Feb 28'!$A$17:$H$100,8,FALSE))</f>
        <v>0</v>
      </c>
      <c r="W43" s="15">
        <f>IF(ISNA(VLOOKUP($C43,'MSLM Nor-Am March 5-6'!$A$17:$H$96,8,FALSE))=TRUE,0,VLOOKUP($C43,'MSLM Nor-Am March 5-6'!$A$17:$H$96,8,FALSE))</f>
        <v>0</v>
      </c>
      <c r="X43" s="15">
        <f>IF(ISNA(VLOOKUP($C43,'Mammoth World Cup'!$A$17:$H$92,8,FALSE))=TRUE,0,VLOOKUP($C43,'Mammoth World Cup'!$A$17:$H$92,8,FALSE))</f>
        <v>0</v>
      </c>
      <c r="Y43" s="15">
        <f>IF(ISNA(VLOOKUP($C43,'Jr Nationals March 17 SS'!$A$17:$H$92,8,FALSE))=TRUE,0,VLOOKUP($C43,'Jr Nationals March 17 SS'!$A$17:$H$92,8,FALSE))</f>
        <v>0</v>
      </c>
      <c r="Z43" s="15">
        <f>IF(ISNA(VLOOKUP($C43,'Seven Springs Nor-Am Mar 17 HP'!$A$17:$H$97,8,FALSE))=TRUE,0,VLOOKUP($C43,'Seven Springs Nor-Am Mar 17 HP'!$A$17:$H$97,8,FALSE))</f>
        <v>0</v>
      </c>
      <c r="AA43" s="15">
        <f>IF(ISNA(VLOOKUP($C43,'Seven Springs Nor-Am Mar 18 SS'!$A$17:$H$97,8,FALSE))=TRUE,0,VLOOKUP($C43,'Seven Springs Nor-Am Mar 18 SS'!$A$17:$H$97,8,FALSE))</f>
        <v>0</v>
      </c>
      <c r="AB43" s="15">
        <f>IF(ISNA(VLOOKUP($C43,'Stoneham COT March 12-13 SS'!$A$17:$H$97,8,FALSE))=TRUE,0,VLOOKUP($C43,'Stoneham COT March 12-13 SS'!$A$17:$H$97,8,FALSE))</f>
        <v>0</v>
      </c>
      <c r="AC43" s="15">
        <f>IF(ISNA(VLOOKUP($C43,'Stoneham COT March 11 HP'!$A$17:$H$97,8,FALSE))=TRUE,0,VLOOKUP($C43,'Stoneham COT March 11 HP'!$A$17:$H$97,8,FALSE))</f>
        <v>0</v>
      </c>
      <c r="AD43" s="15">
        <f>IF(ISNA(VLOOKUP($C43,'Step Up April 1-3 SS'!$A$17:$H$97,8,FALSE))=TRUE,0,VLOOKUP($C43,'Step Up April 1-3 SS'!$A$17:$H$97,8,FALSE))</f>
        <v>0</v>
      </c>
      <c r="AE43" s="15">
        <f>IF(ISNA(VLOOKUP($C43,'Midwest Championship Feb 6 SS'!$A$17:$H$97,8,FALSE))=TRUE,0,VLOOKUP($C43,'Midwest Championship Feb 6 SS'!$A$17:$H$97,8,FALSE))</f>
        <v>0</v>
      </c>
      <c r="AF43" s="15">
        <f>IF(ISNA(VLOOKUP($C43,'Thunder Bay TT Jan 2016 SS'!$A$17:$H$97,8,FALSE))=TRUE,0,VLOOKUP($C43,'Thunder Bay TT Jan 2016 SS'!$A$17:$H$97,8,FALSE))</f>
        <v>0</v>
      </c>
      <c r="AG43" s="15">
        <f>IF(ISNA(VLOOKUP($C43,Event22!$A$17:$H$97,8,FALSE))=TRUE,0,VLOOKUP($C43,Event22!$A$17:$H$97,8,FALSE))</f>
        <v>0</v>
      </c>
      <c r="AH43" s="15">
        <f>IF(ISNA(VLOOKUP($C43,Event23!$A$17:$H$97,8,FALSE))=TRUE,0,VLOOKUP($C43,Event23!$A$17:$H$97,8,FALSE))</f>
        <v>0</v>
      </c>
      <c r="AI43" s="15">
        <f>IF(ISNA(VLOOKUP($C43,Event24!$A$17:$H$97,8,FALSE))=TRUE,0,VLOOKUP($C43,Event24!$A$17:$H$97,8,FALSE))</f>
        <v>0</v>
      </c>
      <c r="AJ43" s="15">
        <f>IF(ISNA(VLOOKUP($C43,Event25!$A$17:$H$97,8,FALSE))=TRUE,0,VLOOKUP($C43,Event25!$A$17:$H$97,8,FALSE))</f>
        <v>0</v>
      </c>
      <c r="AK43" s="15">
        <f>IF(ISNA(VLOOKUP($C43,Event26!$A$17:$H$97,8,FALSE))=TRUE,0,VLOOKUP($C43,Event26!$A$17:$H$97,8,FALSE))</f>
        <v>0</v>
      </c>
      <c r="AL43" s="15">
        <f>IF(ISNA(VLOOKUP($C43,Event27!$A$17:$H$97,8,FALSE))=TRUE,0,VLOOKUP($C43,Event27!$A$17:$H$97,8,FALSE))</f>
        <v>0</v>
      </c>
      <c r="AM43" s="15">
        <f>IF(ISNA(VLOOKUP($C43,Event28!$A$17:$H$97,8,FALSE))=TRUE,0,VLOOKUP($C43,Event28!$A$17:$H$97,8,FALSE))</f>
        <v>0</v>
      </c>
      <c r="AN43" s="15">
        <f>IF(ISNA(VLOOKUP($C43,Event29!$A$17:$H$97,8,FALSE))=TRUE,0,VLOOKUP($C43,Event29!$A$17:$H$97,8,FALSE))</f>
        <v>0</v>
      </c>
      <c r="AO43" s="15">
        <f>IF(ISNA(VLOOKUP($C43,Event30!$A$17:$H$96,8,FALSE))=TRUE,0,VLOOKUP($C43,Event30!$A$17:$H$96,8,FALSE))</f>
        <v>0</v>
      </c>
    </row>
    <row r="44" spans="1:41" ht="13.5" customHeight="1">
      <c r="A44" s="169"/>
      <c r="B44" s="169"/>
      <c r="C44" s="26"/>
      <c r="D44" s="8"/>
      <c r="E44" s="8">
        <f t="shared" si="12"/>
        <v>15</v>
      </c>
      <c r="F44" s="14">
        <f t="shared" si="13"/>
        <v>15</v>
      </c>
      <c r="G44" s="25">
        <f t="shared" si="14"/>
        <v>0</v>
      </c>
      <c r="H44" s="25">
        <f t="shared" si="15"/>
        <v>0</v>
      </c>
      <c r="I44" s="25">
        <f t="shared" si="16"/>
        <v>0</v>
      </c>
      <c r="J44" s="14">
        <f t="shared" si="17"/>
        <v>0</v>
      </c>
      <c r="K44" s="118"/>
      <c r="L44" s="15" t="str">
        <f>IF(ISNA(VLOOKUP($C44,'REV Copper HP Dec 10'!$A$17:$H$71,8,FALSE))=TRUE,"0",VLOOKUP($C44,'REV Copper HP Dec 10'!$A$17:$H$71,8,FALSE))</f>
        <v>0</v>
      </c>
      <c r="M44" s="15">
        <f>IF(ISNA(VLOOKUP($C44,'REV Copper HP Dec 11'!$A$17:$H$70,8,FALSE))=TRUE,0,VLOOKUP($C44,'REV Copper HP Dec 11'!$A$17:$H$70,8,FALSE))</f>
        <v>0</v>
      </c>
      <c r="N44" s="15">
        <f>IF(ISNA(VLOOKUP($C44,'Muskoka Timber Tour Jan 23'!$A$17:$H$20,8,FALSE))=TRUE,0,VLOOKUP($C44,'Muskoka Timber Tour Jan 23'!$A$17:$H$20,8,FALSE))</f>
        <v>0</v>
      </c>
      <c r="O44" s="15">
        <f>IF(ISNA(VLOOKUP($C44,'Muskoka Timber Tour Jan 24'!$A$17:$H$25,8,FALSE))=TRUE,0,VLOOKUP($C44,'Muskoka Timber Tour Jan 24'!$A$17:$H$25,8,FALSE))</f>
        <v>0</v>
      </c>
      <c r="P44" s="15">
        <f>IF(ISNA(VLOOKUP($C44,'Whistler COT'!$A$17:$H$17,8,FALSE))=TRUE,0,VLOOKUP($C44,'Whistler COT'!$A$17:$H$24,8,FALSE))</f>
        <v>0</v>
      </c>
      <c r="Q44" s="15">
        <f>IF(ISNA(VLOOKUP($C44,'Caledon TT Feb 26'!$A$17:$H$18,8,FALSE))=TRUE,0,VLOOKUP($C44,'Caledon TT Feb 26'!$A$17:$H$18,8,FALSE))</f>
        <v>0</v>
      </c>
      <c r="R44" s="15">
        <f>IF(ISNA(VLOOKUP($C44,'Aspen Open HP Feb 18'!$A$17:$H$100,8,FALSE))=TRUE,0,VLOOKUP($C44,'Aspen Open HP Feb 18'!$A$17:$H$100,8,FALSE))</f>
        <v>0</v>
      </c>
      <c r="S44" s="15">
        <f>IF(ISNA(VLOOKUP($C44,'Thunder Bay TT Jan 2016 SS'!$A$17:$H$24,8,FALSE))=TRUE,0,VLOOKUP($C44,'Thunder Bay TT Jan 2016 SS'!$A$17:$H$24,8,FALSE))</f>
        <v>0</v>
      </c>
      <c r="T44" s="15">
        <f>IF(ISNA(VLOOKUP($C44,Event24!$A$17:$H$17,8,FALSE))=TRUE,0,VLOOKUP($C44,Event24!$A$17:$H$17,8,FALSE))</f>
        <v>0</v>
      </c>
      <c r="U44" s="15">
        <f>IF(ISNA(VLOOKUP($C44,'Calgary Nor-Am HP Feb 26'!$A$17:$H$99,8,FALSE))=TRUE,0,VLOOKUP($C44,'Calgary Nor-Am HP Feb 26'!$A$17:$H$99,8,FALSE))</f>
        <v>0</v>
      </c>
      <c r="V44" s="15">
        <f>IF(ISNA(VLOOKUP($C44,'Calgary Nor-Am SS Feb 28'!$A$17:$H$100,8,FALSE))=TRUE,0,VLOOKUP($C44,'Calgary Nor-Am SS Feb 28'!$A$17:$H$100,8,FALSE))</f>
        <v>0</v>
      </c>
      <c r="W44" s="15">
        <f>IF(ISNA(VLOOKUP($C44,'MSLM Nor-Am March 5-6'!$A$17:$H$96,8,FALSE))=TRUE,0,VLOOKUP($C44,'MSLM Nor-Am March 5-6'!$A$17:$H$96,8,FALSE))</f>
        <v>0</v>
      </c>
      <c r="X44" s="15">
        <f>IF(ISNA(VLOOKUP($C44,'Mammoth World Cup'!$A$17:$H$92,8,FALSE))=TRUE,0,VLOOKUP($C44,'Mammoth World Cup'!$A$17:$H$92,8,FALSE))</f>
        <v>0</v>
      </c>
      <c r="Y44" s="15">
        <f>IF(ISNA(VLOOKUP($C44,'Jr Nationals March 17 SS'!$A$17:$H$92,8,FALSE))=TRUE,0,VLOOKUP($C44,'Jr Nationals March 17 SS'!$A$17:$H$92,8,FALSE))</f>
        <v>0</v>
      </c>
      <c r="Z44" s="15">
        <f>IF(ISNA(VLOOKUP($C44,'Seven Springs Nor-Am Mar 17 HP'!$A$17:$H$97,8,FALSE))=TRUE,0,VLOOKUP($C44,'Seven Springs Nor-Am Mar 17 HP'!$A$17:$H$97,8,FALSE))</f>
        <v>0</v>
      </c>
      <c r="AA44" s="15">
        <f>IF(ISNA(VLOOKUP($C44,'Seven Springs Nor-Am Mar 18 SS'!$A$17:$H$97,8,FALSE))=TRUE,0,VLOOKUP($C44,'Seven Springs Nor-Am Mar 18 SS'!$A$17:$H$97,8,FALSE))</f>
        <v>0</v>
      </c>
      <c r="AB44" s="15">
        <f>IF(ISNA(VLOOKUP($C44,'Stoneham COT March 12-13 SS'!$A$17:$H$97,8,FALSE))=TRUE,0,VLOOKUP($C44,'Stoneham COT March 12-13 SS'!$A$17:$H$97,8,FALSE))</f>
        <v>0</v>
      </c>
      <c r="AC44" s="15">
        <f>IF(ISNA(VLOOKUP($C44,'Stoneham COT March 11 HP'!$A$17:$H$97,8,FALSE))=TRUE,0,VLOOKUP($C44,'Stoneham COT March 11 HP'!$A$17:$H$97,8,FALSE))</f>
        <v>0</v>
      </c>
      <c r="AD44" s="15">
        <f>IF(ISNA(VLOOKUP($C44,'Step Up April 1-3 SS'!$A$17:$H$97,8,FALSE))=TRUE,0,VLOOKUP($C44,'Step Up April 1-3 SS'!$A$17:$H$97,8,FALSE))</f>
        <v>0</v>
      </c>
      <c r="AE44" s="15">
        <f>IF(ISNA(VLOOKUP($C44,'Midwest Championship Feb 6 SS'!$A$17:$H$97,8,FALSE))=TRUE,0,VLOOKUP($C44,'Midwest Championship Feb 6 SS'!$A$17:$H$97,8,FALSE))</f>
        <v>0</v>
      </c>
      <c r="AF44" s="15">
        <f>IF(ISNA(VLOOKUP($C44,'Thunder Bay TT Jan 2016 SS'!$A$17:$H$97,8,FALSE))=TRUE,0,VLOOKUP($C44,'Thunder Bay TT Jan 2016 SS'!$A$17:$H$97,8,FALSE))</f>
        <v>0</v>
      </c>
      <c r="AG44" s="15">
        <f>IF(ISNA(VLOOKUP($C44,Event22!$A$17:$H$97,8,FALSE))=TRUE,0,VLOOKUP($C44,Event22!$A$17:$H$97,8,FALSE))</f>
        <v>0</v>
      </c>
      <c r="AH44" s="15">
        <f>IF(ISNA(VLOOKUP($C44,Event23!$A$17:$H$97,8,FALSE))=TRUE,0,VLOOKUP($C44,Event23!$A$17:$H$97,8,FALSE))</f>
        <v>0</v>
      </c>
      <c r="AI44" s="15">
        <f>IF(ISNA(VLOOKUP($C44,Event24!$A$17:$H$97,8,FALSE))=TRUE,0,VLOOKUP($C44,Event24!$A$17:$H$97,8,FALSE))</f>
        <v>0</v>
      </c>
      <c r="AJ44" s="15">
        <f>IF(ISNA(VLOOKUP($C44,Event25!$A$17:$H$97,8,FALSE))=TRUE,0,VLOOKUP($C44,Event25!$A$17:$H$97,8,FALSE))</f>
        <v>0</v>
      </c>
      <c r="AK44" s="15">
        <f>IF(ISNA(VLOOKUP($C44,Event26!$A$17:$H$97,8,FALSE))=TRUE,0,VLOOKUP($C44,Event26!$A$17:$H$97,8,FALSE))</f>
        <v>0</v>
      </c>
      <c r="AL44" s="15">
        <f>IF(ISNA(VLOOKUP($C44,Event27!$A$17:$H$97,8,FALSE))=TRUE,0,VLOOKUP($C44,Event27!$A$17:$H$97,8,FALSE))</f>
        <v>0</v>
      </c>
      <c r="AM44" s="15">
        <f>IF(ISNA(VLOOKUP($C44,Event28!$A$17:$H$97,8,FALSE))=TRUE,0,VLOOKUP($C44,Event28!$A$17:$H$97,8,FALSE))</f>
        <v>0</v>
      </c>
      <c r="AN44" s="15">
        <f>IF(ISNA(VLOOKUP($C44,Event29!$A$17:$H$97,8,FALSE))=TRUE,0,VLOOKUP($C44,Event29!$A$17:$H$97,8,FALSE))</f>
        <v>0</v>
      </c>
      <c r="AO44" s="15">
        <f>IF(ISNA(VLOOKUP($C44,Event30!$A$17:$H$96,8,FALSE))=TRUE,0,VLOOKUP($C44,Event30!$A$17:$H$96,8,FALSE))</f>
        <v>0</v>
      </c>
    </row>
    <row r="45" spans="1:41" ht="13.5" customHeight="1">
      <c r="A45" s="169"/>
      <c r="B45" s="169"/>
      <c r="C45" s="26"/>
      <c r="D45" s="8"/>
      <c r="E45" s="8">
        <f t="shared" si="12"/>
        <v>15</v>
      </c>
      <c r="F45" s="14">
        <f t="shared" si="13"/>
        <v>15</v>
      </c>
      <c r="G45" s="25">
        <f t="shared" si="14"/>
        <v>0</v>
      </c>
      <c r="H45" s="25">
        <f t="shared" si="15"/>
        <v>0</v>
      </c>
      <c r="I45" s="25">
        <f t="shared" si="16"/>
        <v>0</v>
      </c>
      <c r="J45" s="14">
        <f t="shared" si="17"/>
        <v>0</v>
      </c>
      <c r="K45" s="118"/>
      <c r="L45" s="15" t="str">
        <f>IF(ISNA(VLOOKUP($C45,'REV Copper HP Dec 10'!$A$17:$H$71,8,FALSE))=TRUE,"0",VLOOKUP($C45,'REV Copper HP Dec 10'!$A$17:$H$71,8,FALSE))</f>
        <v>0</v>
      </c>
      <c r="M45" s="15">
        <f>IF(ISNA(VLOOKUP($C45,'REV Copper HP Dec 11'!$A$17:$H$70,8,FALSE))=TRUE,0,VLOOKUP($C45,'REV Copper HP Dec 11'!$A$17:$H$70,8,FALSE))</f>
        <v>0</v>
      </c>
      <c r="N45" s="15">
        <f>IF(ISNA(VLOOKUP($C45,'Muskoka Timber Tour Jan 23'!$A$17:$H$20,8,FALSE))=TRUE,0,VLOOKUP($C45,'Muskoka Timber Tour Jan 23'!$A$17:$H$20,8,FALSE))</f>
        <v>0</v>
      </c>
      <c r="O45" s="15">
        <f>IF(ISNA(VLOOKUP($C45,'Muskoka Timber Tour Jan 24'!$A$17:$H$25,8,FALSE))=TRUE,0,VLOOKUP($C45,'Muskoka Timber Tour Jan 24'!$A$17:$H$25,8,FALSE))</f>
        <v>0</v>
      </c>
      <c r="P45" s="15">
        <f>IF(ISNA(VLOOKUP($C45,'Whistler COT'!$A$17:$H$95,8,FALSE))=TRUE,0,VLOOKUP($C45,'Whistler COT'!$A$17:$H$95,8,FALSE))</f>
        <v>0</v>
      </c>
      <c r="Q45" s="15">
        <f>IF(ISNA(VLOOKUP($C45,'Caledon TT Feb 26'!$A$17:$H$18,8,FALSE))=TRUE,0,VLOOKUP($C45,'Caledon TT Feb 26'!$A$17:$H$18,8,FALSE))</f>
        <v>0</v>
      </c>
      <c r="R45" s="15">
        <f>IF(ISNA(VLOOKUP($C45,'Aspen Open HP Feb 18'!$A$17:$H$100,8,FALSE))=TRUE,0,VLOOKUP($C45,'Aspen Open HP Feb 18'!$A$17:$H$100,8,FALSE))</f>
        <v>0</v>
      </c>
      <c r="S45" s="15">
        <f>IF(ISNA(VLOOKUP($C45,'Thunder Bay TT Jan 2016 SS'!$A$17:$H$24,8,FALSE))=TRUE,0,VLOOKUP($C45,'Thunder Bay TT Jan 2016 SS'!$A$17:$H$24,8,FALSE))</f>
        <v>0</v>
      </c>
      <c r="T45" s="15">
        <f>IF(ISNA(VLOOKUP($C45,Event24!$A$17:$H$17,8,FALSE))=TRUE,0,VLOOKUP($C45,Event24!$A$17:$H$17,8,FALSE))</f>
        <v>0</v>
      </c>
      <c r="U45" s="15">
        <f>IF(ISNA(VLOOKUP($C45,'Calgary Nor-Am HP Feb 26'!$A$17:$H$99,8,FALSE))=TRUE,0,VLOOKUP($C45,'Calgary Nor-Am HP Feb 26'!$A$17:$H$99,8,FALSE))</f>
        <v>0</v>
      </c>
      <c r="V45" s="15">
        <f>IF(ISNA(VLOOKUP($C45,'Calgary Nor-Am SS Feb 28'!$A$17:$H$100,8,FALSE))=TRUE,0,VLOOKUP($C45,'Calgary Nor-Am SS Feb 28'!$A$17:$H$100,8,FALSE))</f>
        <v>0</v>
      </c>
      <c r="W45" s="15">
        <f>IF(ISNA(VLOOKUP($C45,'MSLM Nor-Am March 5-6'!$A$17:$H$96,8,FALSE))=TRUE,0,VLOOKUP($C45,'MSLM Nor-Am March 5-6'!$A$17:$H$96,8,FALSE))</f>
        <v>0</v>
      </c>
      <c r="X45" s="15">
        <f>IF(ISNA(VLOOKUP($C45,'Mammoth World Cup'!$A$17:$H$92,8,FALSE))=TRUE,0,VLOOKUP($C45,'Mammoth World Cup'!$A$17:$H$92,8,FALSE))</f>
        <v>0</v>
      </c>
      <c r="Y45" s="15">
        <f>IF(ISNA(VLOOKUP($C45,'Jr Nationals March 17 SS'!$A$17:$H$92,8,FALSE))=TRUE,0,VLOOKUP($C45,'Jr Nationals March 17 SS'!$A$17:$H$92,8,FALSE))</f>
        <v>0</v>
      </c>
      <c r="Z45" s="15">
        <f>IF(ISNA(VLOOKUP($C45,'Seven Springs Nor-Am Mar 17 HP'!$A$17:$H$97,8,FALSE))=TRUE,0,VLOOKUP($C45,'Seven Springs Nor-Am Mar 17 HP'!$A$17:$H$97,8,FALSE))</f>
        <v>0</v>
      </c>
      <c r="AA45" s="15">
        <f>IF(ISNA(VLOOKUP($C45,'Seven Springs Nor-Am Mar 18 SS'!$A$17:$H$97,8,FALSE))=TRUE,0,VLOOKUP($C45,'Seven Springs Nor-Am Mar 18 SS'!$A$17:$H$97,8,FALSE))</f>
        <v>0</v>
      </c>
      <c r="AB45" s="15">
        <f>IF(ISNA(VLOOKUP($C45,'Stoneham COT March 12-13 SS'!$A$17:$H$97,8,FALSE))=TRUE,0,VLOOKUP($C45,'Stoneham COT March 12-13 SS'!$A$17:$H$97,8,FALSE))</f>
        <v>0</v>
      </c>
      <c r="AC45" s="15">
        <f>IF(ISNA(VLOOKUP($C45,'Stoneham COT March 11 HP'!$A$17:$H$97,8,FALSE))=TRUE,0,VLOOKUP($C45,'Stoneham COT March 11 HP'!$A$17:$H$97,8,FALSE))</f>
        <v>0</v>
      </c>
      <c r="AD45" s="15">
        <f>IF(ISNA(VLOOKUP($C45,'Step Up April 1-3 SS'!$A$17:$H$97,8,FALSE))=TRUE,0,VLOOKUP($C45,'Step Up April 1-3 SS'!$A$17:$H$97,8,FALSE))</f>
        <v>0</v>
      </c>
      <c r="AE45" s="15">
        <f>IF(ISNA(VLOOKUP($C45,'Midwest Championship Feb 6 SS'!$A$17:$H$97,8,FALSE))=TRUE,0,VLOOKUP($C45,'Midwest Championship Feb 6 SS'!$A$17:$H$97,8,FALSE))</f>
        <v>0</v>
      </c>
      <c r="AF45" s="15">
        <f>IF(ISNA(VLOOKUP($C45,'Thunder Bay TT Jan 2016 SS'!$A$17:$H$97,8,FALSE))=TRUE,0,VLOOKUP($C45,'Thunder Bay TT Jan 2016 SS'!$A$17:$H$97,8,FALSE))</f>
        <v>0</v>
      </c>
      <c r="AG45" s="15">
        <f>IF(ISNA(VLOOKUP($C45,Event22!$A$17:$H$97,8,FALSE))=TRUE,0,VLOOKUP($C45,Event22!$A$17:$H$97,8,FALSE))</f>
        <v>0</v>
      </c>
      <c r="AH45" s="15">
        <f>IF(ISNA(VLOOKUP($C45,Event23!$A$17:$H$97,8,FALSE))=TRUE,0,VLOOKUP($C45,Event23!$A$17:$H$97,8,FALSE))</f>
        <v>0</v>
      </c>
      <c r="AI45" s="15">
        <f>IF(ISNA(VLOOKUP($C45,Event24!$A$17:$H$97,8,FALSE))=TRUE,0,VLOOKUP($C45,Event24!$A$17:$H$97,8,FALSE))</f>
        <v>0</v>
      </c>
      <c r="AJ45" s="15">
        <f>IF(ISNA(VLOOKUP($C45,Event25!$A$17:$H$97,8,FALSE))=TRUE,0,VLOOKUP($C45,Event25!$A$17:$H$97,8,FALSE))</f>
        <v>0</v>
      </c>
      <c r="AK45" s="15">
        <f>IF(ISNA(VLOOKUP($C45,Event26!$A$17:$H$97,8,FALSE))=TRUE,0,VLOOKUP($C45,Event26!$A$17:$H$97,8,FALSE))</f>
        <v>0</v>
      </c>
      <c r="AL45" s="15">
        <f>IF(ISNA(VLOOKUP($C45,Event27!$A$17:$H$97,8,FALSE))=TRUE,0,VLOOKUP($C45,Event27!$A$17:$H$97,8,FALSE))</f>
        <v>0</v>
      </c>
      <c r="AM45" s="15">
        <f>IF(ISNA(VLOOKUP($C45,Event28!$A$17:$H$97,8,FALSE))=TRUE,0,VLOOKUP($C45,Event28!$A$17:$H$97,8,FALSE))</f>
        <v>0</v>
      </c>
      <c r="AN45" s="15">
        <f>IF(ISNA(VLOOKUP($C45,Event29!$A$17:$H$97,8,FALSE))=TRUE,0,VLOOKUP($C45,Event29!$A$17:$H$97,8,FALSE))</f>
        <v>0</v>
      </c>
      <c r="AO45" s="15">
        <f>IF(ISNA(VLOOKUP($C45,Event30!$A$17:$H$96,8,FALSE))=TRUE,0,VLOOKUP($C45,Event30!$A$17:$H$96,8,FALSE))</f>
        <v>0</v>
      </c>
    </row>
    <row r="46" spans="1:41" ht="13.5" customHeight="1">
      <c r="A46" s="169"/>
      <c r="B46" s="169"/>
      <c r="C46" s="26"/>
      <c r="D46" s="8"/>
      <c r="E46" s="8">
        <f t="shared" si="12"/>
        <v>15</v>
      </c>
      <c r="F46" s="14">
        <f t="shared" si="13"/>
        <v>15</v>
      </c>
      <c r="G46" s="25">
        <f t="shared" si="14"/>
        <v>0</v>
      </c>
      <c r="H46" s="25">
        <f t="shared" si="15"/>
        <v>0</v>
      </c>
      <c r="I46" s="25">
        <f t="shared" si="16"/>
        <v>0</v>
      </c>
      <c r="J46" s="14">
        <f t="shared" si="17"/>
        <v>0</v>
      </c>
      <c r="K46" s="118"/>
      <c r="L46" s="15" t="str">
        <f>IF(ISNA(VLOOKUP($C46,'REV Copper HP Dec 10'!$A$17:$H$71,8,FALSE))=TRUE,"0",VLOOKUP($C46,'REV Copper HP Dec 10'!$A$17:$H$71,8,FALSE))</f>
        <v>0</v>
      </c>
      <c r="M46" s="15">
        <f>IF(ISNA(VLOOKUP($C46,'REV Copper HP Dec 11'!$A$17:$H$70,8,FALSE))=TRUE,0,VLOOKUP($C46,'REV Copper HP Dec 11'!$A$17:$H$70,8,FALSE))</f>
        <v>0</v>
      </c>
      <c r="N46" s="15">
        <f>IF(ISNA(VLOOKUP($C46,'Muskoka Timber Tour Jan 23'!$A$17:$H$20,8,FALSE))=TRUE,0,VLOOKUP($C46,'Muskoka Timber Tour Jan 23'!$A$17:$H$20,8,FALSE))</f>
        <v>0</v>
      </c>
      <c r="O46" s="15">
        <f>IF(ISNA(VLOOKUP($C46,'Muskoka Timber Tour Jan 24'!$A$17:$H$25,8,FALSE))=TRUE,0,VLOOKUP($C46,'Muskoka Timber Tour Jan 24'!$A$17:$H$25,8,FALSE))</f>
        <v>0</v>
      </c>
      <c r="P46" s="15">
        <f>IF(ISNA(VLOOKUP($C46,'Whistler COT'!$A$17:$H$95,8,FALSE))=TRUE,0,VLOOKUP($C46,'Whistler COT'!$A$17:$H$95,8,FALSE))</f>
        <v>0</v>
      </c>
      <c r="Q46" s="15">
        <f>IF(ISNA(VLOOKUP($C46,'Caledon TT Feb 26'!$A$17:$H$18,8,FALSE))=TRUE,0,VLOOKUP($C46,'Caledon TT Feb 26'!$A$17:$H$18,8,FALSE))</f>
        <v>0</v>
      </c>
      <c r="R46" s="15">
        <f>IF(ISNA(VLOOKUP($C46,'Aspen Open HP Feb 18'!$A$17:$H$100,8,FALSE))=TRUE,0,VLOOKUP($C46,'Aspen Open HP Feb 18'!$A$17:$H$100,8,FALSE))</f>
        <v>0</v>
      </c>
      <c r="S46" s="15">
        <f>IF(ISNA(VLOOKUP($C46,'Thunder Bay TT Jan 2016 SS'!$A$17:$H$24,8,FALSE))=TRUE,0,VLOOKUP($C46,'Thunder Bay TT Jan 2016 SS'!$A$17:$H$24,8,FALSE))</f>
        <v>0</v>
      </c>
      <c r="T46" s="15">
        <f>IF(ISNA(VLOOKUP($C46,Event24!$A$17:$H$17,8,FALSE))=TRUE,0,VLOOKUP($C46,Event24!$A$17:$H$17,8,FALSE))</f>
        <v>0</v>
      </c>
      <c r="U46" s="15">
        <f>IF(ISNA(VLOOKUP($C46,'Calgary Nor-Am HP Feb 26'!$A$17:$H$99,8,FALSE))=TRUE,0,VLOOKUP($C46,'Calgary Nor-Am HP Feb 26'!$A$17:$H$99,8,FALSE))</f>
        <v>0</v>
      </c>
      <c r="V46" s="15">
        <f>IF(ISNA(VLOOKUP($C46,'Calgary Nor-Am SS Feb 28'!$A$17:$H$100,8,FALSE))=TRUE,0,VLOOKUP($C46,'Calgary Nor-Am SS Feb 28'!$A$17:$H$100,8,FALSE))</f>
        <v>0</v>
      </c>
      <c r="W46" s="15">
        <f>IF(ISNA(VLOOKUP($C46,'MSLM Nor-Am March 5-6'!$A$17:$H$96,8,FALSE))=TRUE,0,VLOOKUP($C46,'MSLM Nor-Am March 5-6'!$A$17:$H$96,8,FALSE))</f>
        <v>0</v>
      </c>
      <c r="X46" s="15">
        <f>IF(ISNA(VLOOKUP($C46,'Mammoth World Cup'!$A$17:$H$92,8,FALSE))=TRUE,0,VLOOKUP($C46,'Mammoth World Cup'!$A$17:$H$92,8,FALSE))</f>
        <v>0</v>
      </c>
      <c r="Y46" s="15">
        <f>IF(ISNA(VLOOKUP($C46,'Jr Nationals March 17 SS'!$A$17:$H$92,8,FALSE))=TRUE,0,VLOOKUP($C46,'Jr Nationals March 17 SS'!$A$17:$H$92,8,FALSE))</f>
        <v>0</v>
      </c>
      <c r="Z46" s="15">
        <f>IF(ISNA(VLOOKUP($C46,'Seven Springs Nor-Am Mar 17 HP'!$A$17:$H$97,8,FALSE))=TRUE,0,VLOOKUP($C46,'Seven Springs Nor-Am Mar 17 HP'!$A$17:$H$97,8,FALSE))</f>
        <v>0</v>
      </c>
      <c r="AA46" s="15">
        <f>IF(ISNA(VLOOKUP($C46,'Seven Springs Nor-Am Mar 18 SS'!$A$17:$H$97,8,FALSE))=TRUE,0,VLOOKUP($C46,'Seven Springs Nor-Am Mar 18 SS'!$A$17:$H$97,8,FALSE))</f>
        <v>0</v>
      </c>
      <c r="AB46" s="15">
        <f>IF(ISNA(VLOOKUP($C46,'Stoneham COT March 12-13 SS'!$A$17:$H$97,8,FALSE))=TRUE,0,VLOOKUP($C46,'Stoneham COT March 12-13 SS'!$A$17:$H$97,8,FALSE))</f>
        <v>0</v>
      </c>
      <c r="AC46" s="15">
        <f>IF(ISNA(VLOOKUP($C46,'Stoneham COT March 11 HP'!$A$17:$H$97,8,FALSE))=TRUE,0,VLOOKUP($C46,'Stoneham COT March 11 HP'!$A$17:$H$97,8,FALSE))</f>
        <v>0</v>
      </c>
      <c r="AD46" s="15">
        <f>IF(ISNA(VLOOKUP($C46,'Step Up April 1-3 SS'!$A$17:$H$97,8,FALSE))=TRUE,0,VLOOKUP($C46,'Step Up April 1-3 SS'!$A$17:$H$97,8,FALSE))</f>
        <v>0</v>
      </c>
      <c r="AE46" s="15">
        <f>IF(ISNA(VLOOKUP($C46,'Midwest Championship Feb 6 SS'!$A$17:$H$97,8,FALSE))=TRUE,0,VLOOKUP($C46,'Midwest Championship Feb 6 SS'!$A$17:$H$97,8,FALSE))</f>
        <v>0</v>
      </c>
      <c r="AF46" s="15">
        <f>IF(ISNA(VLOOKUP($C46,'Thunder Bay TT Jan 2016 SS'!$A$17:$H$97,8,FALSE))=TRUE,0,VLOOKUP($C46,'Thunder Bay TT Jan 2016 SS'!$A$17:$H$97,8,FALSE))</f>
        <v>0</v>
      </c>
      <c r="AG46" s="15">
        <f>IF(ISNA(VLOOKUP($C46,Event22!$A$17:$H$97,8,FALSE))=TRUE,0,VLOOKUP($C46,Event22!$A$17:$H$97,8,FALSE))</f>
        <v>0</v>
      </c>
      <c r="AH46" s="15">
        <f>IF(ISNA(VLOOKUP($C46,Event23!$A$17:$H$97,8,FALSE))=TRUE,0,VLOOKUP($C46,Event23!$A$17:$H$97,8,FALSE))</f>
        <v>0</v>
      </c>
      <c r="AI46" s="15">
        <f>IF(ISNA(VLOOKUP($C46,Event24!$A$17:$H$97,8,FALSE))=TRUE,0,VLOOKUP($C46,Event24!$A$17:$H$97,8,FALSE))</f>
        <v>0</v>
      </c>
      <c r="AJ46" s="15">
        <f>IF(ISNA(VLOOKUP($C46,Event25!$A$17:$H$97,8,FALSE))=TRUE,0,VLOOKUP($C46,Event25!$A$17:$H$97,8,FALSE))</f>
        <v>0</v>
      </c>
      <c r="AK46" s="15">
        <f>IF(ISNA(VLOOKUP($C46,Event26!$A$17:$H$97,8,FALSE))=TRUE,0,VLOOKUP($C46,Event26!$A$17:$H$97,8,FALSE))</f>
        <v>0</v>
      </c>
      <c r="AL46" s="15">
        <f>IF(ISNA(VLOOKUP($C46,Event27!$A$17:$H$97,8,FALSE))=TRUE,0,VLOOKUP($C46,Event27!$A$17:$H$97,8,FALSE))</f>
        <v>0</v>
      </c>
      <c r="AM46" s="15">
        <f>IF(ISNA(VLOOKUP($C46,Event28!$A$17:$H$97,8,FALSE))=TRUE,0,VLOOKUP($C46,Event28!$A$17:$H$97,8,FALSE))</f>
        <v>0</v>
      </c>
      <c r="AN46" s="15">
        <f>IF(ISNA(VLOOKUP($C46,Event29!$A$17:$H$97,8,FALSE))=TRUE,0,VLOOKUP($C46,Event29!$A$17:$H$97,8,FALSE))</f>
        <v>0</v>
      </c>
      <c r="AO46" s="15">
        <f>IF(ISNA(VLOOKUP($C46,Event30!$A$17:$H$96,8,FALSE))=TRUE,0,VLOOKUP($C46,Event30!$A$17:$H$96,8,FALSE))</f>
        <v>0</v>
      </c>
    </row>
    <row r="47" spans="1:41" ht="13.5" customHeight="1">
      <c r="A47" s="169"/>
      <c r="B47" s="169"/>
      <c r="C47" s="26"/>
      <c r="D47" s="8"/>
      <c r="E47" s="8">
        <f t="shared" si="12"/>
        <v>15</v>
      </c>
      <c r="F47" s="14">
        <f t="shared" si="13"/>
        <v>15</v>
      </c>
      <c r="G47" s="25">
        <f t="shared" si="14"/>
        <v>0</v>
      </c>
      <c r="H47" s="25">
        <f t="shared" si="15"/>
        <v>0</v>
      </c>
      <c r="I47" s="25">
        <f t="shared" si="16"/>
        <v>0</v>
      </c>
      <c r="J47" s="14">
        <f t="shared" si="17"/>
        <v>0</v>
      </c>
      <c r="K47" s="118"/>
      <c r="L47" s="15" t="str">
        <f>IF(ISNA(VLOOKUP($C47,'REV Copper HP Dec 10'!$A$17:$H$71,8,FALSE))=TRUE,"0",VLOOKUP($C47,'REV Copper HP Dec 10'!$A$17:$H$71,8,FALSE))</f>
        <v>0</v>
      </c>
      <c r="M47" s="15">
        <f>IF(ISNA(VLOOKUP($C47,'REV Copper HP Dec 11'!$A$17:$H$70,8,FALSE))=TRUE,0,VLOOKUP($C47,'REV Copper HP Dec 11'!$A$17:$H$70,8,FALSE))</f>
        <v>0</v>
      </c>
      <c r="N47" s="15">
        <f>IF(ISNA(VLOOKUP($C47,'Muskoka Timber Tour Jan 23'!$A$17:$H$20,8,FALSE))=TRUE,0,VLOOKUP($C47,'Muskoka Timber Tour Jan 23'!$A$17:$H$20,8,FALSE))</f>
        <v>0</v>
      </c>
      <c r="O47" s="15">
        <f>IF(ISNA(VLOOKUP($C47,'Muskoka Timber Tour Jan 24'!$A$17:$H$25,8,FALSE))=TRUE,0,VLOOKUP($C47,'Muskoka Timber Tour Jan 24'!$A$17:$H$25,8,FALSE))</f>
        <v>0</v>
      </c>
      <c r="P47" s="15">
        <f>IF(ISNA(VLOOKUP($C47,'Whistler COT'!$A$17:$H$95,8,FALSE))=TRUE,0,VLOOKUP($C47,'Whistler COT'!$A$17:$H$95,8,FALSE))</f>
        <v>0</v>
      </c>
      <c r="Q47" s="15">
        <f>IF(ISNA(VLOOKUP($C47,'Caledon TT Feb 26'!$A$17:$H$18,8,FALSE))=TRUE,0,VLOOKUP($C47,'Caledon TT Feb 26'!$A$17:$H$18,8,FALSE))</f>
        <v>0</v>
      </c>
      <c r="R47" s="15">
        <f>IF(ISNA(VLOOKUP($C47,'Aspen Open HP Feb 18'!$A$17:$H$100,8,FALSE))=TRUE,0,VLOOKUP($C47,'Aspen Open HP Feb 18'!$A$17:$H$100,8,FALSE))</f>
        <v>0</v>
      </c>
      <c r="S47" s="15">
        <f>IF(ISNA(VLOOKUP($C47,'Thunder Bay TT Jan 2016 SS'!$A$17:$H$24,8,FALSE))=TRUE,0,VLOOKUP($C47,'Thunder Bay TT Jan 2016 SS'!$A$17:$H$24,8,FALSE))</f>
        <v>0</v>
      </c>
      <c r="T47" s="15">
        <f>IF(ISNA(VLOOKUP($C47,Event24!$A$17:$H$17,8,FALSE))=TRUE,0,VLOOKUP($C47,Event24!$A$17:$H$17,8,FALSE))</f>
        <v>0</v>
      </c>
      <c r="U47" s="15">
        <f>IF(ISNA(VLOOKUP($C47,'Calgary Nor-Am HP Feb 26'!$A$17:$H$99,8,FALSE))=TRUE,0,VLOOKUP($C47,'Calgary Nor-Am HP Feb 26'!$A$17:$H$99,8,FALSE))</f>
        <v>0</v>
      </c>
      <c r="V47" s="15">
        <f>IF(ISNA(VLOOKUP($C47,'Calgary Nor-Am SS Feb 28'!$A$17:$H$100,8,FALSE))=TRUE,0,VLOOKUP($C47,'Calgary Nor-Am SS Feb 28'!$A$17:$H$100,8,FALSE))</f>
        <v>0</v>
      </c>
      <c r="W47" s="15">
        <f>IF(ISNA(VLOOKUP($C47,'MSLM Nor-Am March 5-6'!$A$17:$H$96,8,FALSE))=TRUE,0,VLOOKUP($C47,'MSLM Nor-Am March 5-6'!$A$17:$H$96,8,FALSE))</f>
        <v>0</v>
      </c>
      <c r="X47" s="15">
        <f>IF(ISNA(VLOOKUP($C47,'Mammoth World Cup'!$A$17:$H$92,8,FALSE))=TRUE,0,VLOOKUP($C47,'Mammoth World Cup'!$A$17:$H$92,8,FALSE))</f>
        <v>0</v>
      </c>
      <c r="Y47" s="15">
        <f>IF(ISNA(VLOOKUP($C47,'Jr Nationals March 17 SS'!$A$17:$H$92,8,FALSE))=TRUE,0,VLOOKUP($C47,'Jr Nationals March 17 SS'!$A$17:$H$92,8,FALSE))</f>
        <v>0</v>
      </c>
      <c r="Z47" s="15">
        <f>IF(ISNA(VLOOKUP($C47,'Seven Springs Nor-Am Mar 17 HP'!$A$17:$H$97,8,FALSE))=TRUE,0,VLOOKUP($C47,'Seven Springs Nor-Am Mar 17 HP'!$A$17:$H$97,8,FALSE))</f>
        <v>0</v>
      </c>
      <c r="AA47" s="15">
        <f>IF(ISNA(VLOOKUP($C47,'Seven Springs Nor-Am Mar 18 SS'!$A$17:$H$97,8,FALSE))=TRUE,0,VLOOKUP($C47,'Seven Springs Nor-Am Mar 18 SS'!$A$17:$H$97,8,FALSE))</f>
        <v>0</v>
      </c>
      <c r="AB47" s="15">
        <f>IF(ISNA(VLOOKUP($C47,'Stoneham COT March 12-13 SS'!$A$17:$H$97,8,FALSE))=TRUE,0,VLOOKUP($C47,'Stoneham COT March 12-13 SS'!$A$17:$H$97,8,FALSE))</f>
        <v>0</v>
      </c>
      <c r="AC47" s="15">
        <f>IF(ISNA(VLOOKUP($C47,'Stoneham COT March 11 HP'!$A$17:$H$97,8,FALSE))=TRUE,0,VLOOKUP($C47,'Stoneham COT March 11 HP'!$A$17:$H$97,8,FALSE))</f>
        <v>0</v>
      </c>
      <c r="AD47" s="15">
        <f>IF(ISNA(VLOOKUP($C47,'Step Up April 1-3 SS'!$A$17:$H$97,8,FALSE))=TRUE,0,VLOOKUP($C47,'Step Up April 1-3 SS'!$A$17:$H$97,8,FALSE))</f>
        <v>0</v>
      </c>
      <c r="AE47" s="15">
        <f>IF(ISNA(VLOOKUP($C47,'Midwest Championship Feb 6 SS'!$A$17:$H$97,8,FALSE))=TRUE,0,VLOOKUP($C47,'Midwest Championship Feb 6 SS'!$A$17:$H$97,8,FALSE))</f>
        <v>0</v>
      </c>
      <c r="AF47" s="15">
        <f>IF(ISNA(VLOOKUP($C47,'Thunder Bay TT Jan 2016 SS'!$A$17:$H$97,8,FALSE))=TRUE,0,VLOOKUP($C47,'Thunder Bay TT Jan 2016 SS'!$A$17:$H$97,8,FALSE))</f>
        <v>0</v>
      </c>
      <c r="AG47" s="15">
        <f>IF(ISNA(VLOOKUP($C47,Event22!$A$17:$H$97,8,FALSE))=TRUE,0,VLOOKUP($C47,Event22!$A$17:$H$97,8,FALSE))</f>
        <v>0</v>
      </c>
      <c r="AH47" s="15">
        <f>IF(ISNA(VLOOKUP($C47,Event23!$A$17:$H$97,8,FALSE))=TRUE,0,VLOOKUP($C47,Event23!$A$17:$H$97,8,FALSE))</f>
        <v>0</v>
      </c>
      <c r="AI47" s="15">
        <f>IF(ISNA(VLOOKUP($C47,Event24!$A$17:$H$97,8,FALSE))=TRUE,0,VLOOKUP($C47,Event24!$A$17:$H$97,8,FALSE))</f>
        <v>0</v>
      </c>
      <c r="AJ47" s="15">
        <f>IF(ISNA(VLOOKUP($C47,Event25!$A$17:$H$97,8,FALSE))=TRUE,0,VLOOKUP($C47,Event25!$A$17:$H$97,8,FALSE))</f>
        <v>0</v>
      </c>
      <c r="AK47" s="15">
        <f>IF(ISNA(VLOOKUP($C47,Event26!$A$17:$H$97,8,FALSE))=TRUE,0,VLOOKUP($C47,Event26!$A$17:$H$97,8,FALSE))</f>
        <v>0</v>
      </c>
      <c r="AL47" s="15">
        <f>IF(ISNA(VLOOKUP($C47,Event27!$A$17:$H$97,8,FALSE))=TRUE,0,VLOOKUP($C47,Event27!$A$17:$H$97,8,FALSE))</f>
        <v>0</v>
      </c>
      <c r="AM47" s="15">
        <f>IF(ISNA(VLOOKUP($C47,Event28!$A$17:$H$97,8,FALSE))=TRUE,0,VLOOKUP($C47,Event28!$A$17:$H$97,8,FALSE))</f>
        <v>0</v>
      </c>
      <c r="AN47" s="15">
        <f>IF(ISNA(VLOOKUP($C47,Event29!$A$17:$H$97,8,FALSE))=TRUE,0,VLOOKUP($C47,Event29!$A$17:$H$97,8,FALSE))</f>
        <v>0</v>
      </c>
      <c r="AO47" s="15">
        <f>IF(ISNA(VLOOKUP($C47,Event30!$A$17:$H$96,8,FALSE))=TRUE,0,VLOOKUP($C47,Event30!$A$17:$H$96,8,FALSE))</f>
        <v>0</v>
      </c>
    </row>
    <row r="48" spans="1:41" ht="13.5" customHeight="1">
      <c r="A48" s="169"/>
      <c r="B48" s="169"/>
      <c r="C48" s="26"/>
      <c r="D48" s="8"/>
      <c r="E48" s="8">
        <f t="shared" si="12"/>
        <v>15</v>
      </c>
      <c r="F48" s="14">
        <f t="shared" si="13"/>
        <v>15</v>
      </c>
      <c r="G48" s="25">
        <f t="shared" si="14"/>
        <v>0</v>
      </c>
      <c r="H48" s="25">
        <f t="shared" si="15"/>
        <v>0</v>
      </c>
      <c r="I48" s="25">
        <f t="shared" si="16"/>
        <v>0</v>
      </c>
      <c r="J48" s="14">
        <f t="shared" si="17"/>
        <v>0</v>
      </c>
      <c r="K48" s="118"/>
      <c r="L48" s="15" t="str">
        <f>IF(ISNA(VLOOKUP($C48,'REV Copper HP Dec 10'!$A$17:$H$71,8,FALSE))=TRUE,"0",VLOOKUP($C48,'REV Copper HP Dec 10'!$A$17:$H$71,8,FALSE))</f>
        <v>0</v>
      </c>
      <c r="M48" s="15">
        <f>IF(ISNA(VLOOKUP($C48,'REV Copper HP Dec 11'!$A$17:$H$70,8,FALSE))=TRUE,0,VLOOKUP($C48,'REV Copper HP Dec 11'!$A$17:$H$70,8,FALSE))</f>
        <v>0</v>
      </c>
      <c r="N48" s="15">
        <f>IF(ISNA(VLOOKUP($C48,'Muskoka Timber Tour Jan 23'!$A$17:$H$20,8,FALSE))=TRUE,0,VLOOKUP($C48,'Muskoka Timber Tour Jan 23'!$A$17:$H$20,8,FALSE))</f>
        <v>0</v>
      </c>
      <c r="O48" s="15">
        <f>IF(ISNA(VLOOKUP($C48,'Muskoka Timber Tour Jan 24'!$A$17:$H$25,8,FALSE))=TRUE,0,VLOOKUP($C48,'Muskoka Timber Tour Jan 24'!$A$17:$H$25,8,FALSE))</f>
        <v>0</v>
      </c>
      <c r="P48" s="15">
        <f>IF(ISNA(VLOOKUP($C48,'Whistler COT'!$A$17:$H$17,8,FALSE))=TRUE,0,VLOOKUP($C48,'Whistler COT'!$A$17:$H$24,8,FALSE))</f>
        <v>0</v>
      </c>
      <c r="Q48" s="15">
        <f>IF(ISNA(VLOOKUP($C48,'Caledon TT Feb 26'!$A$17:$H$18,8,FALSE))=TRUE,0,VLOOKUP($C48,'Caledon TT Feb 26'!$A$17:$H$18,8,FALSE))</f>
        <v>0</v>
      </c>
      <c r="R48" s="15">
        <f>IF(ISNA(VLOOKUP($C48,'Aspen Open HP Feb 18'!$A$17:$H$100,8,FALSE))=TRUE,0,VLOOKUP($C48,'Aspen Open HP Feb 18'!$A$17:$H$100,8,FALSE))</f>
        <v>0</v>
      </c>
      <c r="S48" s="15">
        <f>IF(ISNA(VLOOKUP($C48,'Thunder Bay TT Jan 2016 SS'!$A$17:$H$24,8,FALSE))=TRUE,0,VLOOKUP($C48,'Thunder Bay TT Jan 2016 SS'!$A$17:$H$24,8,FALSE))</f>
        <v>0</v>
      </c>
      <c r="T48" s="15">
        <f>IF(ISNA(VLOOKUP($C48,Event24!$A$17:$H$17,8,FALSE))=TRUE,0,VLOOKUP($C48,Event24!$A$17:$H$17,8,FALSE))</f>
        <v>0</v>
      </c>
      <c r="U48" s="15">
        <f>IF(ISNA(VLOOKUP($C48,'Calgary Nor-Am HP Feb 26'!$A$17:$H$99,8,FALSE))=TRUE,0,VLOOKUP($C48,'Calgary Nor-Am HP Feb 26'!$A$17:$H$99,8,FALSE))</f>
        <v>0</v>
      </c>
      <c r="V48" s="15">
        <f>IF(ISNA(VLOOKUP($C48,'Calgary Nor-Am SS Feb 28'!$A$17:$H$100,8,FALSE))=TRUE,0,VLOOKUP($C48,'Calgary Nor-Am SS Feb 28'!$A$17:$H$100,8,FALSE))</f>
        <v>0</v>
      </c>
      <c r="W48" s="15">
        <f>IF(ISNA(VLOOKUP($C48,'MSLM Nor-Am March 5-6'!$A$17:$H$96,8,FALSE))=TRUE,0,VLOOKUP($C48,'MSLM Nor-Am March 5-6'!$A$17:$H$96,8,FALSE))</f>
        <v>0</v>
      </c>
      <c r="X48" s="15">
        <f>IF(ISNA(VLOOKUP($C48,'Mammoth World Cup'!$A$17:$H$92,8,FALSE))=TRUE,0,VLOOKUP($C48,'Mammoth World Cup'!$A$17:$H$92,8,FALSE))</f>
        <v>0</v>
      </c>
      <c r="Y48" s="15">
        <f>IF(ISNA(VLOOKUP($C48,'Jr Nationals March 17 SS'!$A$17:$H$92,8,FALSE))=TRUE,0,VLOOKUP($C48,'Jr Nationals March 17 SS'!$A$17:$H$92,8,FALSE))</f>
        <v>0</v>
      </c>
      <c r="Z48" s="15">
        <f>IF(ISNA(VLOOKUP($C48,'Seven Springs Nor-Am Mar 17 HP'!$A$17:$H$97,8,FALSE))=TRUE,0,VLOOKUP($C48,'Seven Springs Nor-Am Mar 17 HP'!$A$17:$H$97,8,FALSE))</f>
        <v>0</v>
      </c>
      <c r="AA48" s="15">
        <f>IF(ISNA(VLOOKUP($C48,'Seven Springs Nor-Am Mar 18 SS'!$A$17:$H$97,8,FALSE))=TRUE,0,VLOOKUP($C48,'Seven Springs Nor-Am Mar 18 SS'!$A$17:$H$97,8,FALSE))</f>
        <v>0</v>
      </c>
      <c r="AB48" s="15">
        <f>IF(ISNA(VLOOKUP($C48,'Stoneham COT March 12-13 SS'!$A$17:$H$97,8,FALSE))=TRUE,0,VLOOKUP($C48,'Stoneham COT March 12-13 SS'!$A$17:$H$97,8,FALSE))</f>
        <v>0</v>
      </c>
      <c r="AC48" s="15">
        <f>IF(ISNA(VLOOKUP($C48,'Stoneham COT March 11 HP'!$A$17:$H$97,8,FALSE))=TRUE,0,VLOOKUP($C48,'Stoneham COT March 11 HP'!$A$17:$H$97,8,FALSE))</f>
        <v>0</v>
      </c>
      <c r="AD48" s="15">
        <f>IF(ISNA(VLOOKUP($C48,'Step Up April 1-3 SS'!$A$17:$H$97,8,FALSE))=TRUE,0,VLOOKUP($C48,'Step Up April 1-3 SS'!$A$17:$H$97,8,FALSE))</f>
        <v>0</v>
      </c>
      <c r="AE48" s="15">
        <f>IF(ISNA(VLOOKUP($C48,'Midwest Championship Feb 6 SS'!$A$17:$H$97,8,FALSE))=TRUE,0,VLOOKUP($C48,'Midwest Championship Feb 6 SS'!$A$17:$H$97,8,FALSE))</f>
        <v>0</v>
      </c>
      <c r="AF48" s="15">
        <f>IF(ISNA(VLOOKUP($C48,'Thunder Bay TT Jan 2016 SS'!$A$17:$H$97,8,FALSE))=TRUE,0,VLOOKUP($C48,'Thunder Bay TT Jan 2016 SS'!$A$17:$H$97,8,FALSE))</f>
        <v>0</v>
      </c>
      <c r="AG48" s="15">
        <f>IF(ISNA(VLOOKUP($C48,Event22!$A$17:$H$97,8,FALSE))=TRUE,0,VLOOKUP($C48,Event22!$A$17:$H$97,8,FALSE))</f>
        <v>0</v>
      </c>
      <c r="AH48" s="15">
        <f>IF(ISNA(VLOOKUP($C48,Event23!$A$17:$H$97,8,FALSE))=TRUE,0,VLOOKUP($C48,Event23!$A$17:$H$97,8,FALSE))</f>
        <v>0</v>
      </c>
      <c r="AI48" s="15">
        <f>IF(ISNA(VLOOKUP($C48,Event24!$A$17:$H$97,8,FALSE))=TRUE,0,VLOOKUP($C48,Event24!$A$17:$H$97,8,FALSE))</f>
        <v>0</v>
      </c>
      <c r="AJ48" s="15">
        <f>IF(ISNA(VLOOKUP($C48,Event25!$A$17:$H$97,8,FALSE))=TRUE,0,VLOOKUP($C48,Event25!$A$17:$H$97,8,FALSE))</f>
        <v>0</v>
      </c>
      <c r="AK48" s="15">
        <f>IF(ISNA(VLOOKUP($C48,Event26!$A$17:$H$97,8,FALSE))=TRUE,0,VLOOKUP($C48,Event26!$A$17:$H$97,8,FALSE))</f>
        <v>0</v>
      </c>
      <c r="AL48" s="15">
        <f>IF(ISNA(VLOOKUP($C48,Event27!$A$17:$H$97,8,FALSE))=TRUE,0,VLOOKUP($C48,Event27!$A$17:$H$97,8,FALSE))</f>
        <v>0</v>
      </c>
      <c r="AM48" s="15">
        <f>IF(ISNA(VLOOKUP($C48,Event28!$A$17:$H$97,8,FALSE))=TRUE,0,VLOOKUP($C48,Event28!$A$17:$H$97,8,FALSE))</f>
        <v>0</v>
      </c>
      <c r="AN48" s="15">
        <f>IF(ISNA(VLOOKUP($C48,Event29!$A$17:$H$97,8,FALSE))=TRUE,0,VLOOKUP($C48,Event29!$A$17:$H$97,8,FALSE))</f>
        <v>0</v>
      </c>
      <c r="AO48" s="15">
        <f>IF(ISNA(VLOOKUP($C48,Event30!$A$17:$H$96,8,FALSE))=TRUE,0,VLOOKUP($C48,Event30!$A$17:$H$96,8,FALSE))</f>
        <v>0</v>
      </c>
    </row>
    <row r="49" spans="1:41" ht="13.5" customHeight="1">
      <c r="A49" s="169"/>
      <c r="B49" s="169"/>
      <c r="C49" s="26"/>
      <c r="D49" s="8"/>
      <c r="E49" s="8">
        <f t="shared" si="12"/>
        <v>15</v>
      </c>
      <c r="F49" s="14">
        <f t="shared" si="13"/>
        <v>15</v>
      </c>
      <c r="G49" s="25">
        <f t="shared" si="14"/>
        <v>0</v>
      </c>
      <c r="H49" s="25">
        <f t="shared" si="15"/>
        <v>0</v>
      </c>
      <c r="I49" s="25">
        <f t="shared" si="16"/>
        <v>0</v>
      </c>
      <c r="J49" s="14">
        <f t="shared" si="17"/>
        <v>0</v>
      </c>
      <c r="K49" s="118"/>
      <c r="L49" s="15" t="str">
        <f>IF(ISNA(VLOOKUP($C49,'REV Copper HP Dec 10'!$A$17:$H$71,8,FALSE))=TRUE,"0",VLOOKUP($C49,'REV Copper HP Dec 10'!$A$17:$H$71,8,FALSE))</f>
        <v>0</v>
      </c>
      <c r="M49" s="15">
        <f>IF(ISNA(VLOOKUP($C49,'REV Copper HP Dec 11'!$A$17:$H$70,8,FALSE))=TRUE,0,VLOOKUP($C49,'REV Copper HP Dec 11'!$A$17:$H$70,8,FALSE))</f>
        <v>0</v>
      </c>
      <c r="N49" s="15">
        <f>IF(ISNA(VLOOKUP($C49,'Muskoka Timber Tour Jan 23'!$A$17:$H$20,8,FALSE))=TRUE,0,VLOOKUP($C49,'Muskoka Timber Tour Jan 23'!$A$17:$H$20,8,FALSE))</f>
        <v>0</v>
      </c>
      <c r="O49" s="15">
        <f>IF(ISNA(VLOOKUP($C49,'Muskoka Timber Tour Jan 24'!$A$17:$H$25,8,FALSE))=TRUE,0,VLOOKUP($C49,'Muskoka Timber Tour Jan 24'!$A$17:$H$25,8,FALSE))</f>
        <v>0</v>
      </c>
      <c r="P49" s="15">
        <f>IF(ISNA(VLOOKUP($C49,'Whistler COT'!$A$17:$H$95,8,FALSE))=TRUE,0,VLOOKUP($C49,'Whistler COT'!$A$17:$H$95,8,FALSE))</f>
        <v>0</v>
      </c>
      <c r="Q49" s="15">
        <f>IF(ISNA(VLOOKUP($C49,'Caledon TT Feb 26'!$A$17:$H$18,8,FALSE))=TRUE,0,VLOOKUP($C49,'Caledon TT Feb 26'!$A$17:$H$18,8,FALSE))</f>
        <v>0</v>
      </c>
      <c r="R49" s="15">
        <f>IF(ISNA(VLOOKUP($C49,'Aspen Open HP Feb 18'!$A$17:$H$100,8,FALSE))=TRUE,0,VLOOKUP($C49,'Aspen Open HP Feb 18'!$A$17:$H$100,8,FALSE))</f>
        <v>0</v>
      </c>
      <c r="S49" s="15">
        <f>IF(ISNA(VLOOKUP($C49,'Thunder Bay TT Jan 2016 SS'!$A$17:$H$24,8,FALSE))=TRUE,0,VLOOKUP($C49,'Thunder Bay TT Jan 2016 SS'!$A$17:$H$24,8,FALSE))</f>
        <v>0</v>
      </c>
      <c r="T49" s="15">
        <f>IF(ISNA(VLOOKUP($C49,Event24!$A$17:$H$17,8,FALSE))=TRUE,0,VLOOKUP($C49,Event24!$A$17:$H$17,8,FALSE))</f>
        <v>0</v>
      </c>
      <c r="U49" s="15">
        <f>IF(ISNA(VLOOKUP($C49,'Calgary Nor-Am HP Feb 26'!$A$17:$H$99,8,FALSE))=TRUE,0,VLOOKUP($C49,'Calgary Nor-Am HP Feb 26'!$A$17:$H$99,8,FALSE))</f>
        <v>0</v>
      </c>
      <c r="V49" s="15">
        <f>IF(ISNA(VLOOKUP($C49,'Calgary Nor-Am SS Feb 28'!$A$17:$H$100,8,FALSE))=TRUE,0,VLOOKUP($C49,'Calgary Nor-Am SS Feb 28'!$A$17:$H$100,8,FALSE))</f>
        <v>0</v>
      </c>
      <c r="W49" s="15">
        <f>IF(ISNA(VLOOKUP($C49,'MSLM Nor-Am March 5-6'!$A$17:$H$96,8,FALSE))=TRUE,0,VLOOKUP($C49,'MSLM Nor-Am March 5-6'!$A$17:$H$96,8,FALSE))</f>
        <v>0</v>
      </c>
      <c r="X49" s="15">
        <f>IF(ISNA(VLOOKUP($C49,'Mammoth World Cup'!$A$17:$H$92,8,FALSE))=TRUE,0,VLOOKUP($C49,'Mammoth World Cup'!$A$17:$H$92,8,FALSE))</f>
        <v>0</v>
      </c>
      <c r="Y49" s="15">
        <f>IF(ISNA(VLOOKUP($C49,'Jr Nationals March 17 SS'!$A$17:$H$92,8,FALSE))=TRUE,0,VLOOKUP($C49,'Jr Nationals March 17 SS'!$A$17:$H$92,8,FALSE))</f>
        <v>0</v>
      </c>
      <c r="Z49" s="15">
        <f>IF(ISNA(VLOOKUP($C49,'Seven Springs Nor-Am Mar 17 HP'!$A$17:$H$97,8,FALSE))=TRUE,0,VLOOKUP($C49,'Seven Springs Nor-Am Mar 17 HP'!$A$17:$H$97,8,FALSE))</f>
        <v>0</v>
      </c>
      <c r="AA49" s="15">
        <f>IF(ISNA(VLOOKUP($C49,'Seven Springs Nor-Am Mar 18 SS'!$A$17:$H$97,8,FALSE))=TRUE,0,VLOOKUP($C49,'Seven Springs Nor-Am Mar 18 SS'!$A$17:$H$97,8,FALSE))</f>
        <v>0</v>
      </c>
      <c r="AB49" s="15">
        <f>IF(ISNA(VLOOKUP($C49,'Stoneham COT March 12-13 SS'!$A$17:$H$97,8,FALSE))=TRUE,0,VLOOKUP($C49,'Stoneham COT March 12-13 SS'!$A$17:$H$97,8,FALSE))</f>
        <v>0</v>
      </c>
      <c r="AC49" s="15">
        <f>IF(ISNA(VLOOKUP($C49,'Stoneham COT March 11 HP'!$A$17:$H$97,8,FALSE))=TRUE,0,VLOOKUP($C49,'Stoneham COT March 11 HP'!$A$17:$H$97,8,FALSE))</f>
        <v>0</v>
      </c>
      <c r="AD49" s="15">
        <f>IF(ISNA(VLOOKUP($C49,'Step Up April 1-3 SS'!$A$17:$H$97,8,FALSE))=TRUE,0,VLOOKUP($C49,'Step Up April 1-3 SS'!$A$17:$H$97,8,FALSE))</f>
        <v>0</v>
      </c>
      <c r="AE49" s="15">
        <f>IF(ISNA(VLOOKUP($C49,'Midwest Championship Feb 6 SS'!$A$17:$H$97,8,FALSE))=TRUE,0,VLOOKUP($C49,'Midwest Championship Feb 6 SS'!$A$17:$H$97,8,FALSE))</f>
        <v>0</v>
      </c>
      <c r="AF49" s="15">
        <f>IF(ISNA(VLOOKUP($C49,'Thunder Bay TT Jan 2016 SS'!$A$17:$H$97,8,FALSE))=TRUE,0,VLOOKUP($C49,'Thunder Bay TT Jan 2016 SS'!$A$17:$H$97,8,FALSE))</f>
        <v>0</v>
      </c>
      <c r="AG49" s="15">
        <f>IF(ISNA(VLOOKUP($C49,Event22!$A$17:$H$97,8,FALSE))=TRUE,0,VLOOKUP($C49,Event22!$A$17:$H$97,8,FALSE))</f>
        <v>0</v>
      </c>
      <c r="AH49" s="15">
        <f>IF(ISNA(VLOOKUP($C49,Event23!$A$17:$H$97,8,FALSE))=TRUE,0,VLOOKUP($C49,Event23!$A$17:$H$97,8,FALSE))</f>
        <v>0</v>
      </c>
      <c r="AI49" s="15">
        <f>IF(ISNA(VLOOKUP($C49,Event24!$A$17:$H$97,8,FALSE))=TRUE,0,VLOOKUP($C49,Event24!$A$17:$H$97,8,FALSE))</f>
        <v>0</v>
      </c>
      <c r="AJ49" s="15">
        <f>IF(ISNA(VLOOKUP($C49,Event25!$A$17:$H$97,8,FALSE))=TRUE,0,VLOOKUP($C49,Event25!$A$17:$H$97,8,FALSE))</f>
        <v>0</v>
      </c>
      <c r="AK49" s="15">
        <f>IF(ISNA(VLOOKUP($C49,Event26!$A$17:$H$97,8,FALSE))=TRUE,0,VLOOKUP($C49,Event26!$A$17:$H$97,8,FALSE))</f>
        <v>0</v>
      </c>
      <c r="AL49" s="15">
        <f>IF(ISNA(VLOOKUP($C49,Event27!$A$17:$H$97,8,FALSE))=TRUE,0,VLOOKUP($C49,Event27!$A$17:$H$97,8,FALSE))</f>
        <v>0</v>
      </c>
      <c r="AM49" s="15">
        <f>IF(ISNA(VLOOKUP($C49,Event28!$A$17:$H$97,8,FALSE))=TRUE,0,VLOOKUP($C49,Event28!$A$17:$H$97,8,FALSE))</f>
        <v>0</v>
      </c>
      <c r="AN49" s="15">
        <f>IF(ISNA(VLOOKUP($C49,Event29!$A$17:$H$97,8,FALSE))=TRUE,0,VLOOKUP($C49,Event29!$A$17:$H$97,8,FALSE))</f>
        <v>0</v>
      </c>
      <c r="AO49" s="15">
        <f>IF(ISNA(VLOOKUP($C49,Event30!$A$17:$H$96,8,FALSE))=TRUE,0,VLOOKUP($C49,Event30!$A$17:$H$96,8,FALSE))</f>
        <v>0</v>
      </c>
    </row>
    <row r="50" spans="1:41" ht="13.5" customHeight="1">
      <c r="A50" s="169"/>
      <c r="B50" s="169"/>
      <c r="C50" s="26"/>
      <c r="D50" s="8"/>
      <c r="E50" s="8">
        <f t="shared" si="12"/>
        <v>15</v>
      </c>
      <c r="F50" s="14">
        <f t="shared" si="13"/>
        <v>15</v>
      </c>
      <c r="G50" s="25">
        <f t="shared" si="14"/>
        <v>0</v>
      </c>
      <c r="H50" s="25">
        <f t="shared" si="15"/>
        <v>0</v>
      </c>
      <c r="I50" s="25">
        <f t="shared" si="16"/>
        <v>0</v>
      </c>
      <c r="J50" s="14">
        <f t="shared" si="17"/>
        <v>0</v>
      </c>
      <c r="K50" s="118"/>
      <c r="L50" s="15" t="str">
        <f>IF(ISNA(VLOOKUP($C50,'REV Copper HP Dec 10'!$A$17:$H$71,8,FALSE))=TRUE,"0",VLOOKUP($C50,'REV Copper HP Dec 10'!$A$17:$H$71,8,FALSE))</f>
        <v>0</v>
      </c>
      <c r="M50" s="15">
        <f>IF(ISNA(VLOOKUP($C50,'REV Copper HP Dec 11'!$A$17:$H$70,8,FALSE))=TRUE,0,VLOOKUP($C50,'REV Copper HP Dec 11'!$A$17:$H$70,8,FALSE))</f>
        <v>0</v>
      </c>
      <c r="N50" s="15">
        <f>IF(ISNA(VLOOKUP($C50,'Muskoka Timber Tour Jan 23'!$A$17:$H$20,8,FALSE))=TRUE,0,VLOOKUP($C50,'Muskoka Timber Tour Jan 23'!$A$17:$H$20,8,FALSE))</f>
        <v>0</v>
      </c>
      <c r="O50" s="15">
        <f>IF(ISNA(VLOOKUP($C50,'Muskoka Timber Tour Jan 24'!$A$17:$H$25,8,FALSE))=TRUE,0,VLOOKUP($C50,'Muskoka Timber Tour Jan 24'!$A$17:$H$25,8,FALSE))</f>
        <v>0</v>
      </c>
      <c r="P50" s="15">
        <f>IF(ISNA(VLOOKUP($C50,'Whistler COT'!$A$17:$H$95,8,FALSE))=TRUE,0,VLOOKUP($C50,'Whistler COT'!$A$17:$H$95,8,FALSE))</f>
        <v>0</v>
      </c>
      <c r="Q50" s="15">
        <f>IF(ISNA(VLOOKUP($C50,'Caledon TT Feb 26'!$A$17:$H$18,8,FALSE))=TRUE,0,VLOOKUP($C50,'Caledon TT Feb 26'!$A$17:$H$18,8,FALSE))</f>
        <v>0</v>
      </c>
      <c r="R50" s="15">
        <f>IF(ISNA(VLOOKUP($C50,'Aspen Open HP Feb 18'!$A$17:$H$100,8,FALSE))=TRUE,0,VLOOKUP($C50,'Aspen Open HP Feb 18'!$A$17:$H$100,8,FALSE))</f>
        <v>0</v>
      </c>
      <c r="S50" s="15">
        <f>IF(ISNA(VLOOKUP($C50,'Thunder Bay TT Jan 2016 SS'!$A$17:$H$24,8,FALSE))=TRUE,0,VLOOKUP($C50,'Thunder Bay TT Jan 2016 SS'!$A$17:$H$24,8,FALSE))</f>
        <v>0</v>
      </c>
      <c r="T50" s="15">
        <f>IF(ISNA(VLOOKUP($C50,Event24!$A$17:$H$17,8,FALSE))=TRUE,0,VLOOKUP($C50,Event24!$A$17:$H$17,8,FALSE))</f>
        <v>0</v>
      </c>
      <c r="U50" s="15">
        <f>IF(ISNA(VLOOKUP($C50,'Calgary Nor-Am HP Feb 26'!$A$17:$H$99,8,FALSE))=TRUE,0,VLOOKUP($C50,'Calgary Nor-Am HP Feb 26'!$A$17:$H$99,8,FALSE))</f>
        <v>0</v>
      </c>
      <c r="V50" s="15">
        <f>IF(ISNA(VLOOKUP($C50,'Calgary Nor-Am SS Feb 28'!$A$17:$H$100,8,FALSE))=TRUE,0,VLOOKUP($C50,'Calgary Nor-Am SS Feb 28'!$A$17:$H$100,8,FALSE))</f>
        <v>0</v>
      </c>
      <c r="W50" s="15">
        <f>IF(ISNA(VLOOKUP($C50,'MSLM Nor-Am March 5-6'!$A$17:$H$96,8,FALSE))=TRUE,0,VLOOKUP($C50,'MSLM Nor-Am March 5-6'!$A$17:$H$96,8,FALSE))</f>
        <v>0</v>
      </c>
      <c r="X50" s="15">
        <f>IF(ISNA(VLOOKUP($C50,'Mammoth World Cup'!$A$17:$H$92,8,FALSE))=TRUE,0,VLOOKUP($C50,'Mammoth World Cup'!$A$17:$H$92,8,FALSE))</f>
        <v>0</v>
      </c>
      <c r="Y50" s="15">
        <f>IF(ISNA(VLOOKUP($C50,'Jr Nationals March 17 SS'!$A$17:$H$92,8,FALSE))=TRUE,0,VLOOKUP($C50,'Jr Nationals March 17 SS'!$A$17:$H$92,8,FALSE))</f>
        <v>0</v>
      </c>
      <c r="Z50" s="15">
        <f>IF(ISNA(VLOOKUP($C50,'Seven Springs Nor-Am Mar 17 HP'!$A$17:$H$97,8,FALSE))=TRUE,0,VLOOKUP($C50,'Seven Springs Nor-Am Mar 17 HP'!$A$17:$H$97,8,FALSE))</f>
        <v>0</v>
      </c>
      <c r="AA50" s="15">
        <f>IF(ISNA(VLOOKUP($C50,'Seven Springs Nor-Am Mar 18 SS'!$A$17:$H$97,8,FALSE))=TRUE,0,VLOOKUP($C50,'Seven Springs Nor-Am Mar 18 SS'!$A$17:$H$97,8,FALSE))</f>
        <v>0</v>
      </c>
      <c r="AB50" s="15">
        <f>IF(ISNA(VLOOKUP($C50,'Stoneham COT March 12-13 SS'!$A$17:$H$97,8,FALSE))=TRUE,0,VLOOKUP($C50,'Stoneham COT March 12-13 SS'!$A$17:$H$97,8,FALSE))</f>
        <v>0</v>
      </c>
      <c r="AC50" s="15">
        <f>IF(ISNA(VLOOKUP($C50,'Stoneham COT March 11 HP'!$A$17:$H$97,8,FALSE))=TRUE,0,VLOOKUP($C50,'Stoneham COT March 11 HP'!$A$17:$H$97,8,FALSE))</f>
        <v>0</v>
      </c>
      <c r="AD50" s="15">
        <f>IF(ISNA(VLOOKUP($C50,'Step Up April 1-3 SS'!$A$17:$H$97,8,FALSE))=TRUE,0,VLOOKUP($C50,'Step Up April 1-3 SS'!$A$17:$H$97,8,FALSE))</f>
        <v>0</v>
      </c>
      <c r="AE50" s="15">
        <f>IF(ISNA(VLOOKUP($C50,'Midwest Championship Feb 6 SS'!$A$17:$H$97,8,FALSE))=TRUE,0,VLOOKUP($C50,'Midwest Championship Feb 6 SS'!$A$17:$H$97,8,FALSE))</f>
        <v>0</v>
      </c>
      <c r="AF50" s="15">
        <f>IF(ISNA(VLOOKUP($C50,'Thunder Bay TT Jan 2016 SS'!$A$17:$H$97,8,FALSE))=TRUE,0,VLOOKUP($C50,'Thunder Bay TT Jan 2016 SS'!$A$17:$H$97,8,FALSE))</f>
        <v>0</v>
      </c>
      <c r="AG50" s="15">
        <f>IF(ISNA(VLOOKUP($C50,Event22!$A$17:$H$97,8,FALSE))=TRUE,0,VLOOKUP($C50,Event22!$A$17:$H$97,8,FALSE))</f>
        <v>0</v>
      </c>
      <c r="AH50" s="15">
        <f>IF(ISNA(VLOOKUP($C50,Event23!$A$17:$H$97,8,FALSE))=TRUE,0,VLOOKUP($C50,Event23!$A$17:$H$97,8,FALSE))</f>
        <v>0</v>
      </c>
      <c r="AI50" s="15">
        <f>IF(ISNA(VLOOKUP($C50,Event24!$A$17:$H$97,8,FALSE))=TRUE,0,VLOOKUP($C50,Event24!$A$17:$H$97,8,FALSE))</f>
        <v>0</v>
      </c>
      <c r="AJ50" s="15">
        <f>IF(ISNA(VLOOKUP($C50,Event25!$A$17:$H$97,8,FALSE))=TRUE,0,VLOOKUP($C50,Event25!$A$17:$H$97,8,FALSE))</f>
        <v>0</v>
      </c>
      <c r="AK50" s="15">
        <f>IF(ISNA(VLOOKUP($C50,Event26!$A$17:$H$97,8,FALSE))=TRUE,0,VLOOKUP($C50,Event26!$A$17:$H$97,8,FALSE))</f>
        <v>0</v>
      </c>
      <c r="AL50" s="15">
        <f>IF(ISNA(VLOOKUP($C50,Event27!$A$17:$H$97,8,FALSE))=TRUE,0,VLOOKUP($C50,Event27!$A$17:$H$97,8,FALSE))</f>
        <v>0</v>
      </c>
      <c r="AM50" s="15">
        <f>IF(ISNA(VLOOKUP($C50,Event28!$A$17:$H$97,8,FALSE))=TRUE,0,VLOOKUP($C50,Event28!$A$17:$H$97,8,FALSE))</f>
        <v>0</v>
      </c>
      <c r="AN50" s="15">
        <f>IF(ISNA(VLOOKUP($C50,Event29!$A$17:$H$97,8,FALSE))=TRUE,0,VLOOKUP($C50,Event29!$A$17:$H$97,8,FALSE))</f>
        <v>0</v>
      </c>
      <c r="AO50" s="15">
        <f>IF(ISNA(VLOOKUP($C50,Event30!$A$17:$H$96,8,FALSE))=TRUE,0,VLOOKUP($C50,Event30!$A$17:$H$96,8,FALSE))</f>
        <v>0</v>
      </c>
    </row>
    <row r="51" spans="1:41" ht="13.5" customHeight="1">
      <c r="A51" s="169"/>
      <c r="B51" s="169"/>
      <c r="C51" s="92"/>
      <c r="D51" s="8"/>
      <c r="E51" s="8">
        <f t="shared" si="12"/>
        <v>15</v>
      </c>
      <c r="F51" s="14">
        <f t="shared" si="13"/>
        <v>15</v>
      </c>
      <c r="G51" s="25">
        <f t="shared" si="14"/>
        <v>0</v>
      </c>
      <c r="H51" s="25">
        <f t="shared" si="15"/>
        <v>0</v>
      </c>
      <c r="I51" s="25">
        <f t="shared" si="16"/>
        <v>0</v>
      </c>
      <c r="J51" s="14">
        <f t="shared" si="17"/>
        <v>0</v>
      </c>
      <c r="K51" s="118"/>
      <c r="L51" s="15" t="str">
        <f>IF(ISNA(VLOOKUP($C51,'REV Copper HP Dec 10'!$A$17:$H$71,8,FALSE))=TRUE,"0",VLOOKUP($C51,'REV Copper HP Dec 10'!$A$17:$H$71,8,FALSE))</f>
        <v>0</v>
      </c>
      <c r="M51" s="15">
        <f>IF(ISNA(VLOOKUP($C51,'REV Copper HP Dec 11'!$A$17:$H$70,8,FALSE))=TRUE,0,VLOOKUP($C51,'REV Copper HP Dec 11'!$A$17:$H$70,8,FALSE))</f>
        <v>0</v>
      </c>
      <c r="N51" s="15">
        <f>IF(ISNA(VLOOKUP($C51,'Muskoka Timber Tour Jan 23'!$A$17:$H$20,8,FALSE))=TRUE,0,VLOOKUP($C51,'Muskoka Timber Tour Jan 23'!$A$17:$H$20,8,FALSE))</f>
        <v>0</v>
      </c>
      <c r="O51" s="15">
        <f>IF(ISNA(VLOOKUP($C51,'Muskoka Timber Tour Jan 24'!$A$17:$H$25,8,FALSE))=TRUE,0,VLOOKUP($C51,'Muskoka Timber Tour Jan 24'!$A$17:$H$25,8,FALSE))</f>
        <v>0</v>
      </c>
      <c r="P51" s="15">
        <f>IF(ISNA(VLOOKUP($C51,'Whistler COT'!$A$17:$H$95,8,FALSE))=TRUE,0,VLOOKUP($C51,'Whistler COT'!$A$17:$H$95,8,FALSE))</f>
        <v>0</v>
      </c>
      <c r="Q51" s="15">
        <f>IF(ISNA(VLOOKUP($C51,'Caledon TT Feb 26'!$A$17:$H$18,8,FALSE))=TRUE,0,VLOOKUP($C51,'Caledon TT Feb 26'!$A$17:$H$18,8,FALSE))</f>
        <v>0</v>
      </c>
      <c r="R51" s="15">
        <f>IF(ISNA(VLOOKUP($C51,'Aspen Open HP Feb 18'!$A$17:$H$100,8,FALSE))=TRUE,0,VLOOKUP($C51,'Aspen Open HP Feb 18'!$A$17:$H$100,8,FALSE))</f>
        <v>0</v>
      </c>
      <c r="S51" s="15">
        <f>IF(ISNA(VLOOKUP($C51,'Thunder Bay TT Jan 2016 SS'!$A$17:$H$24,8,FALSE))=TRUE,0,VLOOKUP($C51,'Thunder Bay TT Jan 2016 SS'!$A$17:$H$24,8,FALSE))</f>
        <v>0</v>
      </c>
      <c r="T51" s="15">
        <f>IF(ISNA(VLOOKUP($C51,Event24!$A$17:$H$17,8,FALSE))=TRUE,0,VLOOKUP($C51,Event24!$A$17:$H$17,8,FALSE))</f>
        <v>0</v>
      </c>
      <c r="U51" s="15">
        <f>IF(ISNA(VLOOKUP($C51,'Calgary Nor-Am HP Feb 26'!$A$17:$H$99,8,FALSE))=TRUE,0,VLOOKUP($C51,'Calgary Nor-Am HP Feb 26'!$A$17:$H$99,8,FALSE))</f>
        <v>0</v>
      </c>
      <c r="V51" s="15">
        <f>IF(ISNA(VLOOKUP($C51,'Calgary Nor-Am SS Feb 28'!$A$17:$H$100,8,FALSE))=TRUE,0,VLOOKUP($C51,'Calgary Nor-Am SS Feb 28'!$A$17:$H$100,8,FALSE))</f>
        <v>0</v>
      </c>
      <c r="W51" s="15">
        <f>IF(ISNA(VLOOKUP($C51,'MSLM Nor-Am March 5-6'!$A$17:$H$96,8,FALSE))=TRUE,0,VLOOKUP($C51,'MSLM Nor-Am March 5-6'!$A$17:$H$96,8,FALSE))</f>
        <v>0</v>
      </c>
      <c r="X51" s="15">
        <f>IF(ISNA(VLOOKUP($C51,'Mammoth World Cup'!$A$17:$H$92,8,FALSE))=TRUE,0,VLOOKUP($C51,'Mammoth World Cup'!$A$17:$H$92,8,FALSE))</f>
        <v>0</v>
      </c>
      <c r="Y51" s="15">
        <f>IF(ISNA(VLOOKUP($C51,'Jr Nationals March 17 SS'!$A$17:$H$92,8,FALSE))=TRUE,0,VLOOKUP($C51,'Jr Nationals March 17 SS'!$A$17:$H$92,8,FALSE))</f>
        <v>0</v>
      </c>
      <c r="Z51" s="15">
        <f>IF(ISNA(VLOOKUP($C51,'Seven Springs Nor-Am Mar 17 HP'!$A$17:$H$97,8,FALSE))=TRUE,0,VLOOKUP($C51,'Seven Springs Nor-Am Mar 17 HP'!$A$17:$H$97,8,FALSE))</f>
        <v>0</v>
      </c>
      <c r="AA51" s="15">
        <f>IF(ISNA(VLOOKUP($C51,'Seven Springs Nor-Am Mar 18 SS'!$A$17:$H$97,8,FALSE))=TRUE,0,VLOOKUP($C51,'Seven Springs Nor-Am Mar 18 SS'!$A$17:$H$97,8,FALSE))</f>
        <v>0</v>
      </c>
      <c r="AB51" s="15">
        <f>IF(ISNA(VLOOKUP($C51,'Stoneham COT March 12-13 SS'!$A$17:$H$97,8,FALSE))=TRUE,0,VLOOKUP($C51,'Stoneham COT March 12-13 SS'!$A$17:$H$97,8,FALSE))</f>
        <v>0</v>
      </c>
      <c r="AC51" s="15">
        <f>IF(ISNA(VLOOKUP($C51,'Stoneham COT March 11 HP'!$A$17:$H$97,8,FALSE))=TRUE,0,VLOOKUP($C51,'Stoneham COT March 11 HP'!$A$17:$H$97,8,FALSE))</f>
        <v>0</v>
      </c>
      <c r="AD51" s="15">
        <f>IF(ISNA(VLOOKUP($C51,'Step Up April 1-3 SS'!$A$17:$H$97,8,FALSE))=TRUE,0,VLOOKUP($C51,'Step Up April 1-3 SS'!$A$17:$H$97,8,FALSE))</f>
        <v>0</v>
      </c>
      <c r="AE51" s="15">
        <f>IF(ISNA(VLOOKUP($C51,'Midwest Championship Feb 6 SS'!$A$17:$H$97,8,FALSE))=TRUE,0,VLOOKUP($C51,'Midwest Championship Feb 6 SS'!$A$17:$H$97,8,FALSE))</f>
        <v>0</v>
      </c>
      <c r="AF51" s="15">
        <f>IF(ISNA(VLOOKUP($C51,'Thunder Bay TT Jan 2016 SS'!$A$17:$H$97,8,FALSE))=TRUE,0,VLOOKUP($C51,'Thunder Bay TT Jan 2016 SS'!$A$17:$H$97,8,FALSE))</f>
        <v>0</v>
      </c>
      <c r="AG51" s="15">
        <f>IF(ISNA(VLOOKUP($C51,Event22!$A$17:$H$97,8,FALSE))=TRUE,0,VLOOKUP($C51,Event22!$A$17:$H$97,8,FALSE))</f>
        <v>0</v>
      </c>
      <c r="AH51" s="15">
        <f>IF(ISNA(VLOOKUP($C51,Event23!$A$17:$H$97,8,FALSE))=TRUE,0,VLOOKUP($C51,Event23!$A$17:$H$97,8,FALSE))</f>
        <v>0</v>
      </c>
      <c r="AI51" s="15">
        <f>IF(ISNA(VLOOKUP($C51,Event24!$A$17:$H$97,8,FALSE))=TRUE,0,VLOOKUP($C51,Event24!$A$17:$H$97,8,FALSE))</f>
        <v>0</v>
      </c>
      <c r="AJ51" s="15">
        <f>IF(ISNA(VLOOKUP($C51,Event25!$A$17:$H$97,8,FALSE))=TRUE,0,VLOOKUP($C51,Event25!$A$17:$H$97,8,FALSE))</f>
        <v>0</v>
      </c>
      <c r="AK51" s="15">
        <f>IF(ISNA(VLOOKUP($C51,Event26!$A$17:$H$97,8,FALSE))=TRUE,0,VLOOKUP($C51,Event26!$A$17:$H$97,8,FALSE))</f>
        <v>0</v>
      </c>
      <c r="AL51" s="15">
        <f>IF(ISNA(VLOOKUP($C51,Event27!$A$17:$H$97,8,FALSE))=TRUE,0,VLOOKUP($C51,Event27!$A$17:$H$97,8,FALSE))</f>
        <v>0</v>
      </c>
      <c r="AM51" s="15">
        <f>IF(ISNA(VLOOKUP($C51,Event28!$A$17:$H$97,8,FALSE))=TRUE,0,VLOOKUP($C51,Event28!$A$17:$H$97,8,FALSE))</f>
        <v>0</v>
      </c>
      <c r="AN51" s="15">
        <f>IF(ISNA(VLOOKUP($C51,Event29!$A$17:$H$97,8,FALSE))=TRUE,0,VLOOKUP($C51,Event29!$A$17:$H$97,8,FALSE))</f>
        <v>0</v>
      </c>
      <c r="AO51" s="15">
        <f>IF(ISNA(VLOOKUP($C51,Event30!$A$17:$H$96,8,FALSE))=TRUE,0,VLOOKUP($C51,Event30!$A$17:$H$96,8,FALSE))</f>
        <v>0</v>
      </c>
    </row>
    <row r="52" spans="1:41" ht="13.5" customHeight="1">
      <c r="A52" s="169"/>
      <c r="B52" s="169"/>
      <c r="C52" s="26"/>
      <c r="D52" s="8"/>
      <c r="E52" s="8">
        <f t="shared" si="12"/>
        <v>15</v>
      </c>
      <c r="F52" s="14">
        <f t="shared" si="13"/>
        <v>15</v>
      </c>
      <c r="G52" s="25">
        <f t="shared" si="14"/>
        <v>0</v>
      </c>
      <c r="H52" s="25">
        <f t="shared" si="15"/>
        <v>0</v>
      </c>
      <c r="I52" s="25">
        <f t="shared" si="16"/>
        <v>0</v>
      </c>
      <c r="J52" s="14">
        <f t="shared" si="17"/>
        <v>0</v>
      </c>
      <c r="K52" s="118"/>
      <c r="L52" s="15" t="str">
        <f>IF(ISNA(VLOOKUP($C52,'REV Copper HP Dec 10'!$A$17:$H$71,8,FALSE))=TRUE,"0",VLOOKUP($C52,'REV Copper HP Dec 10'!$A$17:$H$71,8,FALSE))</f>
        <v>0</v>
      </c>
      <c r="M52" s="15">
        <f>IF(ISNA(VLOOKUP($C52,'REV Copper HP Dec 11'!$A$17:$H$70,8,FALSE))=TRUE,0,VLOOKUP($C52,'REV Copper HP Dec 11'!$A$17:$H$70,8,FALSE))</f>
        <v>0</v>
      </c>
      <c r="N52" s="15">
        <f>IF(ISNA(VLOOKUP($C52,'Muskoka Timber Tour Jan 23'!$A$17:$H$20,8,FALSE))=TRUE,0,VLOOKUP($C52,'Muskoka Timber Tour Jan 23'!$A$17:$H$20,8,FALSE))</f>
        <v>0</v>
      </c>
      <c r="O52" s="15">
        <f>IF(ISNA(VLOOKUP($C52,'Muskoka Timber Tour Jan 24'!$A$17:$H$25,8,FALSE))=TRUE,0,VLOOKUP($C52,'Muskoka Timber Tour Jan 24'!$A$17:$H$25,8,FALSE))</f>
        <v>0</v>
      </c>
      <c r="P52" s="33">
        <f>IF(ISNA(VLOOKUP($C52,'Whistler COT'!$A$17:$H$95,8,FALSE))=TRUE,0,VLOOKUP($C52,'Whistler COT'!$A$17:$H$95,8,FALSE))</f>
        <v>0</v>
      </c>
      <c r="Q52" s="15">
        <f>IF(ISNA(VLOOKUP($C52,'Caledon TT Feb 26'!$A$17:$H$18,8,FALSE))=TRUE,0,VLOOKUP($C52,'Caledon TT Feb 26'!$A$17:$H$18,8,FALSE))</f>
        <v>0</v>
      </c>
      <c r="R52" s="15">
        <f>IF(ISNA(VLOOKUP($C52,'Aspen Open HP Feb 18'!$A$17:$H$100,8,FALSE))=TRUE,0,VLOOKUP($C52,'Aspen Open HP Feb 18'!$A$17:$H$100,8,FALSE))</f>
        <v>0</v>
      </c>
      <c r="S52" s="15">
        <f>IF(ISNA(VLOOKUP($C52,'Thunder Bay TT Jan 2016 SS'!$A$17:$H$24,8,FALSE))=TRUE,0,VLOOKUP($C52,'Thunder Bay TT Jan 2016 SS'!$A$17:$H$24,8,FALSE))</f>
        <v>0</v>
      </c>
      <c r="T52" s="15">
        <f>IF(ISNA(VLOOKUP($C52,Event24!$A$17:$H$17,8,FALSE))=TRUE,0,VLOOKUP($C52,Event24!$A$17:$H$17,8,FALSE))</f>
        <v>0</v>
      </c>
      <c r="U52" s="15">
        <f>IF(ISNA(VLOOKUP($C52,'Calgary Nor-Am HP Feb 26'!$A$17:$H$99,8,FALSE))=TRUE,0,VLOOKUP($C52,'Calgary Nor-Am HP Feb 26'!$A$17:$H$99,8,FALSE))</f>
        <v>0</v>
      </c>
      <c r="V52" s="15">
        <f>IF(ISNA(VLOOKUP($C52,'Calgary Nor-Am SS Feb 28'!$A$17:$H$100,8,FALSE))=TRUE,0,VLOOKUP($C52,'Calgary Nor-Am SS Feb 28'!$A$17:$H$100,8,FALSE))</f>
        <v>0</v>
      </c>
      <c r="W52" s="15">
        <f>IF(ISNA(VLOOKUP($C52,'MSLM Nor-Am March 5-6'!$A$17:$H$96,8,FALSE))=TRUE,0,VLOOKUP($C52,'MSLM Nor-Am March 5-6'!$A$17:$H$96,8,FALSE))</f>
        <v>0</v>
      </c>
      <c r="X52" s="15">
        <f>IF(ISNA(VLOOKUP($C52,'Mammoth World Cup'!$A$17:$H$92,8,FALSE))=TRUE,0,VLOOKUP($C52,'Mammoth World Cup'!$A$17:$H$92,8,FALSE))</f>
        <v>0</v>
      </c>
      <c r="Y52" s="15">
        <f>IF(ISNA(VLOOKUP($C52,'Jr Nationals March 17 SS'!$A$17:$H$92,8,FALSE))=TRUE,0,VLOOKUP($C52,'Jr Nationals March 17 SS'!$A$17:$H$92,8,FALSE))</f>
        <v>0</v>
      </c>
      <c r="Z52" s="15">
        <f>IF(ISNA(VLOOKUP($C52,'Seven Springs Nor-Am Mar 17 HP'!$A$17:$H$97,8,FALSE))=TRUE,0,VLOOKUP($C52,'Seven Springs Nor-Am Mar 17 HP'!$A$17:$H$97,8,FALSE))</f>
        <v>0</v>
      </c>
      <c r="AA52" s="15">
        <f>IF(ISNA(VLOOKUP($C52,'Seven Springs Nor-Am Mar 18 SS'!$A$17:$H$97,8,FALSE))=TRUE,0,VLOOKUP($C52,'Seven Springs Nor-Am Mar 18 SS'!$A$17:$H$97,8,FALSE))</f>
        <v>0</v>
      </c>
      <c r="AB52" s="15">
        <f>IF(ISNA(VLOOKUP($C52,'Stoneham COT March 12-13 SS'!$A$17:$H$97,8,FALSE))=TRUE,0,VLOOKUP($C52,'Stoneham COT March 12-13 SS'!$A$17:$H$97,8,FALSE))</f>
        <v>0</v>
      </c>
      <c r="AC52" s="15">
        <f>IF(ISNA(VLOOKUP($C52,'Stoneham COT March 11 HP'!$A$17:$H$97,8,FALSE))=TRUE,0,VLOOKUP($C52,'Stoneham COT March 11 HP'!$A$17:$H$97,8,FALSE))</f>
        <v>0</v>
      </c>
      <c r="AD52" s="15">
        <f>IF(ISNA(VLOOKUP($C52,'Step Up April 1-3 SS'!$A$17:$H$97,8,FALSE))=TRUE,0,VLOOKUP($C52,'Step Up April 1-3 SS'!$A$17:$H$97,8,FALSE))</f>
        <v>0</v>
      </c>
      <c r="AE52" s="15">
        <f>IF(ISNA(VLOOKUP($C52,'Midwest Championship Feb 6 SS'!$A$17:$H$97,8,FALSE))=TRUE,0,VLOOKUP($C52,'Midwest Championship Feb 6 SS'!$A$17:$H$97,8,FALSE))</f>
        <v>0</v>
      </c>
      <c r="AF52" s="15">
        <f>IF(ISNA(VLOOKUP($C52,'Thunder Bay TT Jan 2016 SS'!$A$17:$H$97,8,FALSE))=TRUE,0,VLOOKUP($C52,'Thunder Bay TT Jan 2016 SS'!$A$17:$H$97,8,FALSE))</f>
        <v>0</v>
      </c>
      <c r="AG52" s="15">
        <f>IF(ISNA(VLOOKUP($C52,Event22!$A$17:$H$97,8,FALSE))=TRUE,0,VLOOKUP($C52,Event22!$A$17:$H$97,8,FALSE))</f>
        <v>0</v>
      </c>
      <c r="AH52" s="15">
        <f>IF(ISNA(VLOOKUP($C52,Event23!$A$17:$H$97,8,FALSE))=TRUE,0,VLOOKUP($C52,Event23!$A$17:$H$97,8,FALSE))</f>
        <v>0</v>
      </c>
      <c r="AI52" s="15">
        <f>IF(ISNA(VLOOKUP($C52,Event24!$A$17:$H$97,8,FALSE))=TRUE,0,VLOOKUP($C52,Event24!$A$17:$H$97,8,FALSE))</f>
        <v>0</v>
      </c>
      <c r="AJ52" s="15">
        <f>IF(ISNA(VLOOKUP($C52,Event25!$A$17:$H$97,8,FALSE))=TRUE,0,VLOOKUP($C52,Event25!$A$17:$H$97,8,FALSE))</f>
        <v>0</v>
      </c>
      <c r="AK52" s="15">
        <f>IF(ISNA(VLOOKUP($C52,Event26!$A$17:$H$97,8,FALSE))=TRUE,0,VLOOKUP($C52,Event26!$A$17:$H$97,8,FALSE))</f>
        <v>0</v>
      </c>
      <c r="AL52" s="15">
        <f>IF(ISNA(VLOOKUP($C52,Event27!$A$17:$H$97,8,FALSE))=TRUE,0,VLOOKUP($C52,Event27!$A$17:$H$97,8,FALSE))</f>
        <v>0</v>
      </c>
      <c r="AM52" s="15">
        <f>IF(ISNA(VLOOKUP($C52,Event28!$A$17:$H$97,8,FALSE))=TRUE,0,VLOOKUP($C52,Event28!$A$17:$H$97,8,FALSE))</f>
        <v>0</v>
      </c>
      <c r="AN52" s="15">
        <f>IF(ISNA(VLOOKUP($C52,Event29!$A$17:$H$97,8,FALSE))=TRUE,0,VLOOKUP($C52,Event29!$A$17:$H$97,8,FALSE))</f>
        <v>0</v>
      </c>
      <c r="AO52" s="15">
        <f>IF(ISNA(VLOOKUP($C52,Event30!$A$17:$H$96,8,FALSE))=TRUE,0,VLOOKUP($C52,Event30!$A$17:$H$96,8,FALSE))</f>
        <v>0</v>
      </c>
    </row>
    <row r="53" spans="1:41" ht="13.5" customHeight="1">
      <c r="A53" s="169"/>
      <c r="B53" s="169"/>
      <c r="C53" s="92"/>
      <c r="D53" s="8"/>
      <c r="E53" s="8">
        <f t="shared" si="12"/>
        <v>15</v>
      </c>
      <c r="F53" s="14">
        <f t="shared" si="13"/>
        <v>15</v>
      </c>
      <c r="G53" s="25">
        <f t="shared" si="14"/>
        <v>0</v>
      </c>
      <c r="H53" s="25">
        <f t="shared" si="15"/>
        <v>0</v>
      </c>
      <c r="I53" s="25">
        <f t="shared" si="16"/>
        <v>0</v>
      </c>
      <c r="J53" s="14">
        <f t="shared" si="17"/>
        <v>0</v>
      </c>
      <c r="K53" s="118"/>
      <c r="L53" s="15" t="str">
        <f>IF(ISNA(VLOOKUP($C53,'REV Copper HP Dec 10'!$A$17:$H$71,8,FALSE))=TRUE,"0",VLOOKUP($C53,'REV Copper HP Dec 10'!$A$17:$H$71,8,FALSE))</f>
        <v>0</v>
      </c>
      <c r="M53" s="15">
        <f>IF(ISNA(VLOOKUP($C53,'REV Copper HP Dec 11'!$A$17:$H$70,8,FALSE))=TRUE,0,VLOOKUP($C53,'REV Copper HP Dec 11'!$A$17:$H$70,8,FALSE))</f>
        <v>0</v>
      </c>
      <c r="N53" s="15">
        <f>IF(ISNA(VLOOKUP($C53,'Muskoka Timber Tour Jan 23'!$A$17:$H$20,8,FALSE))=TRUE,0,VLOOKUP($C53,'Muskoka Timber Tour Jan 23'!$A$17:$H$20,8,FALSE))</f>
        <v>0</v>
      </c>
      <c r="O53" s="15">
        <f>IF(ISNA(VLOOKUP($C53,'Muskoka Timber Tour Jan 24'!$A$17:$H$25,8,FALSE))=TRUE,0,VLOOKUP($C53,'Muskoka Timber Tour Jan 24'!$A$17:$H$25,8,FALSE))</f>
        <v>0</v>
      </c>
      <c r="P53" s="15">
        <f>IF(ISNA(VLOOKUP($C53,'Whistler COT'!$A$17:$H$17,8,FALSE))=TRUE,0,VLOOKUP($C53,'Whistler COT'!$A$17:$H$24,8,FALSE))</f>
        <v>0</v>
      </c>
      <c r="Q53" s="15">
        <f>IF(ISNA(VLOOKUP($C53,'Caledon TT Feb 26'!$A$17:$H$18,8,FALSE))=TRUE,0,VLOOKUP($C53,'Caledon TT Feb 26'!$A$17:$H$18,8,FALSE))</f>
        <v>0</v>
      </c>
      <c r="R53" s="15">
        <f>IF(ISNA(VLOOKUP($C53,'Aspen Open HP Feb 18'!$A$17:$H$100,8,FALSE))=TRUE,0,VLOOKUP($C53,'Aspen Open HP Feb 18'!$A$17:$H$100,8,FALSE))</f>
        <v>0</v>
      </c>
      <c r="S53" s="15">
        <f>IF(ISNA(VLOOKUP($C53,'Thunder Bay TT Jan 2016 SS'!$A$17:$H$24,8,FALSE))=TRUE,0,VLOOKUP($C53,'Thunder Bay TT Jan 2016 SS'!$A$17:$H$24,8,FALSE))</f>
        <v>0</v>
      </c>
      <c r="T53" s="15">
        <f>IF(ISNA(VLOOKUP($C53,Event24!$A$17:$H$17,8,FALSE))=TRUE,0,VLOOKUP($C53,Event24!$A$17:$H$17,8,FALSE))</f>
        <v>0</v>
      </c>
      <c r="U53" s="15">
        <f>IF(ISNA(VLOOKUP($C53,'Calgary Nor-Am HP Feb 26'!$A$17:$H$99,8,FALSE))=TRUE,0,VLOOKUP($C53,'Calgary Nor-Am HP Feb 26'!$A$17:$H$99,8,FALSE))</f>
        <v>0</v>
      </c>
      <c r="V53" s="15">
        <f>IF(ISNA(VLOOKUP($C53,'Calgary Nor-Am SS Feb 28'!$A$17:$H$100,8,FALSE))=TRUE,0,VLOOKUP($C53,'Calgary Nor-Am SS Feb 28'!$A$17:$H$100,8,FALSE))</f>
        <v>0</v>
      </c>
      <c r="W53" s="15">
        <f>IF(ISNA(VLOOKUP($C53,'MSLM Nor-Am March 5-6'!$A$17:$H$96,8,FALSE))=TRUE,0,VLOOKUP($C53,'MSLM Nor-Am March 5-6'!$A$17:$H$96,8,FALSE))</f>
        <v>0</v>
      </c>
      <c r="X53" s="15">
        <f>IF(ISNA(VLOOKUP($C53,'Mammoth World Cup'!$A$17:$H$92,8,FALSE))=TRUE,0,VLOOKUP($C53,'Mammoth World Cup'!$A$17:$H$92,8,FALSE))</f>
        <v>0</v>
      </c>
      <c r="Y53" s="15">
        <f>IF(ISNA(VLOOKUP($C53,'Jr Nationals March 17 SS'!$A$17:$H$92,8,FALSE))=TRUE,0,VLOOKUP($C53,'Jr Nationals March 17 SS'!$A$17:$H$92,8,FALSE))</f>
        <v>0</v>
      </c>
      <c r="Z53" s="15">
        <f>IF(ISNA(VLOOKUP($C53,'Seven Springs Nor-Am Mar 17 HP'!$A$17:$H$97,8,FALSE))=TRUE,0,VLOOKUP($C53,'Seven Springs Nor-Am Mar 17 HP'!$A$17:$H$97,8,FALSE))</f>
        <v>0</v>
      </c>
      <c r="AA53" s="15">
        <f>IF(ISNA(VLOOKUP($C53,'Seven Springs Nor-Am Mar 18 SS'!$A$17:$H$97,8,FALSE))=TRUE,0,VLOOKUP($C53,'Seven Springs Nor-Am Mar 18 SS'!$A$17:$H$97,8,FALSE))</f>
        <v>0</v>
      </c>
      <c r="AB53" s="15">
        <f>IF(ISNA(VLOOKUP($C53,'Stoneham COT March 12-13 SS'!$A$17:$H$97,8,FALSE))=TRUE,0,VLOOKUP($C53,'Stoneham COT March 12-13 SS'!$A$17:$H$97,8,FALSE))</f>
        <v>0</v>
      </c>
      <c r="AC53" s="15">
        <f>IF(ISNA(VLOOKUP($C53,'Stoneham COT March 11 HP'!$A$17:$H$97,8,FALSE))=TRUE,0,VLOOKUP($C53,'Stoneham COT March 11 HP'!$A$17:$H$97,8,FALSE))</f>
        <v>0</v>
      </c>
      <c r="AD53" s="15">
        <f>IF(ISNA(VLOOKUP($C53,'Step Up April 1-3 SS'!$A$17:$H$97,8,FALSE))=TRUE,0,VLOOKUP($C53,'Step Up April 1-3 SS'!$A$17:$H$97,8,FALSE))</f>
        <v>0</v>
      </c>
      <c r="AE53" s="15">
        <f>IF(ISNA(VLOOKUP($C53,'Midwest Championship Feb 6 SS'!$A$17:$H$97,8,FALSE))=TRUE,0,VLOOKUP($C53,'Midwest Championship Feb 6 SS'!$A$17:$H$97,8,FALSE))</f>
        <v>0</v>
      </c>
      <c r="AF53" s="15">
        <f>IF(ISNA(VLOOKUP($C53,'Thunder Bay TT Jan 2016 SS'!$A$17:$H$97,8,FALSE))=TRUE,0,VLOOKUP($C53,'Thunder Bay TT Jan 2016 SS'!$A$17:$H$97,8,FALSE))</f>
        <v>0</v>
      </c>
      <c r="AG53" s="15">
        <f>IF(ISNA(VLOOKUP($C53,Event22!$A$17:$H$97,8,FALSE))=TRUE,0,VLOOKUP($C53,Event22!$A$17:$H$97,8,FALSE))</f>
        <v>0</v>
      </c>
      <c r="AH53" s="15">
        <f>IF(ISNA(VLOOKUP($C53,Event23!$A$17:$H$97,8,FALSE))=TRUE,0,VLOOKUP($C53,Event23!$A$17:$H$97,8,FALSE))</f>
        <v>0</v>
      </c>
      <c r="AI53" s="15">
        <f>IF(ISNA(VLOOKUP($C53,Event24!$A$17:$H$97,8,FALSE))=TRUE,0,VLOOKUP($C53,Event24!$A$17:$H$97,8,FALSE))</f>
        <v>0</v>
      </c>
      <c r="AJ53" s="15">
        <f>IF(ISNA(VLOOKUP($C53,Event25!$A$17:$H$97,8,FALSE))=TRUE,0,VLOOKUP($C53,Event25!$A$17:$H$97,8,FALSE))</f>
        <v>0</v>
      </c>
      <c r="AK53" s="15">
        <f>IF(ISNA(VLOOKUP($C53,Event26!$A$17:$H$97,8,FALSE))=TRUE,0,VLOOKUP($C53,Event26!$A$17:$H$97,8,FALSE))</f>
        <v>0</v>
      </c>
      <c r="AL53" s="15">
        <f>IF(ISNA(VLOOKUP($C53,Event27!$A$17:$H$97,8,FALSE))=TRUE,0,VLOOKUP($C53,Event27!$A$17:$H$97,8,FALSE))</f>
        <v>0</v>
      </c>
      <c r="AM53" s="15">
        <f>IF(ISNA(VLOOKUP($C53,Event28!$A$17:$H$97,8,FALSE))=TRUE,0,VLOOKUP($C53,Event28!$A$17:$H$97,8,FALSE))</f>
        <v>0</v>
      </c>
      <c r="AN53" s="15">
        <f>IF(ISNA(VLOOKUP($C53,Event29!$A$17:$H$97,8,FALSE))=TRUE,0,VLOOKUP($C53,Event29!$A$17:$H$97,8,FALSE))</f>
        <v>0</v>
      </c>
      <c r="AO53" s="15">
        <f>IF(ISNA(VLOOKUP($C53,Event30!$A$17:$H$96,8,FALSE))=TRUE,0,VLOOKUP($C53,Event30!$A$17:$H$96,8,FALSE))</f>
        <v>0</v>
      </c>
    </row>
    <row r="54" spans="1:41" ht="13.5" customHeight="1">
      <c r="A54" s="169"/>
      <c r="B54" s="169"/>
      <c r="C54" s="26"/>
      <c r="D54" s="8"/>
      <c r="E54" s="8">
        <f t="shared" si="12"/>
        <v>15</v>
      </c>
      <c r="F54" s="14">
        <f t="shared" si="13"/>
        <v>15</v>
      </c>
      <c r="G54" s="25">
        <f t="shared" si="14"/>
        <v>0</v>
      </c>
      <c r="H54" s="25">
        <f t="shared" si="15"/>
        <v>0</v>
      </c>
      <c r="I54" s="25">
        <f t="shared" si="16"/>
        <v>0</v>
      </c>
      <c r="J54" s="14">
        <f t="shared" si="17"/>
        <v>0</v>
      </c>
      <c r="K54" s="118"/>
      <c r="L54" s="15" t="str">
        <f>IF(ISNA(VLOOKUP($C54,'REV Copper HP Dec 10'!$A$17:$H$71,8,FALSE))=TRUE,"0",VLOOKUP($C54,'REV Copper HP Dec 10'!$A$17:$H$71,8,FALSE))</f>
        <v>0</v>
      </c>
      <c r="M54" s="15">
        <f>IF(ISNA(VLOOKUP($C54,'REV Copper HP Dec 11'!$A$17:$H$70,8,FALSE))=TRUE,0,VLOOKUP($C54,'REV Copper HP Dec 11'!$A$17:$H$70,8,FALSE))</f>
        <v>0</v>
      </c>
      <c r="N54" s="15">
        <f>IF(ISNA(VLOOKUP($C54,'Muskoka Timber Tour Jan 23'!$A$17:$H$20,8,FALSE))=TRUE,0,VLOOKUP($C54,'Muskoka Timber Tour Jan 23'!$A$17:$H$20,8,FALSE))</f>
        <v>0</v>
      </c>
      <c r="O54" s="15">
        <f>IF(ISNA(VLOOKUP($C54,'Muskoka Timber Tour Jan 24'!$A$17:$H$25,8,FALSE))=TRUE,0,VLOOKUP($C54,'Muskoka Timber Tour Jan 24'!$A$17:$H$25,8,FALSE))</f>
        <v>0</v>
      </c>
      <c r="P54" s="15">
        <f>IF(ISNA(VLOOKUP($C54,'Whistler COT'!$A$17:$H$95,8,FALSE))=TRUE,0,VLOOKUP($C54,'Whistler COT'!$A$17:$H$95,8,FALSE))</f>
        <v>0</v>
      </c>
      <c r="Q54" s="15">
        <f>IF(ISNA(VLOOKUP($C54,'Caledon TT Feb 26'!$A$17:$H$18,8,FALSE))=TRUE,0,VLOOKUP($C54,'Caledon TT Feb 26'!$A$17:$H$18,8,FALSE))</f>
        <v>0</v>
      </c>
      <c r="R54" s="15">
        <f>IF(ISNA(VLOOKUP($C54,'Aspen Open HP Feb 18'!$A$17:$H$100,8,FALSE))=TRUE,0,VLOOKUP($C54,'Aspen Open HP Feb 18'!$A$17:$H$100,8,FALSE))</f>
        <v>0</v>
      </c>
      <c r="S54" s="15">
        <f>IF(ISNA(VLOOKUP($C54,'Thunder Bay TT Jan 2016 SS'!$A$17:$H$24,8,FALSE))=TRUE,0,VLOOKUP($C54,'Thunder Bay TT Jan 2016 SS'!$A$17:$H$24,8,FALSE))</f>
        <v>0</v>
      </c>
      <c r="T54" s="15">
        <f>IF(ISNA(VLOOKUP($C54,'Caledon TT Feb 26'!$A$17:$H$99,8,FALSE))=TRUE,0,VLOOKUP($C54,'Caledon TT Feb 26'!$A$17:$H$99,8,FALSE))</f>
        <v>0</v>
      </c>
      <c r="U54" s="15">
        <f>IF(ISNA(VLOOKUP($C54,'Calgary Nor-Am HP Feb 26'!$A$17:$H$99,8,FALSE))=TRUE,0,VLOOKUP($C54,'Calgary Nor-Am HP Feb 26'!$A$17:$H$99,8,FALSE))</f>
        <v>0</v>
      </c>
      <c r="V54" s="15">
        <f>IF(ISNA(VLOOKUP($C54,'Calgary Nor-Am SS Feb 28'!$A$17:$H$100,8,FALSE))=TRUE,0,VLOOKUP($C54,'Calgary Nor-Am SS Feb 28'!$A$17:$H$100,8,FALSE))</f>
        <v>0</v>
      </c>
      <c r="W54" s="15">
        <f>IF(ISNA(VLOOKUP($C54,'MSLM Nor-Am March 5-6'!$A$17:$H$96,8,FALSE))=TRUE,0,VLOOKUP($C54,'MSLM Nor-Am March 5-6'!$A$17:$H$96,8,FALSE))</f>
        <v>0</v>
      </c>
      <c r="X54" s="15">
        <f>IF(ISNA(VLOOKUP($C54,'Mammoth World Cup'!$A$17:$H$92,8,FALSE))=TRUE,0,VLOOKUP($C54,'Mammoth World Cup'!$A$17:$H$92,8,FALSE))</f>
        <v>0</v>
      </c>
      <c r="Y54" s="15">
        <f>IF(ISNA(VLOOKUP($C54,'Jr Nationals March 17 SS'!$A$17:$H$92,8,FALSE))=TRUE,0,VLOOKUP($C54,'Jr Nationals March 17 SS'!$A$17:$H$92,8,FALSE))</f>
        <v>0</v>
      </c>
      <c r="Z54" s="15">
        <f>IF(ISNA(VLOOKUP($C54,'Seven Springs Nor-Am Mar 17 HP'!$A$17:$H$97,8,FALSE))=TRUE,0,VLOOKUP($C54,'Seven Springs Nor-Am Mar 17 HP'!$A$17:$H$97,8,FALSE))</f>
        <v>0</v>
      </c>
      <c r="AA54" s="15">
        <f>IF(ISNA(VLOOKUP($C54,'Seven Springs Nor-Am Mar 18 SS'!$A$17:$H$97,8,FALSE))=TRUE,0,VLOOKUP($C54,'Seven Springs Nor-Am Mar 18 SS'!$A$17:$H$97,8,FALSE))</f>
        <v>0</v>
      </c>
      <c r="AB54" s="15">
        <f>IF(ISNA(VLOOKUP($C54,'Stoneham COT March 12-13 SS'!$A$17:$H$97,8,FALSE))=TRUE,0,VLOOKUP($C54,'Stoneham COT March 12-13 SS'!$A$17:$H$97,8,FALSE))</f>
        <v>0</v>
      </c>
      <c r="AC54" s="15">
        <f>IF(ISNA(VLOOKUP($C54,'Stoneham COT March 11 HP'!$A$17:$H$97,8,FALSE))=TRUE,0,VLOOKUP($C54,'Stoneham COT March 11 HP'!$A$17:$H$97,8,FALSE))</f>
        <v>0</v>
      </c>
      <c r="AD54" s="15">
        <f>IF(ISNA(VLOOKUP($C54,'Step Up April 1-3 SS'!$A$17:$H$97,8,FALSE))=TRUE,0,VLOOKUP($C54,'Step Up April 1-3 SS'!$A$17:$H$97,8,FALSE))</f>
        <v>0</v>
      </c>
      <c r="AE54" s="15">
        <f>IF(ISNA(VLOOKUP($C54,'Midwest Championship Feb 6 SS'!$A$17:$H$97,8,FALSE))=TRUE,0,VLOOKUP($C54,'Midwest Championship Feb 6 SS'!$A$17:$H$97,8,FALSE))</f>
        <v>0</v>
      </c>
      <c r="AF54" s="15">
        <f>IF(ISNA(VLOOKUP($C54,'Thunder Bay TT Jan 2016 SS'!$A$17:$H$97,8,FALSE))=TRUE,0,VLOOKUP($C54,'Thunder Bay TT Jan 2016 SS'!$A$17:$H$97,8,FALSE))</f>
        <v>0</v>
      </c>
      <c r="AG54" s="15">
        <f>IF(ISNA(VLOOKUP($C54,Event22!$A$17:$H$97,8,FALSE))=TRUE,0,VLOOKUP($C54,Event22!$A$17:$H$97,8,FALSE))</f>
        <v>0</v>
      </c>
      <c r="AH54" s="15">
        <f>IF(ISNA(VLOOKUP($C54,Event23!$A$17:$H$97,8,FALSE))=TRUE,0,VLOOKUP($C54,Event23!$A$17:$H$97,8,FALSE))</f>
        <v>0</v>
      </c>
      <c r="AI54" s="15">
        <f>IF(ISNA(VLOOKUP($C54,Event24!$A$17:$H$97,8,FALSE))=TRUE,0,VLOOKUP($C54,Event24!$A$17:$H$97,8,FALSE))</f>
        <v>0</v>
      </c>
      <c r="AJ54" s="15">
        <f>IF(ISNA(VLOOKUP($C54,Event25!$A$17:$H$97,8,FALSE))=TRUE,0,VLOOKUP($C54,Event25!$A$17:$H$97,8,FALSE))</f>
        <v>0</v>
      </c>
      <c r="AK54" s="15">
        <f>IF(ISNA(VLOOKUP($C54,Event26!$A$17:$H$97,8,FALSE))=TRUE,0,VLOOKUP($C54,Event26!$A$17:$H$97,8,FALSE))</f>
        <v>0</v>
      </c>
      <c r="AL54" s="15">
        <f>IF(ISNA(VLOOKUP($C54,Event27!$A$17:$H$97,8,FALSE))=TRUE,0,VLOOKUP($C54,Event27!$A$17:$H$97,8,FALSE))</f>
        <v>0</v>
      </c>
      <c r="AM54" s="15">
        <f>IF(ISNA(VLOOKUP($C54,Event28!$A$17:$H$97,8,FALSE))=TRUE,0,VLOOKUP($C54,Event28!$A$17:$H$97,8,FALSE))</f>
        <v>0</v>
      </c>
      <c r="AN54" s="15">
        <f>IF(ISNA(VLOOKUP($C54,Event29!$A$17:$H$97,8,FALSE))=TRUE,0,VLOOKUP($C54,Event29!$A$17:$H$97,8,FALSE))</f>
        <v>0</v>
      </c>
      <c r="AO54" s="15">
        <f>IF(ISNA(VLOOKUP($C54,Event30!$A$17:$H$96,8,FALSE))=TRUE,0,VLOOKUP($C54,Event30!$A$17:$H$96,8,FALSE))</f>
        <v>0</v>
      </c>
    </row>
    <row r="55" spans="1:41" ht="13.5" customHeight="1">
      <c r="A55" s="169"/>
      <c r="B55" s="169"/>
      <c r="C55" s="94"/>
      <c r="D55" s="8"/>
      <c r="E55" s="8">
        <f t="shared" si="12"/>
        <v>15</v>
      </c>
      <c r="F55" s="14">
        <f t="shared" si="13"/>
        <v>15</v>
      </c>
      <c r="G55" s="25">
        <f t="shared" si="14"/>
        <v>0</v>
      </c>
      <c r="H55" s="25">
        <f t="shared" si="15"/>
        <v>0</v>
      </c>
      <c r="I55" s="25">
        <f t="shared" si="16"/>
        <v>0</v>
      </c>
      <c r="J55" s="14">
        <f t="shared" si="17"/>
        <v>0</v>
      </c>
      <c r="K55" s="118"/>
      <c r="L55" s="15" t="str">
        <f>IF(ISNA(VLOOKUP($C55,'REV Copper HP Dec 10'!$A$17:$H$71,8,FALSE))=TRUE,"0",VLOOKUP($C55,'REV Copper HP Dec 10'!$A$17:$H$71,8,FALSE))</f>
        <v>0</v>
      </c>
      <c r="M55" s="15">
        <f>IF(ISNA(VLOOKUP($C55,'REV Copper HP Dec 11'!$A$17:$H$70,8,FALSE))=TRUE,0,VLOOKUP($C55,'REV Copper HP Dec 11'!$A$17:$H$70,8,FALSE))</f>
        <v>0</v>
      </c>
      <c r="N55" s="15">
        <f>IF(ISNA(VLOOKUP($C55,'Muskoka Timber Tour Jan 23'!$A$17:$H$20,8,FALSE))=TRUE,0,VLOOKUP($C55,'Muskoka Timber Tour Jan 23'!$A$17:$H$20,8,FALSE))</f>
        <v>0</v>
      </c>
      <c r="O55" s="15">
        <f>IF(ISNA(VLOOKUP($C55,'Muskoka Timber Tour Jan 24'!$A$17:$H$25,8,FALSE))=TRUE,0,VLOOKUP($C55,'Muskoka Timber Tour Jan 24'!$A$17:$H$25,8,FALSE))</f>
        <v>0</v>
      </c>
      <c r="P55" s="15">
        <f>IF(ISNA(VLOOKUP($C55,'Whistler COT'!$A$17:$H$95,8,FALSE))=TRUE,0,VLOOKUP($C55,'Whistler COT'!$A$17:$H$95,8,FALSE))</f>
        <v>0</v>
      </c>
      <c r="Q55" s="15">
        <f>IF(ISNA(VLOOKUP($C55,'Caledon TT Feb 26'!$A$17:$H$18,8,FALSE))=TRUE,0,VLOOKUP($C55,'Caledon TT Feb 26'!$A$17:$H$18,8,FALSE))</f>
        <v>0</v>
      </c>
      <c r="R55" s="15">
        <f>IF(ISNA(VLOOKUP($C55,'Aspen Open HP Feb 18'!$A$17:$H$100,8,FALSE))=TRUE,0,VLOOKUP($C55,'Aspen Open HP Feb 18'!$A$17:$H$100,8,FALSE))</f>
        <v>0</v>
      </c>
      <c r="S55" s="15">
        <f>IF(ISNA(VLOOKUP($C55,'Thunder Bay TT Jan 2016 SS'!$A$17:$H$24,8,FALSE))=TRUE,0,VLOOKUP($C55,'Thunder Bay TT Jan 2016 SS'!$A$17:$H$24,8,FALSE))</f>
        <v>0</v>
      </c>
      <c r="T55" s="15">
        <f>IF(ISNA(VLOOKUP($C55,Event24!$A$17:$H$17,8,FALSE))=TRUE,0,VLOOKUP($C55,Event24!$A$17:$H$17,8,FALSE))</f>
        <v>0</v>
      </c>
      <c r="U55" s="15">
        <f>IF(ISNA(VLOOKUP($C55,'Calgary Nor-Am HP Feb 26'!$A$17:$H$99,8,FALSE))=TRUE,0,VLOOKUP($C55,'Calgary Nor-Am HP Feb 26'!$A$17:$H$99,8,FALSE))</f>
        <v>0</v>
      </c>
      <c r="V55" s="15">
        <f>IF(ISNA(VLOOKUP($C55,'Calgary Nor-Am SS Feb 28'!$A$17:$H$100,8,FALSE))=TRUE,0,VLOOKUP($C55,'Calgary Nor-Am SS Feb 28'!$A$17:$H$100,8,FALSE))</f>
        <v>0</v>
      </c>
      <c r="W55" s="15">
        <f>IF(ISNA(VLOOKUP($C55,'MSLM Nor-Am March 5-6'!$A$17:$H$96,8,FALSE))=TRUE,0,VLOOKUP($C55,'MSLM Nor-Am March 5-6'!$A$17:$H$96,8,FALSE))</f>
        <v>0</v>
      </c>
      <c r="X55" s="15">
        <f>IF(ISNA(VLOOKUP($C55,'Mammoth World Cup'!$A$17:$H$92,8,FALSE))=TRUE,0,VLOOKUP($C55,'Mammoth World Cup'!$A$17:$H$92,8,FALSE))</f>
        <v>0</v>
      </c>
      <c r="Y55" s="15">
        <f>IF(ISNA(VLOOKUP($C55,'Jr Nationals March 17 SS'!$A$17:$H$92,8,FALSE))=TRUE,0,VLOOKUP($C55,'Jr Nationals March 17 SS'!$A$17:$H$92,8,FALSE))</f>
        <v>0</v>
      </c>
      <c r="Z55" s="15">
        <f>IF(ISNA(VLOOKUP($C55,'Seven Springs Nor-Am Mar 17 HP'!$A$17:$H$97,8,FALSE))=TRUE,0,VLOOKUP($C55,'Seven Springs Nor-Am Mar 17 HP'!$A$17:$H$97,8,FALSE))</f>
        <v>0</v>
      </c>
      <c r="AA55" s="15">
        <f>IF(ISNA(VLOOKUP($C55,'Seven Springs Nor-Am Mar 18 SS'!$A$17:$H$97,8,FALSE))=TRUE,0,VLOOKUP($C55,'Seven Springs Nor-Am Mar 18 SS'!$A$17:$H$97,8,FALSE))</f>
        <v>0</v>
      </c>
      <c r="AB55" s="15">
        <f>IF(ISNA(VLOOKUP($C55,'Stoneham COT March 12-13 SS'!$A$17:$H$97,8,FALSE))=TRUE,0,VLOOKUP($C55,'Stoneham COT March 12-13 SS'!$A$17:$H$97,8,FALSE))</f>
        <v>0</v>
      </c>
      <c r="AC55" s="15">
        <f>IF(ISNA(VLOOKUP($C55,'Stoneham COT March 11 HP'!$A$17:$H$97,8,FALSE))=TRUE,0,VLOOKUP($C55,'Stoneham COT March 11 HP'!$A$17:$H$97,8,FALSE))</f>
        <v>0</v>
      </c>
      <c r="AD55" s="15">
        <f>IF(ISNA(VLOOKUP($C55,'Step Up April 1-3 SS'!$A$17:$H$97,8,FALSE))=TRUE,0,VLOOKUP($C55,'Step Up April 1-3 SS'!$A$17:$H$97,8,FALSE))</f>
        <v>0</v>
      </c>
      <c r="AE55" s="15">
        <f>IF(ISNA(VLOOKUP($C55,'Midwest Championship Feb 6 SS'!$A$17:$H$97,8,FALSE))=TRUE,0,VLOOKUP($C55,'Midwest Championship Feb 6 SS'!$A$17:$H$97,8,FALSE))</f>
        <v>0</v>
      </c>
      <c r="AF55" s="15">
        <f>IF(ISNA(VLOOKUP($C55,'Thunder Bay TT Jan 2016 SS'!$A$17:$H$97,8,FALSE))=TRUE,0,VLOOKUP($C55,'Thunder Bay TT Jan 2016 SS'!$A$17:$H$97,8,FALSE))</f>
        <v>0</v>
      </c>
      <c r="AG55" s="15">
        <f>IF(ISNA(VLOOKUP($C55,Event22!$A$17:$H$97,8,FALSE))=TRUE,0,VLOOKUP($C55,Event22!$A$17:$H$97,8,FALSE))</f>
        <v>0</v>
      </c>
      <c r="AH55" s="15">
        <f>IF(ISNA(VLOOKUP($C55,Event23!$A$17:$H$97,8,FALSE))=TRUE,0,VLOOKUP($C55,Event23!$A$17:$H$97,8,FALSE))</f>
        <v>0</v>
      </c>
      <c r="AI55" s="15">
        <f>IF(ISNA(VLOOKUP($C55,Event24!$A$17:$H$97,8,FALSE))=TRUE,0,VLOOKUP($C55,Event24!$A$17:$H$97,8,FALSE))</f>
        <v>0</v>
      </c>
      <c r="AJ55" s="15">
        <f>IF(ISNA(VLOOKUP($C55,Event25!$A$17:$H$97,8,FALSE))=TRUE,0,VLOOKUP($C55,Event25!$A$17:$H$97,8,FALSE))</f>
        <v>0</v>
      </c>
      <c r="AK55" s="15">
        <f>IF(ISNA(VLOOKUP($C55,Event26!$A$17:$H$97,8,FALSE))=TRUE,0,VLOOKUP($C55,Event26!$A$17:$H$97,8,FALSE))</f>
        <v>0</v>
      </c>
      <c r="AL55" s="15">
        <f>IF(ISNA(VLOOKUP($C55,Event27!$A$17:$H$97,8,FALSE))=TRUE,0,VLOOKUP($C55,Event27!$A$17:$H$97,8,FALSE))</f>
        <v>0</v>
      </c>
      <c r="AM55" s="15">
        <f>IF(ISNA(VLOOKUP($C55,Event28!$A$17:$H$97,8,FALSE))=TRUE,0,VLOOKUP($C55,Event28!$A$17:$H$97,8,FALSE))</f>
        <v>0</v>
      </c>
      <c r="AN55" s="15">
        <f>IF(ISNA(VLOOKUP($C55,Event29!$A$17:$H$97,8,FALSE))=TRUE,0,VLOOKUP($C55,Event29!$A$17:$H$97,8,FALSE))</f>
        <v>0</v>
      </c>
      <c r="AO55" s="15">
        <f>IF(ISNA(VLOOKUP($C55,Event30!$A$17:$H$96,8,FALSE))=TRUE,0,VLOOKUP($C55,Event30!$A$17:$H$96,8,FALSE))</f>
        <v>0</v>
      </c>
    </row>
    <row r="56" spans="1:41" ht="13.5" customHeight="1">
      <c r="A56" s="169"/>
      <c r="B56" s="169"/>
      <c r="C56" s="26"/>
      <c r="D56" s="8"/>
      <c r="E56" s="8">
        <f t="shared" si="12"/>
        <v>15</v>
      </c>
      <c r="F56" s="14">
        <f t="shared" si="13"/>
        <v>15</v>
      </c>
      <c r="G56" s="25">
        <f t="shared" si="14"/>
        <v>0</v>
      </c>
      <c r="H56" s="25">
        <f t="shared" si="15"/>
        <v>0</v>
      </c>
      <c r="I56" s="25">
        <f t="shared" si="16"/>
        <v>0</v>
      </c>
      <c r="J56" s="14">
        <f t="shared" si="17"/>
        <v>0</v>
      </c>
      <c r="K56" s="118"/>
      <c r="L56" s="15" t="str">
        <f>IF(ISNA(VLOOKUP($C56,'REV Copper HP Dec 10'!$A$17:$H$71,8,FALSE))=TRUE,"0",VLOOKUP($C56,'REV Copper HP Dec 10'!$A$17:$H$71,8,FALSE))</f>
        <v>0</v>
      </c>
      <c r="M56" s="15">
        <f>IF(ISNA(VLOOKUP($C56,'REV Copper HP Dec 11'!$A$17:$H$70,8,FALSE))=TRUE,0,VLOOKUP($C56,'REV Copper HP Dec 11'!$A$17:$H$70,8,FALSE))</f>
        <v>0</v>
      </c>
      <c r="N56" s="15">
        <f>IF(ISNA(VLOOKUP($C56,'Muskoka Timber Tour Jan 23'!$A$17:$H$20,8,FALSE))=TRUE,0,VLOOKUP($C56,'Muskoka Timber Tour Jan 23'!$A$17:$H$20,8,FALSE))</f>
        <v>0</v>
      </c>
      <c r="O56" s="15">
        <f>IF(ISNA(VLOOKUP($C56,'Muskoka Timber Tour Jan 24'!$A$17:$H$25,8,FALSE))=TRUE,0,VLOOKUP($C56,'Muskoka Timber Tour Jan 24'!$A$17:$H$25,8,FALSE))</f>
        <v>0</v>
      </c>
      <c r="P56" s="15">
        <f>IF(ISNA(VLOOKUP($C56,'Whistler COT'!$A$17:$H$95,8,FALSE))=TRUE,0,VLOOKUP($C56,'Whistler COT'!$A$17:$H$95,8,FALSE))</f>
        <v>0</v>
      </c>
      <c r="Q56" s="15">
        <f>IF(ISNA(VLOOKUP($C56,'Caledon TT Feb 26'!$A$17:$H$18,8,FALSE))=TRUE,0,VLOOKUP($C56,'Caledon TT Feb 26'!$A$17:$H$18,8,FALSE))</f>
        <v>0</v>
      </c>
      <c r="R56" s="15">
        <f>IF(ISNA(VLOOKUP($C56,'Aspen Open HP Feb 18'!$A$17:$H$100,8,FALSE))=TRUE,0,VLOOKUP($C56,'Aspen Open HP Feb 18'!$A$17:$H$100,8,FALSE))</f>
        <v>0</v>
      </c>
      <c r="S56" s="15">
        <f>IF(ISNA(VLOOKUP($C56,'Thunder Bay TT Jan 2016 SS'!$A$17:$H$24,8,FALSE))=TRUE,0,VLOOKUP($C56,'Thunder Bay TT Jan 2016 SS'!$A$17:$H$24,8,FALSE))</f>
        <v>0</v>
      </c>
      <c r="T56" s="15">
        <f>IF(ISNA(VLOOKUP($C56,'Caledon TT Feb 26'!$A$17:$H$99,8,FALSE))=TRUE,0,VLOOKUP($C56,'Caledon TT Feb 26'!$A$17:$H$99,8,FALSE))</f>
        <v>0</v>
      </c>
      <c r="U56" s="15">
        <f>IF(ISNA(VLOOKUP($C56,'Calgary Nor-Am HP Feb 26'!$A$17:$H$99,8,FALSE))=TRUE,0,VLOOKUP($C56,'Calgary Nor-Am HP Feb 26'!$A$17:$H$99,8,FALSE))</f>
        <v>0</v>
      </c>
      <c r="V56" s="15">
        <f>IF(ISNA(VLOOKUP($C56,'Calgary Nor-Am SS Feb 28'!$A$17:$H$100,8,FALSE))=TRUE,0,VLOOKUP($C56,'Calgary Nor-Am SS Feb 28'!$A$17:$H$100,8,FALSE))</f>
        <v>0</v>
      </c>
      <c r="W56" s="15">
        <f>IF(ISNA(VLOOKUP($C56,'MSLM Nor-Am March 5-6'!$A$17:$H$96,8,FALSE))=TRUE,0,VLOOKUP($C56,'MSLM Nor-Am March 5-6'!$A$17:$H$96,8,FALSE))</f>
        <v>0</v>
      </c>
      <c r="X56" s="15">
        <f>IF(ISNA(VLOOKUP($C56,'Mammoth World Cup'!$A$17:$H$92,8,FALSE))=TRUE,0,VLOOKUP($C56,'Mammoth World Cup'!$A$17:$H$92,8,FALSE))</f>
        <v>0</v>
      </c>
      <c r="Y56" s="15">
        <f>IF(ISNA(VLOOKUP($C56,'Jr Nationals March 17 SS'!$A$17:$H$92,8,FALSE))=TRUE,0,VLOOKUP($C56,'Jr Nationals March 17 SS'!$A$17:$H$92,8,FALSE))</f>
        <v>0</v>
      </c>
      <c r="Z56" s="15">
        <f>IF(ISNA(VLOOKUP($C56,'Seven Springs Nor-Am Mar 17 HP'!$A$17:$H$97,8,FALSE))=TRUE,0,VLOOKUP($C56,'Seven Springs Nor-Am Mar 17 HP'!$A$17:$H$97,8,FALSE))</f>
        <v>0</v>
      </c>
      <c r="AA56" s="15">
        <f>IF(ISNA(VLOOKUP($C56,'Seven Springs Nor-Am Mar 18 SS'!$A$17:$H$97,8,FALSE))=TRUE,0,VLOOKUP($C56,'Seven Springs Nor-Am Mar 18 SS'!$A$17:$H$97,8,FALSE))</f>
        <v>0</v>
      </c>
      <c r="AB56" s="15">
        <f>IF(ISNA(VLOOKUP($C56,'Stoneham COT March 12-13 SS'!$A$17:$H$97,8,FALSE))=TRUE,0,VLOOKUP($C56,'Stoneham COT March 12-13 SS'!$A$17:$H$97,8,FALSE))</f>
        <v>0</v>
      </c>
      <c r="AC56" s="15">
        <f>IF(ISNA(VLOOKUP($C56,'Stoneham COT March 11 HP'!$A$17:$H$97,8,FALSE))=TRUE,0,VLOOKUP($C56,'Stoneham COT March 11 HP'!$A$17:$H$97,8,FALSE))</f>
        <v>0</v>
      </c>
      <c r="AD56" s="15">
        <f>IF(ISNA(VLOOKUP($C56,'Step Up April 1-3 SS'!$A$17:$H$97,8,FALSE))=TRUE,0,VLOOKUP($C56,'Step Up April 1-3 SS'!$A$17:$H$97,8,FALSE))</f>
        <v>0</v>
      </c>
      <c r="AE56" s="15">
        <f>IF(ISNA(VLOOKUP($C56,'Midwest Championship Feb 6 SS'!$A$17:$H$97,8,FALSE))=TRUE,0,VLOOKUP($C56,'Midwest Championship Feb 6 SS'!$A$17:$H$97,8,FALSE))</f>
        <v>0</v>
      </c>
      <c r="AF56" s="15">
        <f>IF(ISNA(VLOOKUP($C56,'Thunder Bay TT Jan 2016 SS'!$A$17:$H$97,8,FALSE))=TRUE,0,VLOOKUP($C56,'Thunder Bay TT Jan 2016 SS'!$A$17:$H$97,8,FALSE))</f>
        <v>0</v>
      </c>
      <c r="AG56" s="15">
        <f>IF(ISNA(VLOOKUP($C56,Event22!$A$17:$H$97,8,FALSE))=TRUE,0,VLOOKUP($C56,Event22!$A$17:$H$97,8,FALSE))</f>
        <v>0</v>
      </c>
      <c r="AH56" s="15">
        <f>IF(ISNA(VLOOKUP($C56,Event23!$A$17:$H$97,8,FALSE))=TRUE,0,VLOOKUP($C56,Event23!$A$17:$H$97,8,FALSE))</f>
        <v>0</v>
      </c>
      <c r="AI56" s="15">
        <f>IF(ISNA(VLOOKUP($C56,Event24!$A$17:$H$97,8,FALSE))=TRUE,0,VLOOKUP($C56,Event24!$A$17:$H$97,8,FALSE))</f>
        <v>0</v>
      </c>
      <c r="AJ56" s="15">
        <f>IF(ISNA(VLOOKUP($C56,Event25!$A$17:$H$97,8,FALSE))=TRUE,0,VLOOKUP($C56,Event25!$A$17:$H$97,8,FALSE))</f>
        <v>0</v>
      </c>
      <c r="AK56" s="15">
        <f>IF(ISNA(VLOOKUP($C56,Event26!$A$17:$H$97,8,FALSE))=TRUE,0,VLOOKUP($C56,Event26!$A$17:$H$97,8,FALSE))</f>
        <v>0</v>
      </c>
      <c r="AL56" s="15">
        <f>IF(ISNA(VLOOKUP($C56,Event27!$A$17:$H$97,8,FALSE))=TRUE,0,VLOOKUP($C56,Event27!$A$17:$H$97,8,FALSE))</f>
        <v>0</v>
      </c>
      <c r="AM56" s="15">
        <f>IF(ISNA(VLOOKUP($C56,Event28!$A$17:$H$97,8,FALSE))=TRUE,0,VLOOKUP($C56,Event28!$A$17:$H$97,8,FALSE))</f>
        <v>0</v>
      </c>
      <c r="AN56" s="15">
        <f>IF(ISNA(VLOOKUP($C56,Event29!$A$17:$H$97,8,FALSE))=TRUE,0,VLOOKUP($C56,Event29!$A$17:$H$97,8,FALSE))</f>
        <v>0</v>
      </c>
      <c r="AO56" s="15">
        <f>IF(ISNA(VLOOKUP($C56,Event30!$A$17:$H$96,8,FALSE))=TRUE,0,VLOOKUP($C56,Event30!$A$17:$H$96,8,FALSE))</f>
        <v>0</v>
      </c>
    </row>
    <row r="57" spans="1:41" ht="13.5" customHeight="1">
      <c r="A57" s="169"/>
      <c r="B57" s="169"/>
      <c r="C57" s="26"/>
      <c r="D57" s="8"/>
      <c r="E57" s="8">
        <f t="shared" si="12"/>
        <v>15</v>
      </c>
      <c r="F57" s="14">
        <f t="shared" si="13"/>
        <v>15</v>
      </c>
      <c r="G57" s="25">
        <f t="shared" si="14"/>
        <v>0</v>
      </c>
      <c r="H57" s="25">
        <f t="shared" si="15"/>
        <v>0</v>
      </c>
      <c r="I57" s="25">
        <f t="shared" si="16"/>
        <v>0</v>
      </c>
      <c r="J57" s="14">
        <f t="shared" si="17"/>
        <v>0</v>
      </c>
      <c r="K57" s="118"/>
      <c r="L57" s="15" t="str">
        <f>IF(ISNA(VLOOKUP($C57,'REV Copper HP Dec 10'!$A$17:$H$71,8,FALSE))=TRUE,"0",VLOOKUP($C57,'REV Copper HP Dec 10'!$A$17:$H$71,8,FALSE))</f>
        <v>0</v>
      </c>
      <c r="M57" s="15">
        <f>IF(ISNA(VLOOKUP($C57,'REV Copper HP Dec 11'!$A$17:$H$70,8,FALSE))=TRUE,0,VLOOKUP($C57,'REV Copper HP Dec 11'!$A$17:$H$70,8,FALSE))</f>
        <v>0</v>
      </c>
      <c r="N57" s="15">
        <f>IF(ISNA(VLOOKUP($C57,'Muskoka Timber Tour Jan 23'!$A$17:$H$20,8,FALSE))=TRUE,0,VLOOKUP($C57,'Muskoka Timber Tour Jan 23'!$A$17:$H$20,8,FALSE))</f>
        <v>0</v>
      </c>
      <c r="O57" s="15">
        <f>IF(ISNA(VLOOKUP($C57,'Muskoka Timber Tour Jan 24'!$A$17:$H$25,8,FALSE))=TRUE,0,VLOOKUP($C57,'Muskoka Timber Tour Jan 24'!$A$17:$H$25,8,FALSE))</f>
        <v>0</v>
      </c>
      <c r="P57" s="15">
        <f>IF(ISNA(VLOOKUP($C57,'Whistler COT'!$A$17:$H$95,8,FALSE))=TRUE,0,VLOOKUP($C57,'Whistler COT'!$A$17:$H$95,8,FALSE))</f>
        <v>0</v>
      </c>
      <c r="Q57" s="15">
        <f>IF(ISNA(VLOOKUP($C57,'Caledon TT Feb 26'!$A$17:$H$18,8,FALSE))=TRUE,0,VLOOKUP($C57,'Caledon TT Feb 26'!$A$17:$H$18,8,FALSE))</f>
        <v>0</v>
      </c>
      <c r="R57" s="15">
        <f>IF(ISNA(VLOOKUP($C57,'Aspen Open HP Feb 18'!$A$17:$H$100,8,FALSE))=TRUE,0,VLOOKUP($C57,'Aspen Open HP Feb 18'!$A$17:$H$100,8,FALSE))</f>
        <v>0</v>
      </c>
      <c r="S57" s="15">
        <f>IF(ISNA(VLOOKUP($C57,'Thunder Bay TT Jan 2016 SS'!$A$17:$H$24,8,FALSE))=TRUE,0,VLOOKUP($C57,'Thunder Bay TT Jan 2016 SS'!$A$17:$H$24,8,FALSE))</f>
        <v>0</v>
      </c>
      <c r="T57" s="15">
        <f>IF(ISNA(VLOOKUP($C57,Event24!$A$17:$H$17,8,FALSE))=TRUE,0,VLOOKUP($C57,Event24!$A$17:$H$17,8,FALSE))</f>
        <v>0</v>
      </c>
      <c r="U57" s="15">
        <f>IF(ISNA(VLOOKUP($C57,'Calgary Nor-Am HP Feb 26'!$A$17:$H$99,8,FALSE))=TRUE,0,VLOOKUP($C57,'Calgary Nor-Am HP Feb 26'!$A$17:$H$99,8,FALSE))</f>
        <v>0</v>
      </c>
      <c r="V57" s="15">
        <f>IF(ISNA(VLOOKUP($C57,'Calgary Nor-Am SS Feb 28'!$A$17:$H$100,8,FALSE))=TRUE,0,VLOOKUP($C57,'Calgary Nor-Am SS Feb 28'!$A$17:$H$100,8,FALSE))</f>
        <v>0</v>
      </c>
      <c r="W57" s="15">
        <f>IF(ISNA(VLOOKUP($C57,'MSLM Nor-Am March 5-6'!$A$17:$H$96,8,FALSE))=TRUE,0,VLOOKUP($C57,'MSLM Nor-Am March 5-6'!$A$17:$H$96,8,FALSE))</f>
        <v>0</v>
      </c>
      <c r="X57" s="15">
        <f>IF(ISNA(VLOOKUP($C57,'Mammoth World Cup'!$A$17:$H$92,8,FALSE))=TRUE,0,VLOOKUP($C57,'Mammoth World Cup'!$A$17:$H$92,8,FALSE))</f>
        <v>0</v>
      </c>
      <c r="Y57" s="15">
        <f>IF(ISNA(VLOOKUP($C57,'Jr Nationals March 17 SS'!$A$17:$H$92,8,FALSE))=TRUE,0,VLOOKUP($C57,'Jr Nationals March 17 SS'!$A$17:$H$92,8,FALSE))</f>
        <v>0</v>
      </c>
      <c r="Z57" s="15">
        <f>IF(ISNA(VLOOKUP($C57,'Seven Springs Nor-Am Mar 17 HP'!$A$17:$H$97,8,FALSE))=TRUE,0,VLOOKUP($C57,'Seven Springs Nor-Am Mar 17 HP'!$A$17:$H$97,8,FALSE))</f>
        <v>0</v>
      </c>
      <c r="AA57" s="15">
        <f>IF(ISNA(VLOOKUP($C57,'Seven Springs Nor-Am Mar 18 SS'!$A$17:$H$97,8,FALSE))=TRUE,0,VLOOKUP($C57,'Seven Springs Nor-Am Mar 18 SS'!$A$17:$H$97,8,FALSE))</f>
        <v>0</v>
      </c>
      <c r="AB57" s="15">
        <f>IF(ISNA(VLOOKUP($C57,'Stoneham COT March 12-13 SS'!$A$17:$H$97,8,FALSE))=TRUE,0,VLOOKUP($C57,'Stoneham COT March 12-13 SS'!$A$17:$H$97,8,FALSE))</f>
        <v>0</v>
      </c>
      <c r="AC57" s="15">
        <f>IF(ISNA(VLOOKUP($C57,'Stoneham COT March 11 HP'!$A$17:$H$97,8,FALSE))=TRUE,0,VLOOKUP($C57,'Stoneham COT March 11 HP'!$A$17:$H$97,8,FALSE))</f>
        <v>0</v>
      </c>
      <c r="AD57" s="15">
        <f>IF(ISNA(VLOOKUP($C57,'Step Up April 1-3 SS'!$A$17:$H$97,8,FALSE))=TRUE,0,VLOOKUP($C57,'Step Up April 1-3 SS'!$A$17:$H$97,8,FALSE))</f>
        <v>0</v>
      </c>
      <c r="AE57" s="15">
        <f>IF(ISNA(VLOOKUP($C57,'Midwest Championship Feb 6 SS'!$A$17:$H$97,8,FALSE))=TRUE,0,VLOOKUP($C57,'Midwest Championship Feb 6 SS'!$A$17:$H$97,8,FALSE))</f>
        <v>0</v>
      </c>
      <c r="AF57" s="15">
        <f>IF(ISNA(VLOOKUP($C57,'Thunder Bay TT Jan 2016 SS'!$A$17:$H$97,8,FALSE))=TRUE,0,VLOOKUP($C57,'Thunder Bay TT Jan 2016 SS'!$A$17:$H$97,8,FALSE))</f>
        <v>0</v>
      </c>
      <c r="AG57" s="15">
        <f>IF(ISNA(VLOOKUP($C57,Event22!$A$17:$H$97,8,FALSE))=TRUE,0,VLOOKUP($C57,Event22!$A$17:$H$97,8,FALSE))</f>
        <v>0</v>
      </c>
      <c r="AH57" s="15">
        <f>IF(ISNA(VLOOKUP($C57,Event23!$A$17:$H$97,8,FALSE))=TRUE,0,VLOOKUP($C57,Event23!$A$17:$H$97,8,FALSE))</f>
        <v>0</v>
      </c>
      <c r="AI57" s="15">
        <f>IF(ISNA(VLOOKUP($C57,Event24!$A$17:$H$97,8,FALSE))=TRUE,0,VLOOKUP($C57,Event24!$A$17:$H$97,8,FALSE))</f>
        <v>0</v>
      </c>
      <c r="AJ57" s="15">
        <f>IF(ISNA(VLOOKUP($C57,Event25!$A$17:$H$97,8,FALSE))=TRUE,0,VLOOKUP($C57,Event25!$A$17:$H$97,8,FALSE))</f>
        <v>0</v>
      </c>
      <c r="AK57" s="15">
        <f>IF(ISNA(VLOOKUP($C57,Event26!$A$17:$H$97,8,FALSE))=TRUE,0,VLOOKUP($C57,Event26!$A$17:$H$97,8,FALSE))</f>
        <v>0</v>
      </c>
      <c r="AL57" s="15">
        <f>IF(ISNA(VLOOKUP($C57,Event27!$A$17:$H$97,8,FALSE))=TRUE,0,VLOOKUP($C57,Event27!$A$17:$H$97,8,FALSE))</f>
        <v>0</v>
      </c>
      <c r="AM57" s="15">
        <f>IF(ISNA(VLOOKUP($C57,Event28!$A$17:$H$97,8,FALSE))=TRUE,0,VLOOKUP($C57,Event28!$A$17:$H$97,8,FALSE))</f>
        <v>0</v>
      </c>
      <c r="AN57" s="15">
        <f>IF(ISNA(VLOOKUP($C57,Event29!$A$17:$H$97,8,FALSE))=TRUE,0,VLOOKUP($C57,Event29!$A$17:$H$97,8,FALSE))</f>
        <v>0</v>
      </c>
      <c r="AO57" s="15">
        <f>IF(ISNA(VLOOKUP($C57,Event30!$A$17:$H$96,8,FALSE))=TRUE,0,VLOOKUP($C57,Event30!$A$17:$H$96,8,FALSE))</f>
        <v>0</v>
      </c>
    </row>
    <row r="58" spans="1:41" ht="13.5" customHeight="1">
      <c r="A58" s="169"/>
      <c r="B58" s="169"/>
      <c r="C58" s="26"/>
      <c r="D58" s="8"/>
      <c r="E58" s="8">
        <f t="shared" si="12"/>
        <v>15</v>
      </c>
      <c r="F58" s="14">
        <f t="shared" si="13"/>
        <v>15</v>
      </c>
      <c r="G58" s="25">
        <f t="shared" si="14"/>
        <v>0</v>
      </c>
      <c r="H58" s="25">
        <f t="shared" si="15"/>
        <v>0</v>
      </c>
      <c r="I58" s="25">
        <f t="shared" si="16"/>
        <v>0</v>
      </c>
      <c r="J58" s="14">
        <f t="shared" si="17"/>
        <v>0</v>
      </c>
      <c r="K58" s="118"/>
      <c r="L58" s="15" t="str">
        <f>IF(ISNA(VLOOKUP($C58,'REV Copper HP Dec 10'!$A$17:$H$71,8,FALSE))=TRUE,"0",VLOOKUP($C58,'REV Copper HP Dec 10'!$A$17:$H$71,8,FALSE))</f>
        <v>0</v>
      </c>
      <c r="M58" s="15">
        <f>IF(ISNA(VLOOKUP($C58,'REV Copper HP Dec 11'!$A$17:$H$70,8,FALSE))=TRUE,0,VLOOKUP($C58,'REV Copper HP Dec 11'!$A$17:$H$70,8,FALSE))</f>
        <v>0</v>
      </c>
      <c r="N58" s="15">
        <f>IF(ISNA(VLOOKUP($C58,'Muskoka Timber Tour Jan 23'!$A$17:$H$20,8,FALSE))=TRUE,0,VLOOKUP($C58,'Muskoka Timber Tour Jan 23'!$A$17:$H$20,8,FALSE))</f>
        <v>0</v>
      </c>
      <c r="O58" s="15">
        <f>IF(ISNA(VLOOKUP($C58,'Muskoka Timber Tour Jan 24'!$A$17:$H$25,8,FALSE))=TRUE,0,VLOOKUP($C58,'Muskoka Timber Tour Jan 24'!$A$17:$H$25,8,FALSE))</f>
        <v>0</v>
      </c>
      <c r="P58" s="15">
        <f>IF(ISNA(VLOOKUP($C58,'Whistler COT'!$A$17:$H$95,8,FALSE))=TRUE,0,VLOOKUP($C58,'Whistler COT'!$A$17:$H$95,8,FALSE))</f>
        <v>0</v>
      </c>
      <c r="Q58" s="15">
        <f>IF(ISNA(VLOOKUP($C58,'Caledon TT Feb 26'!$A$17:$H$18,8,FALSE))=TRUE,0,VLOOKUP($C58,'Caledon TT Feb 26'!$A$17:$H$18,8,FALSE))</f>
        <v>0</v>
      </c>
      <c r="R58" s="15">
        <f>IF(ISNA(VLOOKUP($C58,'Aspen Open HP Feb 18'!$A$17:$H$100,8,FALSE))=TRUE,0,VLOOKUP($C58,'Aspen Open HP Feb 18'!$A$17:$H$100,8,FALSE))</f>
        <v>0</v>
      </c>
      <c r="S58" s="15">
        <f>IF(ISNA(VLOOKUP($C58,'Thunder Bay TT Jan 2016 SS'!$A$17:$H$24,8,FALSE))=TRUE,0,VLOOKUP($C58,'Thunder Bay TT Jan 2016 SS'!$A$17:$H$24,8,FALSE))</f>
        <v>0</v>
      </c>
      <c r="T58" s="15">
        <f>IF(ISNA(VLOOKUP($C58,Event24!$A$17:$H$17,8,FALSE))=TRUE,0,VLOOKUP($C58,Event24!$A$17:$H$17,8,FALSE))</f>
        <v>0</v>
      </c>
      <c r="U58" s="15">
        <f>IF(ISNA(VLOOKUP($C58,'Calgary Nor-Am HP Feb 26'!$A$17:$H$99,8,FALSE))=TRUE,0,VLOOKUP($C58,'Calgary Nor-Am HP Feb 26'!$A$17:$H$99,8,FALSE))</f>
        <v>0</v>
      </c>
      <c r="V58" s="15">
        <f>IF(ISNA(VLOOKUP($C58,'Calgary Nor-Am SS Feb 28'!$A$17:$H$100,8,FALSE))=TRUE,0,VLOOKUP($C58,'Calgary Nor-Am SS Feb 28'!$A$17:$H$100,8,FALSE))</f>
        <v>0</v>
      </c>
      <c r="W58" s="15">
        <f>IF(ISNA(VLOOKUP($C58,'MSLM Nor-Am March 5-6'!$A$17:$H$96,8,FALSE))=TRUE,0,VLOOKUP($C58,'MSLM Nor-Am March 5-6'!$A$17:$H$96,8,FALSE))</f>
        <v>0</v>
      </c>
      <c r="X58" s="15">
        <f>IF(ISNA(VLOOKUP($C58,'Mammoth World Cup'!$A$17:$H$92,8,FALSE))=TRUE,0,VLOOKUP($C58,'Mammoth World Cup'!$A$17:$H$92,8,FALSE))</f>
        <v>0</v>
      </c>
      <c r="Y58" s="15">
        <f>IF(ISNA(VLOOKUP($C58,'Jr Nationals March 17 SS'!$A$17:$H$92,8,FALSE))=TRUE,0,VLOOKUP($C58,'Jr Nationals March 17 SS'!$A$17:$H$92,8,FALSE))</f>
        <v>0</v>
      </c>
      <c r="Z58" s="15">
        <f>IF(ISNA(VLOOKUP($C58,'Seven Springs Nor-Am Mar 17 HP'!$A$17:$H$97,8,FALSE))=TRUE,0,VLOOKUP($C58,'Seven Springs Nor-Am Mar 17 HP'!$A$17:$H$97,8,FALSE))</f>
        <v>0</v>
      </c>
      <c r="AA58" s="15">
        <f>IF(ISNA(VLOOKUP($C58,'Seven Springs Nor-Am Mar 18 SS'!$A$17:$H$97,8,FALSE))=TRUE,0,VLOOKUP($C58,'Seven Springs Nor-Am Mar 18 SS'!$A$17:$H$97,8,FALSE))</f>
        <v>0</v>
      </c>
      <c r="AB58" s="15">
        <f>IF(ISNA(VLOOKUP($C58,'Stoneham COT March 12-13 SS'!$A$17:$H$97,8,FALSE))=TRUE,0,VLOOKUP($C58,'Stoneham COT March 12-13 SS'!$A$17:$H$97,8,FALSE))</f>
        <v>0</v>
      </c>
      <c r="AC58" s="15">
        <f>IF(ISNA(VLOOKUP($C58,'Stoneham COT March 11 HP'!$A$17:$H$97,8,FALSE))=TRUE,0,VLOOKUP($C58,'Stoneham COT March 11 HP'!$A$17:$H$97,8,FALSE))</f>
        <v>0</v>
      </c>
      <c r="AD58" s="15">
        <f>IF(ISNA(VLOOKUP($C58,'Step Up April 1-3 SS'!$A$17:$H$97,8,FALSE))=TRUE,0,VLOOKUP($C58,'Step Up April 1-3 SS'!$A$17:$H$97,8,FALSE))</f>
        <v>0</v>
      </c>
      <c r="AE58" s="15">
        <f>IF(ISNA(VLOOKUP($C58,'Midwest Championship Feb 6 SS'!$A$17:$H$97,8,FALSE))=TRUE,0,VLOOKUP($C58,'Midwest Championship Feb 6 SS'!$A$17:$H$97,8,FALSE))</f>
        <v>0</v>
      </c>
      <c r="AF58" s="15">
        <f>IF(ISNA(VLOOKUP($C58,'Thunder Bay TT Jan 2016 SS'!$A$17:$H$97,8,FALSE))=TRUE,0,VLOOKUP($C58,'Thunder Bay TT Jan 2016 SS'!$A$17:$H$97,8,FALSE))</f>
        <v>0</v>
      </c>
      <c r="AG58" s="15">
        <f>IF(ISNA(VLOOKUP($C58,Event22!$A$17:$H$97,8,FALSE))=TRUE,0,VLOOKUP($C58,Event22!$A$17:$H$97,8,FALSE))</f>
        <v>0</v>
      </c>
      <c r="AH58" s="15">
        <f>IF(ISNA(VLOOKUP($C58,Event23!$A$17:$H$97,8,FALSE))=TRUE,0,VLOOKUP($C58,Event23!$A$17:$H$97,8,FALSE))</f>
        <v>0</v>
      </c>
      <c r="AI58" s="15">
        <f>IF(ISNA(VLOOKUP($C58,Event24!$A$17:$H$97,8,FALSE))=TRUE,0,VLOOKUP($C58,Event24!$A$17:$H$97,8,FALSE))</f>
        <v>0</v>
      </c>
      <c r="AJ58" s="15">
        <f>IF(ISNA(VLOOKUP($C58,Event25!$A$17:$H$97,8,FALSE))=TRUE,0,VLOOKUP($C58,Event25!$A$17:$H$97,8,FALSE))</f>
        <v>0</v>
      </c>
      <c r="AK58" s="15">
        <f>IF(ISNA(VLOOKUP($C58,Event26!$A$17:$H$97,8,FALSE))=TRUE,0,VLOOKUP($C58,Event26!$A$17:$H$97,8,FALSE))</f>
        <v>0</v>
      </c>
      <c r="AL58" s="15">
        <f>IF(ISNA(VLOOKUP($C58,Event27!$A$17:$H$97,8,FALSE))=TRUE,0,VLOOKUP($C58,Event27!$A$17:$H$97,8,FALSE))</f>
        <v>0</v>
      </c>
      <c r="AM58" s="15">
        <f>IF(ISNA(VLOOKUP($C58,Event28!$A$17:$H$97,8,FALSE))=TRUE,0,VLOOKUP($C58,Event28!$A$17:$H$97,8,FALSE))</f>
        <v>0</v>
      </c>
      <c r="AN58" s="15">
        <f>IF(ISNA(VLOOKUP($C58,Event29!$A$17:$H$97,8,FALSE))=TRUE,0,VLOOKUP($C58,Event29!$A$17:$H$97,8,FALSE))</f>
        <v>0</v>
      </c>
      <c r="AO58" s="15">
        <f>IF(ISNA(VLOOKUP($C58,Event30!$A$17:$H$96,8,FALSE))=TRUE,0,VLOOKUP($C58,Event30!$A$17:$H$96,8,FALSE))</f>
        <v>0</v>
      </c>
    </row>
    <row r="59" spans="1:41" ht="13.5" customHeight="1">
      <c r="A59" s="169"/>
      <c r="B59" s="169"/>
      <c r="C59" s="26"/>
      <c r="D59" s="8"/>
      <c r="E59" s="8">
        <f t="shared" si="12"/>
        <v>15</v>
      </c>
      <c r="F59" s="14">
        <f t="shared" si="13"/>
        <v>15</v>
      </c>
      <c r="G59" s="25">
        <f t="shared" si="14"/>
        <v>0</v>
      </c>
      <c r="H59" s="25">
        <f t="shared" si="15"/>
        <v>0</v>
      </c>
      <c r="I59" s="25">
        <f t="shared" si="16"/>
        <v>0</v>
      </c>
      <c r="J59" s="14">
        <f t="shared" si="17"/>
        <v>0</v>
      </c>
      <c r="K59" s="118"/>
      <c r="L59" s="15" t="str">
        <f>IF(ISNA(VLOOKUP($C59,'REV Copper HP Dec 10'!$A$17:$H$71,8,FALSE))=TRUE,"0",VLOOKUP($C59,'REV Copper HP Dec 10'!$A$17:$H$71,8,FALSE))</f>
        <v>0</v>
      </c>
      <c r="M59" s="15">
        <f>IF(ISNA(VLOOKUP($C59,'REV Copper HP Dec 11'!$A$17:$H$70,8,FALSE))=TRUE,0,VLOOKUP($C59,'REV Copper HP Dec 11'!$A$17:$H$70,8,FALSE))</f>
        <v>0</v>
      </c>
      <c r="N59" s="15">
        <f>IF(ISNA(VLOOKUP($C59,'Muskoka Timber Tour Jan 23'!$A$17:$H$20,8,FALSE))=TRUE,0,VLOOKUP($C59,'Muskoka Timber Tour Jan 23'!$A$17:$H$20,8,FALSE))</f>
        <v>0</v>
      </c>
      <c r="O59" s="15">
        <f>IF(ISNA(VLOOKUP($C59,'Muskoka Timber Tour Jan 24'!$A$17:$H$25,8,FALSE))=TRUE,0,VLOOKUP($C59,'Muskoka Timber Tour Jan 24'!$A$17:$H$25,8,FALSE))</f>
        <v>0</v>
      </c>
      <c r="P59" s="15">
        <f>IF(ISNA(VLOOKUP($C59,'Whistler COT'!$A$17:$H$95,8,FALSE))=TRUE,0,VLOOKUP($C59,'Whistler COT'!$A$17:$H$95,8,FALSE))</f>
        <v>0</v>
      </c>
      <c r="Q59" s="15">
        <f>IF(ISNA(VLOOKUP($C59,'Camp Fortune TT Feb 20'!$A$17:$H$100,8,FALSE))=TRUE,0,VLOOKUP($C59,'Camp Fortune TT Feb 20'!$A$17:$H$100,8,FALSE))</f>
        <v>0</v>
      </c>
      <c r="R59" s="15">
        <f>IF(ISNA(VLOOKUP($C59,'Aspen Open HP Feb 18'!$A$17:$H$100,8,FALSE))=TRUE,0,VLOOKUP($C59,'Aspen Open HP Feb 18'!$A$17:$H$100,8,FALSE))</f>
        <v>0</v>
      </c>
      <c r="S59" s="15">
        <f>IF(ISNA(VLOOKUP($C59,'Aspen Open SS Feb 18'!$A$17:$H$99,8,FALSE))=TRUE,0,VLOOKUP($C59,'Aspen Open SS Feb 18'!$A$17:$H$99,8,FALSE))</f>
        <v>0</v>
      </c>
      <c r="T59" s="15">
        <f>IF(ISNA(VLOOKUP($C59,'Caledon TT Feb 26'!$A$17:$H$99,8,FALSE))=TRUE,0,VLOOKUP($C59,'Caledon TT Feb 26'!$A$17:$H$99,8,FALSE))</f>
        <v>0</v>
      </c>
      <c r="U59" s="15">
        <f>IF(ISNA(VLOOKUP($C59,'Calgary Nor-Am HP Feb 26'!$A$17:$H$99,8,FALSE))=TRUE,0,VLOOKUP($C59,'Calgary Nor-Am HP Feb 26'!$A$17:$H$99,8,FALSE))</f>
        <v>0</v>
      </c>
      <c r="V59" s="15">
        <f>IF(ISNA(VLOOKUP($C59,'Calgary Nor-Am SS Feb 28'!$A$17:$H$100,8,FALSE))=TRUE,0,VLOOKUP($C59,'Calgary Nor-Am SS Feb 28'!$A$17:$H$100,8,FALSE))</f>
        <v>0</v>
      </c>
      <c r="W59" s="15">
        <f>IF(ISNA(VLOOKUP($C59,'MSLM Nor-Am March 5-6'!$A$17:$H$96,8,FALSE))=TRUE,0,VLOOKUP($C59,'MSLM Nor-Am March 5-6'!$A$17:$H$96,8,FALSE))</f>
        <v>0</v>
      </c>
      <c r="X59" s="15">
        <f>IF(ISNA(VLOOKUP($C59,'Mammoth World Cup'!$A$17:$H$92,8,FALSE))=TRUE,0,VLOOKUP($C59,'Mammoth World Cup'!$A$17:$H$92,8,FALSE))</f>
        <v>0</v>
      </c>
      <c r="Y59" s="15">
        <f>IF(ISNA(VLOOKUP($C59,'Jr Nationals March 17 SS'!$A$17:$H$92,8,FALSE))=TRUE,0,VLOOKUP($C59,'Jr Nationals March 17 SS'!$A$17:$H$92,8,FALSE))</f>
        <v>0</v>
      </c>
      <c r="Z59" s="15">
        <f>IF(ISNA(VLOOKUP($C59,'Seven Springs Nor-Am Mar 17 HP'!$A$17:$H$97,8,FALSE))=TRUE,0,VLOOKUP($C59,'Seven Springs Nor-Am Mar 17 HP'!$A$17:$H$97,8,FALSE))</f>
        <v>0</v>
      </c>
      <c r="AA59" s="15">
        <f>IF(ISNA(VLOOKUP($C59,'Seven Springs Nor-Am Mar 18 SS'!$A$17:$H$97,8,FALSE))=TRUE,0,VLOOKUP($C59,'Seven Springs Nor-Am Mar 18 SS'!$A$17:$H$97,8,FALSE))</f>
        <v>0</v>
      </c>
      <c r="AB59" s="15">
        <f>IF(ISNA(VLOOKUP($C59,'Stoneham COT March 12-13 SS'!$A$17:$H$97,8,FALSE))=TRUE,0,VLOOKUP($C59,'Stoneham COT March 12-13 SS'!$A$17:$H$97,8,FALSE))</f>
        <v>0</v>
      </c>
      <c r="AC59" s="15">
        <f>IF(ISNA(VLOOKUP($C59,'Stoneham COT March 11 HP'!$A$17:$H$97,8,FALSE))=TRUE,0,VLOOKUP($C59,'Stoneham COT March 11 HP'!$A$17:$H$97,8,FALSE))</f>
        <v>0</v>
      </c>
      <c r="AD59" s="15">
        <f>IF(ISNA(VLOOKUP($C59,'Step Up April 1-3 SS'!$A$17:$H$97,8,FALSE))=TRUE,0,VLOOKUP($C59,'Step Up April 1-3 SS'!$A$17:$H$97,8,FALSE))</f>
        <v>0</v>
      </c>
      <c r="AE59" s="15">
        <f>IF(ISNA(VLOOKUP($C59,'Midwest Championship Feb 6 SS'!$A$17:$H$97,8,FALSE))=TRUE,0,VLOOKUP($C59,'Midwest Championship Feb 6 SS'!$A$17:$H$97,8,FALSE))</f>
        <v>0</v>
      </c>
      <c r="AF59" s="15">
        <f>IF(ISNA(VLOOKUP($C59,'Thunder Bay TT Jan 2016 SS'!$A$17:$H$97,8,FALSE))=TRUE,0,VLOOKUP($C59,'Thunder Bay TT Jan 2016 SS'!$A$17:$H$97,8,FALSE))</f>
        <v>0</v>
      </c>
      <c r="AG59" s="15">
        <f>IF(ISNA(VLOOKUP($C59,Event22!$A$17:$H$97,8,FALSE))=TRUE,0,VLOOKUP($C59,Event22!$A$17:$H$97,8,FALSE))</f>
        <v>0</v>
      </c>
      <c r="AH59" s="15">
        <f>IF(ISNA(VLOOKUP($C59,Event23!$A$17:$H$97,8,FALSE))=TRUE,0,VLOOKUP($C59,Event23!$A$17:$H$97,8,FALSE))</f>
        <v>0</v>
      </c>
      <c r="AI59" s="15">
        <f>IF(ISNA(VLOOKUP($C59,Event24!$A$17:$H$97,8,FALSE))=TRUE,0,VLOOKUP($C59,Event24!$A$17:$H$97,8,FALSE))</f>
        <v>0</v>
      </c>
      <c r="AJ59" s="15">
        <f>IF(ISNA(VLOOKUP($C59,Event25!$A$17:$H$97,8,FALSE))=TRUE,0,VLOOKUP($C59,Event25!$A$17:$H$97,8,FALSE))</f>
        <v>0</v>
      </c>
      <c r="AK59" s="15">
        <f>IF(ISNA(VLOOKUP($C59,Event26!$A$17:$H$97,8,FALSE))=TRUE,0,VLOOKUP($C59,Event26!$A$17:$H$97,8,FALSE))</f>
        <v>0</v>
      </c>
      <c r="AL59" s="15">
        <f>IF(ISNA(VLOOKUP($C59,Event27!$A$17:$H$97,8,FALSE))=TRUE,0,VLOOKUP($C59,Event27!$A$17:$H$97,8,FALSE))</f>
        <v>0</v>
      </c>
      <c r="AM59" s="15">
        <f>IF(ISNA(VLOOKUP($C59,Event28!$A$17:$H$97,8,FALSE))=TRUE,0,VLOOKUP($C59,Event28!$A$17:$H$97,8,FALSE))</f>
        <v>0</v>
      </c>
      <c r="AN59" s="15">
        <f>IF(ISNA(VLOOKUP($C59,Event29!$A$17:$H$97,8,FALSE))=TRUE,0,VLOOKUP($C59,Event29!$A$17:$H$97,8,FALSE))</f>
        <v>0</v>
      </c>
      <c r="AO59" s="15">
        <f>IF(ISNA(VLOOKUP($C59,Event30!$A$17:$H$96,8,FALSE))=TRUE,0,VLOOKUP($C59,Event30!$A$17:$H$96,8,FALSE))</f>
        <v>0</v>
      </c>
    </row>
    <row r="60" spans="1:41" ht="13.5" customHeight="1">
      <c r="A60" s="169"/>
      <c r="B60" s="169"/>
      <c r="C60" s="26"/>
      <c r="D60" s="8"/>
      <c r="E60" s="8">
        <f t="shared" si="12"/>
        <v>15</v>
      </c>
      <c r="F60" s="14">
        <f t="shared" si="13"/>
        <v>15</v>
      </c>
      <c r="G60" s="25">
        <f t="shared" si="14"/>
        <v>0</v>
      </c>
      <c r="H60" s="25">
        <f t="shared" si="15"/>
        <v>0</v>
      </c>
      <c r="I60" s="25">
        <f t="shared" si="16"/>
        <v>0</v>
      </c>
      <c r="J60" s="14">
        <f t="shared" si="17"/>
        <v>0</v>
      </c>
      <c r="K60" s="118"/>
      <c r="L60" s="15" t="str">
        <f>IF(ISNA(VLOOKUP($C60,'REV Copper HP Dec 10'!$A$17:$H$71,8,FALSE))=TRUE,"0",VLOOKUP($C60,'REV Copper HP Dec 10'!$A$17:$H$71,8,FALSE))</f>
        <v>0</v>
      </c>
      <c r="M60" s="15">
        <f>IF(ISNA(VLOOKUP($C60,'REV Copper HP Dec 11'!$A$17:$H$70,8,FALSE))=TRUE,0,VLOOKUP($C60,'REV Copper HP Dec 11'!$A$17:$H$70,8,FALSE))</f>
        <v>0</v>
      </c>
      <c r="N60" s="15">
        <f>IF(ISNA(VLOOKUP($C60,'Muskoka Timber Tour Jan 23'!$A$17:$H$20,8,FALSE))=TRUE,0,VLOOKUP($C60,'Muskoka Timber Tour Jan 23'!$A$17:$H$20,8,FALSE))</f>
        <v>0</v>
      </c>
      <c r="O60" s="15">
        <f>IF(ISNA(VLOOKUP($C60,'Muskoka Timber Tour Jan 24'!$A$17:$H$25,8,FALSE))=TRUE,0,VLOOKUP($C60,'Muskoka Timber Tour Jan 24'!$A$17:$H$25,8,FALSE))</f>
        <v>0</v>
      </c>
      <c r="P60" s="15">
        <f>IF(ISNA(VLOOKUP($C60,'Whistler COT'!$A$17:$H$17,8,FALSE))=TRUE,0,VLOOKUP($C60,'Whistler COT'!$A$17:$H$24,8,FALSE))</f>
        <v>0</v>
      </c>
      <c r="Q60" s="15">
        <f>IF(ISNA(VLOOKUP($C60,'Caledon TT Feb 26'!$A$17:$H$18,8,FALSE))=TRUE,0,VLOOKUP($C60,'Caledon TT Feb 26'!$A$17:$H$18,8,FALSE))</f>
        <v>0</v>
      </c>
      <c r="R60" s="15">
        <f>IF(ISNA(VLOOKUP($C60,'Aspen Open HP Feb 18'!$A$17:$H$100,8,FALSE))=TRUE,0,VLOOKUP($C60,'Aspen Open HP Feb 18'!$A$17:$H$100,8,FALSE))</f>
        <v>0</v>
      </c>
      <c r="S60" s="15">
        <f>IF(ISNA(VLOOKUP($C60,'Thunder Bay TT Jan 2016 SS'!$A$17:$H$24,8,FALSE))=TRUE,0,VLOOKUP($C60,'Thunder Bay TT Jan 2016 SS'!$A$17:$H$24,8,FALSE))</f>
        <v>0</v>
      </c>
      <c r="T60" s="15">
        <f>IF(ISNA(VLOOKUP($C60,Event24!$A$17:$H$17,8,FALSE))=TRUE,0,VLOOKUP($C60,Event24!$A$17:$H$17,8,FALSE))</f>
        <v>0</v>
      </c>
      <c r="U60" s="15">
        <f>IF(ISNA(VLOOKUP($C60,'Calgary Nor-Am HP Feb 26'!$A$17:$H$99,8,FALSE))=TRUE,0,VLOOKUP($C60,'Calgary Nor-Am HP Feb 26'!$A$17:$H$99,8,FALSE))</f>
        <v>0</v>
      </c>
      <c r="V60" s="15">
        <f>IF(ISNA(VLOOKUP($C60,'Calgary Nor-Am SS Feb 28'!$A$17:$H$100,8,FALSE))=TRUE,0,VLOOKUP($C60,'Calgary Nor-Am SS Feb 28'!$A$17:$H$100,8,FALSE))</f>
        <v>0</v>
      </c>
      <c r="W60" s="15">
        <f>IF(ISNA(VLOOKUP($C60,'MSLM Nor-Am March 5-6'!$A$17:$H$96,8,FALSE))=TRUE,0,VLOOKUP($C60,'MSLM Nor-Am March 5-6'!$A$17:$H$96,8,FALSE))</f>
        <v>0</v>
      </c>
      <c r="X60" s="15">
        <f>IF(ISNA(VLOOKUP($C60,'Mammoth World Cup'!$A$17:$H$92,8,FALSE))=TRUE,0,VLOOKUP($C60,'Mammoth World Cup'!$A$17:$H$92,8,FALSE))</f>
        <v>0</v>
      </c>
      <c r="Y60" s="15">
        <f>IF(ISNA(VLOOKUP($C60,'Jr Nationals March 17 SS'!$A$17:$H$92,8,FALSE))=TRUE,0,VLOOKUP($C60,'Jr Nationals March 17 SS'!$A$17:$H$92,8,FALSE))</f>
        <v>0</v>
      </c>
      <c r="Z60" s="15">
        <f>IF(ISNA(VLOOKUP($C60,'Seven Springs Nor-Am Mar 17 HP'!$A$17:$H$97,8,FALSE))=TRUE,0,VLOOKUP($C60,'Seven Springs Nor-Am Mar 17 HP'!$A$17:$H$97,8,FALSE))</f>
        <v>0</v>
      </c>
      <c r="AA60" s="15">
        <f>IF(ISNA(VLOOKUP($C60,'Seven Springs Nor-Am Mar 18 SS'!$A$17:$H$97,8,FALSE))=TRUE,0,VLOOKUP($C60,'Seven Springs Nor-Am Mar 18 SS'!$A$17:$H$97,8,FALSE))</f>
        <v>0</v>
      </c>
      <c r="AB60" s="15">
        <f>IF(ISNA(VLOOKUP($C60,'Stoneham COT March 12-13 SS'!$A$17:$H$97,8,FALSE))=TRUE,0,VLOOKUP($C60,'Stoneham COT March 12-13 SS'!$A$17:$H$97,8,FALSE))</f>
        <v>0</v>
      </c>
      <c r="AC60" s="15">
        <f>IF(ISNA(VLOOKUP($C60,'Stoneham COT March 11 HP'!$A$17:$H$97,8,FALSE))=TRUE,0,VLOOKUP($C60,'Stoneham COT March 11 HP'!$A$17:$H$97,8,FALSE))</f>
        <v>0</v>
      </c>
      <c r="AD60" s="15">
        <f>IF(ISNA(VLOOKUP($C60,'Step Up April 1-3 SS'!$A$17:$H$97,8,FALSE))=TRUE,0,VLOOKUP($C60,'Step Up April 1-3 SS'!$A$17:$H$97,8,FALSE))</f>
        <v>0</v>
      </c>
      <c r="AE60" s="15">
        <f>IF(ISNA(VLOOKUP($C60,'Midwest Championship Feb 6 SS'!$A$17:$H$97,8,FALSE))=TRUE,0,VLOOKUP($C60,'Midwest Championship Feb 6 SS'!$A$17:$H$97,8,FALSE))</f>
        <v>0</v>
      </c>
      <c r="AF60" s="15">
        <f>IF(ISNA(VLOOKUP($C60,'Thunder Bay TT Jan 2016 SS'!$A$17:$H$97,8,FALSE))=TRUE,0,VLOOKUP($C60,'Thunder Bay TT Jan 2016 SS'!$A$17:$H$97,8,FALSE))</f>
        <v>0</v>
      </c>
      <c r="AG60" s="15">
        <f>IF(ISNA(VLOOKUP($C60,Event22!$A$17:$H$97,8,FALSE))=TRUE,0,VLOOKUP($C60,Event22!$A$17:$H$97,8,FALSE))</f>
        <v>0</v>
      </c>
      <c r="AH60" s="15">
        <f>IF(ISNA(VLOOKUP($C60,Event23!$A$17:$H$97,8,FALSE))=TRUE,0,VLOOKUP($C60,Event23!$A$17:$H$97,8,FALSE))</f>
        <v>0</v>
      </c>
      <c r="AI60" s="15">
        <f>IF(ISNA(VLOOKUP($C60,Event24!$A$17:$H$97,8,FALSE))=TRUE,0,VLOOKUP($C60,Event24!$A$17:$H$97,8,FALSE))</f>
        <v>0</v>
      </c>
      <c r="AJ60" s="15">
        <f>IF(ISNA(VLOOKUP($C60,Event25!$A$17:$H$97,8,FALSE))=TRUE,0,VLOOKUP($C60,Event25!$A$17:$H$97,8,FALSE))</f>
        <v>0</v>
      </c>
      <c r="AK60" s="15">
        <f>IF(ISNA(VLOOKUP($C60,Event26!$A$17:$H$97,8,FALSE))=TRUE,0,VLOOKUP($C60,Event26!$A$17:$H$97,8,FALSE))</f>
        <v>0</v>
      </c>
      <c r="AL60" s="15">
        <f>IF(ISNA(VLOOKUP($C60,Event27!$A$17:$H$97,8,FALSE))=TRUE,0,VLOOKUP($C60,Event27!$A$17:$H$97,8,FALSE))</f>
        <v>0</v>
      </c>
      <c r="AM60" s="15">
        <f>IF(ISNA(VLOOKUP($C60,Event28!$A$17:$H$97,8,FALSE))=TRUE,0,VLOOKUP($C60,Event28!$A$17:$H$97,8,FALSE))</f>
        <v>0</v>
      </c>
      <c r="AN60" s="15">
        <f>IF(ISNA(VLOOKUP($C60,Event29!$A$17:$H$97,8,FALSE))=TRUE,0,VLOOKUP($C60,Event29!$A$17:$H$97,8,FALSE))</f>
        <v>0</v>
      </c>
      <c r="AO60" s="15">
        <f>IF(ISNA(VLOOKUP($C60,Event30!$A$17:$H$96,8,FALSE))=TRUE,0,VLOOKUP($C60,Event30!$A$17:$H$96,8,FALSE))</f>
        <v>0</v>
      </c>
    </row>
    <row r="61" spans="1:41" ht="13.5" customHeight="1">
      <c r="A61" s="169"/>
      <c r="B61" s="169"/>
      <c r="C61" s="26"/>
      <c r="D61" s="8"/>
      <c r="E61" s="8">
        <f t="shared" si="12"/>
        <v>15</v>
      </c>
      <c r="F61" s="14">
        <f t="shared" si="13"/>
        <v>15</v>
      </c>
      <c r="G61" s="25">
        <f t="shared" si="14"/>
        <v>0</v>
      </c>
      <c r="H61" s="25">
        <f t="shared" si="15"/>
        <v>0</v>
      </c>
      <c r="I61" s="25">
        <f t="shared" si="16"/>
        <v>0</v>
      </c>
      <c r="J61" s="14">
        <f t="shared" si="17"/>
        <v>0</v>
      </c>
      <c r="K61" s="118"/>
      <c r="L61" s="15" t="str">
        <f>IF(ISNA(VLOOKUP($C61,'REV Copper HP Dec 10'!$A$17:$H$71,8,FALSE))=TRUE,"0",VLOOKUP($C61,'REV Copper HP Dec 10'!$A$17:$H$71,8,FALSE))</f>
        <v>0</v>
      </c>
      <c r="M61" s="15">
        <f>IF(ISNA(VLOOKUP($C61,'REV Copper HP Dec 11'!$A$17:$H$70,8,FALSE))=TRUE,0,VLOOKUP($C61,'REV Copper HP Dec 11'!$A$17:$H$70,8,FALSE))</f>
        <v>0</v>
      </c>
      <c r="N61" s="15">
        <f>IF(ISNA(VLOOKUP($C61,'Muskoka Timber Tour Jan 23'!$A$17:$H$20,8,FALSE))=TRUE,0,VLOOKUP($C61,'Muskoka Timber Tour Jan 23'!$A$17:$H$20,8,FALSE))</f>
        <v>0</v>
      </c>
      <c r="O61" s="15">
        <f>IF(ISNA(VLOOKUP($C61,'Muskoka Timber Tour Jan 24'!$A$17:$H$25,8,FALSE))=TRUE,0,VLOOKUP($C61,'Muskoka Timber Tour Jan 24'!$A$17:$H$25,8,FALSE))</f>
        <v>0</v>
      </c>
      <c r="P61" s="15">
        <f>IF(ISNA(VLOOKUP($C61,'Whistler COT'!$A$17:$H$95,8,FALSE))=TRUE,0,VLOOKUP($C61,'Whistler COT'!$A$17:$H$95,8,FALSE))</f>
        <v>0</v>
      </c>
      <c r="Q61" s="15">
        <f>IF(ISNA(VLOOKUP($C61,'Caledon TT Feb 26'!$A$17:$H$18,8,FALSE))=TRUE,0,VLOOKUP($C61,'Caledon TT Feb 26'!$A$17:$H$18,8,FALSE))</f>
        <v>0</v>
      </c>
      <c r="R61" s="15">
        <f>IF(ISNA(VLOOKUP($C61,'Aspen Open HP Feb 18'!$A$17:$H$100,8,FALSE))=TRUE,0,VLOOKUP($C61,'Aspen Open HP Feb 18'!$A$17:$H$100,8,FALSE))</f>
        <v>0</v>
      </c>
      <c r="S61" s="15">
        <f>IF(ISNA(VLOOKUP($C61,'Thunder Bay TT Jan 2016 SS'!$A$17:$H$24,8,FALSE))=TRUE,0,VLOOKUP($C61,'Thunder Bay TT Jan 2016 SS'!$A$17:$H$24,8,FALSE))</f>
        <v>0</v>
      </c>
      <c r="T61" s="15">
        <f>IF(ISNA(VLOOKUP($C61,Event24!$A$17:$H$17,8,FALSE))=TRUE,0,VLOOKUP($C61,Event24!$A$17:$H$17,8,FALSE))</f>
        <v>0</v>
      </c>
      <c r="U61" s="15">
        <f>IF(ISNA(VLOOKUP($C61,'Calgary Nor-Am HP Feb 26'!$A$17:$H$99,8,FALSE))=TRUE,0,VLOOKUP($C61,'Calgary Nor-Am HP Feb 26'!$A$17:$H$99,8,FALSE))</f>
        <v>0</v>
      </c>
      <c r="V61" s="15">
        <f>IF(ISNA(VLOOKUP($C61,'Calgary Nor-Am SS Feb 28'!$A$17:$H$100,8,FALSE))=TRUE,0,VLOOKUP($C61,'Calgary Nor-Am SS Feb 28'!$A$17:$H$100,8,FALSE))</f>
        <v>0</v>
      </c>
      <c r="W61" s="15">
        <f>IF(ISNA(VLOOKUP($C61,'MSLM Nor-Am March 5-6'!$A$17:$H$96,8,FALSE))=TRUE,0,VLOOKUP($C61,'MSLM Nor-Am March 5-6'!$A$17:$H$96,8,FALSE))</f>
        <v>0</v>
      </c>
      <c r="X61" s="15">
        <f>IF(ISNA(VLOOKUP($C61,'Mammoth World Cup'!$A$17:$H$92,8,FALSE))=TRUE,0,VLOOKUP($C61,'Mammoth World Cup'!$A$17:$H$92,8,FALSE))</f>
        <v>0</v>
      </c>
      <c r="Y61" s="15">
        <f>IF(ISNA(VLOOKUP($C61,'Jr Nationals March 17 SS'!$A$17:$H$92,8,FALSE))=TRUE,0,VLOOKUP($C61,'Jr Nationals March 17 SS'!$A$17:$H$92,8,FALSE))</f>
        <v>0</v>
      </c>
      <c r="Z61" s="15">
        <f>IF(ISNA(VLOOKUP($C61,'Seven Springs Nor-Am Mar 17 HP'!$A$17:$H$97,8,FALSE))=TRUE,0,VLOOKUP($C61,'Seven Springs Nor-Am Mar 17 HP'!$A$17:$H$97,8,FALSE))</f>
        <v>0</v>
      </c>
      <c r="AA61" s="15">
        <f>IF(ISNA(VLOOKUP($C61,'Seven Springs Nor-Am Mar 18 SS'!$A$17:$H$97,8,FALSE))=TRUE,0,VLOOKUP($C61,'Seven Springs Nor-Am Mar 18 SS'!$A$17:$H$97,8,FALSE))</f>
        <v>0</v>
      </c>
      <c r="AB61" s="15">
        <f>IF(ISNA(VLOOKUP($C61,'Stoneham COT March 12-13 SS'!$A$17:$H$97,8,FALSE))=TRUE,0,VLOOKUP($C61,'Stoneham COT March 12-13 SS'!$A$17:$H$97,8,FALSE))</f>
        <v>0</v>
      </c>
      <c r="AC61" s="15">
        <f>IF(ISNA(VLOOKUP($C61,'Stoneham COT March 11 HP'!$A$17:$H$97,8,FALSE))=TRUE,0,VLOOKUP($C61,'Stoneham COT March 11 HP'!$A$17:$H$97,8,FALSE))</f>
        <v>0</v>
      </c>
      <c r="AD61" s="15">
        <f>IF(ISNA(VLOOKUP($C61,'Step Up April 1-3 SS'!$A$17:$H$97,8,FALSE))=TRUE,0,VLOOKUP($C61,'Step Up April 1-3 SS'!$A$17:$H$97,8,FALSE))</f>
        <v>0</v>
      </c>
      <c r="AE61" s="15">
        <f>IF(ISNA(VLOOKUP($C61,'Midwest Championship Feb 6 SS'!$A$17:$H$97,8,FALSE))=TRUE,0,VLOOKUP($C61,'Midwest Championship Feb 6 SS'!$A$17:$H$97,8,FALSE))</f>
        <v>0</v>
      </c>
      <c r="AF61" s="15">
        <f>IF(ISNA(VLOOKUP($C61,'Thunder Bay TT Jan 2016 SS'!$A$17:$H$97,8,FALSE))=TRUE,0,VLOOKUP($C61,'Thunder Bay TT Jan 2016 SS'!$A$17:$H$97,8,FALSE))</f>
        <v>0</v>
      </c>
      <c r="AG61" s="15">
        <f>IF(ISNA(VLOOKUP($C61,Event22!$A$17:$H$97,8,FALSE))=TRUE,0,VLOOKUP($C61,Event22!$A$17:$H$97,8,FALSE))</f>
        <v>0</v>
      </c>
      <c r="AH61" s="15">
        <f>IF(ISNA(VLOOKUP($C61,Event23!$A$17:$H$97,8,FALSE))=TRUE,0,VLOOKUP($C61,Event23!$A$17:$H$97,8,FALSE))</f>
        <v>0</v>
      </c>
      <c r="AI61" s="15">
        <f>IF(ISNA(VLOOKUP($C61,Event24!$A$17:$H$97,8,FALSE))=TRUE,0,VLOOKUP($C61,Event24!$A$17:$H$97,8,FALSE))</f>
        <v>0</v>
      </c>
      <c r="AJ61" s="15">
        <f>IF(ISNA(VLOOKUP($C61,Event25!$A$17:$H$97,8,FALSE))=TRUE,0,VLOOKUP($C61,Event25!$A$17:$H$97,8,FALSE))</f>
        <v>0</v>
      </c>
      <c r="AK61" s="15">
        <f>IF(ISNA(VLOOKUP($C61,Event26!$A$17:$H$97,8,FALSE))=TRUE,0,VLOOKUP($C61,Event26!$A$17:$H$97,8,FALSE))</f>
        <v>0</v>
      </c>
      <c r="AL61" s="15">
        <f>IF(ISNA(VLOOKUP($C61,Event27!$A$17:$H$97,8,FALSE))=TRUE,0,VLOOKUP($C61,Event27!$A$17:$H$97,8,FALSE))</f>
        <v>0</v>
      </c>
      <c r="AM61" s="15">
        <f>IF(ISNA(VLOOKUP($C61,Event28!$A$17:$H$97,8,FALSE))=TRUE,0,VLOOKUP($C61,Event28!$A$17:$H$97,8,FALSE))</f>
        <v>0</v>
      </c>
      <c r="AN61" s="15">
        <f>IF(ISNA(VLOOKUP($C61,Event29!$A$17:$H$97,8,FALSE))=TRUE,0,VLOOKUP($C61,Event29!$A$17:$H$97,8,FALSE))</f>
        <v>0</v>
      </c>
      <c r="AO61" s="15">
        <f>IF(ISNA(VLOOKUP($C61,Event30!$A$17:$H$96,8,FALSE))=TRUE,0,VLOOKUP($C61,Event30!$A$17:$H$96,8,FALSE))</f>
        <v>0</v>
      </c>
    </row>
    <row r="62" spans="1:41" ht="13.5" customHeight="1">
      <c r="A62" s="169"/>
      <c r="B62" s="169"/>
      <c r="C62" s="26"/>
      <c r="D62" s="8"/>
      <c r="E62" s="8">
        <f t="shared" si="12"/>
        <v>15</v>
      </c>
      <c r="F62" s="14">
        <f t="shared" si="13"/>
        <v>15</v>
      </c>
      <c r="G62" s="25">
        <f t="shared" si="14"/>
        <v>0</v>
      </c>
      <c r="H62" s="25">
        <f t="shared" si="15"/>
        <v>0</v>
      </c>
      <c r="I62" s="25">
        <f t="shared" si="16"/>
        <v>0</v>
      </c>
      <c r="J62" s="14">
        <f t="shared" si="17"/>
        <v>0</v>
      </c>
      <c r="K62" s="118"/>
      <c r="L62" s="15" t="str">
        <f>IF(ISNA(VLOOKUP($C62,'REV Copper HP Dec 10'!$A$17:$H$71,8,FALSE))=TRUE,"0",VLOOKUP($C62,'REV Copper HP Dec 10'!$A$17:$H$71,8,FALSE))</f>
        <v>0</v>
      </c>
      <c r="M62" s="15">
        <f>IF(ISNA(VLOOKUP($C62,'REV Copper HP Dec 11'!$A$17:$H$70,8,FALSE))=TRUE,0,VLOOKUP($C62,'REV Copper HP Dec 11'!$A$17:$H$70,8,FALSE))</f>
        <v>0</v>
      </c>
      <c r="N62" s="15">
        <f>IF(ISNA(VLOOKUP($C62,'Muskoka Timber Tour Jan 23'!$A$17:$H$20,8,FALSE))=TRUE,0,VLOOKUP($C62,'Muskoka Timber Tour Jan 23'!$A$17:$H$20,8,FALSE))</f>
        <v>0</v>
      </c>
      <c r="O62" s="15">
        <f>IF(ISNA(VLOOKUP($C62,'Muskoka Timber Tour Jan 24'!$A$17:$H$25,8,FALSE))=TRUE,0,VLOOKUP($C62,'Muskoka Timber Tour Jan 24'!$A$17:$H$25,8,FALSE))</f>
        <v>0</v>
      </c>
      <c r="P62" s="15">
        <f>IF(ISNA(VLOOKUP($C62,'Whistler COT'!$A$17:$H$95,8,FALSE))=TRUE,0,VLOOKUP($C62,'Whistler COT'!$A$17:$H$95,8,FALSE))</f>
        <v>0</v>
      </c>
      <c r="Q62" s="15">
        <f>IF(ISNA(VLOOKUP($C62,'Caledon TT Feb 26'!$A$17:$H$18,8,FALSE))=TRUE,0,VLOOKUP($C62,'Caledon TT Feb 26'!$A$17:$H$18,8,FALSE))</f>
        <v>0</v>
      </c>
      <c r="R62" s="15">
        <f>IF(ISNA(VLOOKUP($C62,'Aspen Open HP Feb 18'!$A$17:$H$100,8,FALSE))=TRUE,0,VLOOKUP($C62,'Aspen Open HP Feb 18'!$A$17:$H$100,8,FALSE))</f>
        <v>0</v>
      </c>
      <c r="S62" s="15">
        <f>IF(ISNA(VLOOKUP($C62,'Thunder Bay TT Jan 2016 SS'!$A$17:$H$24,8,FALSE))=TRUE,0,VLOOKUP($C62,'Thunder Bay TT Jan 2016 SS'!$A$17:$H$24,8,FALSE))</f>
        <v>0</v>
      </c>
      <c r="T62" s="15">
        <f>IF(ISNA(VLOOKUP($C62,Event24!$A$17:$H$17,8,FALSE))=TRUE,0,VLOOKUP($C62,Event24!$A$17:$H$17,8,FALSE))</f>
        <v>0</v>
      </c>
      <c r="U62" s="15">
        <f>IF(ISNA(VLOOKUP($C62,'Calgary Nor-Am HP Feb 26'!$A$17:$H$99,8,FALSE))=TRUE,0,VLOOKUP($C62,'Calgary Nor-Am HP Feb 26'!$A$17:$H$99,8,FALSE))</f>
        <v>0</v>
      </c>
      <c r="V62" s="15">
        <f>IF(ISNA(VLOOKUP($C62,'Calgary Nor-Am SS Feb 28'!$A$17:$H$100,8,FALSE))=TRUE,0,VLOOKUP($C62,'Calgary Nor-Am SS Feb 28'!$A$17:$H$100,8,FALSE))</f>
        <v>0</v>
      </c>
      <c r="W62" s="15">
        <f>IF(ISNA(VLOOKUP($C62,'MSLM Nor-Am March 5-6'!$A$17:$H$96,8,FALSE))=TRUE,0,VLOOKUP($C62,'MSLM Nor-Am March 5-6'!$A$17:$H$96,8,FALSE))</f>
        <v>0</v>
      </c>
      <c r="X62" s="15">
        <f>IF(ISNA(VLOOKUP($C62,'Mammoth World Cup'!$A$17:$H$92,8,FALSE))=TRUE,0,VLOOKUP($C62,'Mammoth World Cup'!$A$17:$H$92,8,FALSE))</f>
        <v>0</v>
      </c>
      <c r="Y62" s="15">
        <f>IF(ISNA(VLOOKUP($C62,'Jr Nationals March 17 SS'!$A$17:$H$92,8,FALSE))=TRUE,0,VLOOKUP($C62,'Jr Nationals March 17 SS'!$A$17:$H$92,8,FALSE))</f>
        <v>0</v>
      </c>
      <c r="Z62" s="15">
        <f>IF(ISNA(VLOOKUP($C62,'Seven Springs Nor-Am Mar 17 HP'!$A$17:$H$97,8,FALSE))=TRUE,0,VLOOKUP($C62,'Seven Springs Nor-Am Mar 17 HP'!$A$17:$H$97,8,FALSE))</f>
        <v>0</v>
      </c>
      <c r="AA62" s="15">
        <f>IF(ISNA(VLOOKUP($C62,'Seven Springs Nor-Am Mar 18 SS'!$A$17:$H$97,8,FALSE))=TRUE,0,VLOOKUP($C62,'Seven Springs Nor-Am Mar 18 SS'!$A$17:$H$97,8,FALSE))</f>
        <v>0</v>
      </c>
      <c r="AB62" s="15">
        <f>IF(ISNA(VLOOKUP($C62,'Stoneham COT March 12-13 SS'!$A$17:$H$97,8,FALSE))=TRUE,0,VLOOKUP($C62,'Stoneham COT March 12-13 SS'!$A$17:$H$97,8,FALSE))</f>
        <v>0</v>
      </c>
      <c r="AC62" s="15">
        <f>IF(ISNA(VLOOKUP($C62,'Stoneham COT March 11 HP'!$A$17:$H$97,8,FALSE))=TRUE,0,VLOOKUP($C62,'Stoneham COT March 11 HP'!$A$17:$H$97,8,FALSE))</f>
        <v>0</v>
      </c>
      <c r="AD62" s="15">
        <f>IF(ISNA(VLOOKUP($C62,'Step Up April 1-3 SS'!$A$17:$H$97,8,FALSE))=TRUE,0,VLOOKUP($C62,'Step Up April 1-3 SS'!$A$17:$H$97,8,FALSE))</f>
        <v>0</v>
      </c>
      <c r="AE62" s="15">
        <f>IF(ISNA(VLOOKUP($C62,'Midwest Championship Feb 6 SS'!$A$17:$H$97,8,FALSE))=TRUE,0,VLOOKUP($C62,'Midwest Championship Feb 6 SS'!$A$17:$H$97,8,FALSE))</f>
        <v>0</v>
      </c>
      <c r="AF62" s="15">
        <f>IF(ISNA(VLOOKUP($C62,'Thunder Bay TT Jan 2016 SS'!$A$17:$H$97,8,FALSE))=TRUE,0,VLOOKUP($C62,'Thunder Bay TT Jan 2016 SS'!$A$17:$H$97,8,FALSE))</f>
        <v>0</v>
      </c>
      <c r="AG62" s="15">
        <f>IF(ISNA(VLOOKUP($C62,Event22!$A$17:$H$97,8,FALSE))=TRUE,0,VLOOKUP($C62,Event22!$A$17:$H$97,8,FALSE))</f>
        <v>0</v>
      </c>
      <c r="AH62" s="15">
        <f>IF(ISNA(VLOOKUP($C62,Event23!$A$17:$H$97,8,FALSE))=TRUE,0,VLOOKUP($C62,Event23!$A$17:$H$97,8,FALSE))</f>
        <v>0</v>
      </c>
      <c r="AI62" s="15">
        <f>IF(ISNA(VLOOKUP($C62,Event24!$A$17:$H$97,8,FALSE))=TRUE,0,VLOOKUP($C62,Event24!$A$17:$H$97,8,FALSE))</f>
        <v>0</v>
      </c>
      <c r="AJ62" s="15">
        <f>IF(ISNA(VLOOKUP($C62,Event25!$A$17:$H$97,8,FALSE))=TRUE,0,VLOOKUP($C62,Event25!$A$17:$H$97,8,FALSE))</f>
        <v>0</v>
      </c>
      <c r="AK62" s="15">
        <f>IF(ISNA(VLOOKUP($C62,Event26!$A$17:$H$97,8,FALSE))=TRUE,0,VLOOKUP($C62,Event26!$A$17:$H$97,8,FALSE))</f>
        <v>0</v>
      </c>
      <c r="AL62" s="15">
        <f>IF(ISNA(VLOOKUP($C62,Event27!$A$17:$H$97,8,FALSE))=TRUE,0,VLOOKUP($C62,Event27!$A$17:$H$97,8,FALSE))</f>
        <v>0</v>
      </c>
      <c r="AM62" s="15">
        <f>IF(ISNA(VLOOKUP($C62,Event28!$A$17:$H$97,8,FALSE))=TRUE,0,VLOOKUP($C62,Event28!$A$17:$H$97,8,FALSE))</f>
        <v>0</v>
      </c>
      <c r="AN62" s="15">
        <f>IF(ISNA(VLOOKUP($C62,Event29!$A$17:$H$97,8,FALSE))=TRUE,0,VLOOKUP($C62,Event29!$A$17:$H$97,8,FALSE))</f>
        <v>0</v>
      </c>
      <c r="AO62" s="15">
        <f>IF(ISNA(VLOOKUP($C62,Event30!$A$17:$H$96,8,FALSE))=TRUE,0,VLOOKUP($C62,Event30!$A$17:$H$96,8,FALSE))</f>
        <v>0</v>
      </c>
    </row>
    <row r="63" spans="1:41" ht="13.5" customHeight="1">
      <c r="A63" s="169"/>
      <c r="B63" s="169"/>
      <c r="C63" s="26"/>
      <c r="D63" s="8"/>
      <c r="E63" s="8">
        <f t="shared" si="12"/>
        <v>15</v>
      </c>
      <c r="F63" s="14">
        <f t="shared" si="13"/>
        <v>15</v>
      </c>
      <c r="G63" s="25">
        <f t="shared" si="14"/>
        <v>0</v>
      </c>
      <c r="H63" s="25">
        <f t="shared" si="15"/>
        <v>0</v>
      </c>
      <c r="I63" s="25">
        <f t="shared" si="16"/>
        <v>0</v>
      </c>
      <c r="J63" s="14">
        <f t="shared" si="17"/>
        <v>0</v>
      </c>
      <c r="K63" s="118"/>
      <c r="L63" s="15" t="str">
        <f>IF(ISNA(VLOOKUP($C63,'REV Copper HP Dec 10'!$A$17:$H$71,8,FALSE))=TRUE,"0",VLOOKUP($C63,'REV Copper HP Dec 10'!$A$17:$H$71,8,FALSE))</f>
        <v>0</v>
      </c>
      <c r="M63" s="15">
        <f>IF(ISNA(VLOOKUP($C63,'REV Copper HP Dec 11'!$A$17:$H$70,8,FALSE))=TRUE,0,VLOOKUP($C63,'REV Copper HP Dec 11'!$A$17:$H$70,8,FALSE))</f>
        <v>0</v>
      </c>
      <c r="N63" s="15">
        <f>IF(ISNA(VLOOKUP($C63,'Muskoka Timber Tour Jan 23'!$A$17:$H$20,8,FALSE))=TRUE,0,VLOOKUP($C63,'Muskoka Timber Tour Jan 23'!$A$17:$H$20,8,FALSE))</f>
        <v>0</v>
      </c>
      <c r="O63" s="15">
        <f>IF(ISNA(VLOOKUP($C63,'Muskoka Timber Tour Jan 24'!$A$17:$H$25,8,FALSE))=TRUE,0,VLOOKUP($C63,'Muskoka Timber Tour Jan 24'!$A$17:$H$25,8,FALSE))</f>
        <v>0</v>
      </c>
      <c r="P63" s="15">
        <f>IF(ISNA(VLOOKUP($C63,'Whistler COT'!$A$17:$H$95,8,FALSE))=TRUE,0,VLOOKUP($C63,'Whistler COT'!$A$17:$H$95,8,FALSE))</f>
        <v>0</v>
      </c>
      <c r="Q63" s="15">
        <f>IF(ISNA(VLOOKUP($C63,'Caledon TT Feb 26'!$A$17:$H$18,8,FALSE))=TRUE,0,VLOOKUP($C63,'Caledon TT Feb 26'!$A$17:$H$18,8,FALSE))</f>
        <v>0</v>
      </c>
      <c r="R63" s="15">
        <f>IF(ISNA(VLOOKUP($C63,'Aspen Open HP Feb 18'!$A$17:$H$100,8,FALSE))=TRUE,0,VLOOKUP($C63,'Aspen Open HP Feb 18'!$A$17:$H$100,8,FALSE))</f>
        <v>0</v>
      </c>
      <c r="S63" s="15">
        <f>IF(ISNA(VLOOKUP($C63,'Aspen Open SS Feb 18'!$A$17:$H$99,8,FALSE))=TRUE,0,VLOOKUP($C63,'Aspen Open SS Feb 18'!$A$17:$H$99,8,FALSE))</f>
        <v>0</v>
      </c>
      <c r="T63" s="15">
        <f>IF(ISNA(VLOOKUP($C63,'Caledon TT Feb 26'!$A$17:$H$99,8,FALSE))=TRUE,0,VLOOKUP($C63,'Caledon TT Feb 26'!$A$17:$H$99,8,FALSE))</f>
        <v>0</v>
      </c>
      <c r="U63" s="15">
        <f>IF(ISNA(VLOOKUP($C63,'Calgary Nor-Am HP Feb 26'!$A$17:$H$99,8,FALSE))=TRUE,0,VLOOKUP($C63,'Calgary Nor-Am HP Feb 26'!$A$17:$H$99,8,FALSE))</f>
        <v>0</v>
      </c>
      <c r="V63" s="15">
        <f>IF(ISNA(VLOOKUP($C63,'Calgary Nor-Am SS Feb 28'!$A$17:$H$100,8,FALSE))=TRUE,0,VLOOKUP($C63,'Calgary Nor-Am SS Feb 28'!$A$17:$H$100,8,FALSE))</f>
        <v>0</v>
      </c>
      <c r="W63" s="15">
        <f>IF(ISNA(VLOOKUP($C63,'MSLM Nor-Am March 5-6'!$A$17:$H$96,8,FALSE))=TRUE,0,VLOOKUP($C63,'MSLM Nor-Am March 5-6'!$A$17:$H$96,8,FALSE))</f>
        <v>0</v>
      </c>
      <c r="X63" s="15">
        <f>IF(ISNA(VLOOKUP($C63,'Mammoth World Cup'!$A$17:$H$92,8,FALSE))=TRUE,0,VLOOKUP($C63,'Mammoth World Cup'!$A$17:$H$92,8,FALSE))</f>
        <v>0</v>
      </c>
      <c r="Y63" s="15">
        <f>IF(ISNA(VLOOKUP($C63,'Jr Nationals March 17 SS'!$A$17:$H$92,8,FALSE))=TRUE,0,VLOOKUP($C63,'Jr Nationals March 17 SS'!$A$17:$H$92,8,FALSE))</f>
        <v>0</v>
      </c>
      <c r="Z63" s="15">
        <f>IF(ISNA(VLOOKUP($C63,'Seven Springs Nor-Am Mar 17 HP'!$A$17:$H$97,8,FALSE))=TRUE,0,VLOOKUP($C63,'Seven Springs Nor-Am Mar 17 HP'!$A$17:$H$97,8,FALSE))</f>
        <v>0</v>
      </c>
      <c r="AA63" s="15">
        <f>IF(ISNA(VLOOKUP($C63,'Seven Springs Nor-Am Mar 18 SS'!$A$17:$H$97,8,FALSE))=TRUE,0,VLOOKUP($C63,'Seven Springs Nor-Am Mar 18 SS'!$A$17:$H$97,8,FALSE))</f>
        <v>0</v>
      </c>
      <c r="AB63" s="15">
        <f>IF(ISNA(VLOOKUP($C63,'Stoneham COT March 12-13 SS'!$A$17:$H$97,8,FALSE))=TRUE,0,VLOOKUP($C63,'Stoneham COT March 12-13 SS'!$A$17:$H$97,8,FALSE))</f>
        <v>0</v>
      </c>
      <c r="AC63" s="15">
        <f>IF(ISNA(VLOOKUP($C63,'Stoneham COT March 11 HP'!$A$17:$H$97,8,FALSE))=TRUE,0,VLOOKUP($C63,'Stoneham COT March 11 HP'!$A$17:$H$97,8,FALSE))</f>
        <v>0</v>
      </c>
      <c r="AD63" s="15">
        <f>IF(ISNA(VLOOKUP($C63,'Step Up April 1-3 SS'!$A$17:$H$97,8,FALSE))=TRUE,0,VLOOKUP($C63,'Step Up April 1-3 SS'!$A$17:$H$97,8,FALSE))</f>
        <v>0</v>
      </c>
      <c r="AE63" s="15">
        <f>IF(ISNA(VLOOKUP($C63,'Midwest Championship Feb 6 SS'!$A$17:$H$97,8,FALSE))=TRUE,0,VLOOKUP($C63,'Midwest Championship Feb 6 SS'!$A$17:$H$97,8,FALSE))</f>
        <v>0</v>
      </c>
      <c r="AF63" s="15">
        <f>IF(ISNA(VLOOKUP($C63,'Thunder Bay TT Jan 2016 SS'!$A$17:$H$97,8,FALSE))=TRUE,0,VLOOKUP($C63,'Thunder Bay TT Jan 2016 SS'!$A$17:$H$97,8,FALSE))</f>
        <v>0</v>
      </c>
      <c r="AG63" s="15">
        <f>IF(ISNA(VLOOKUP($C63,Event22!$A$17:$H$97,8,FALSE))=TRUE,0,VLOOKUP($C63,Event22!$A$17:$H$97,8,FALSE))</f>
        <v>0</v>
      </c>
      <c r="AH63" s="15">
        <f>IF(ISNA(VLOOKUP($C63,Event23!$A$17:$H$97,8,FALSE))=TRUE,0,VLOOKUP($C63,Event23!$A$17:$H$97,8,FALSE))</f>
        <v>0</v>
      </c>
      <c r="AI63" s="15">
        <f>IF(ISNA(VLOOKUP($C63,Event24!$A$17:$H$97,8,FALSE))=TRUE,0,VLOOKUP($C63,Event24!$A$17:$H$97,8,FALSE))</f>
        <v>0</v>
      </c>
      <c r="AJ63" s="15">
        <f>IF(ISNA(VLOOKUP($C63,Event25!$A$17:$H$97,8,FALSE))=TRUE,0,VLOOKUP($C63,Event25!$A$17:$H$97,8,FALSE))</f>
        <v>0</v>
      </c>
      <c r="AK63" s="15">
        <f>IF(ISNA(VLOOKUP($C63,Event26!$A$17:$H$97,8,FALSE))=TRUE,0,VLOOKUP($C63,Event26!$A$17:$H$97,8,FALSE))</f>
        <v>0</v>
      </c>
      <c r="AL63" s="15">
        <f>IF(ISNA(VLOOKUP($C63,Event27!$A$17:$H$97,8,FALSE))=TRUE,0,VLOOKUP($C63,Event27!$A$17:$H$97,8,FALSE))</f>
        <v>0</v>
      </c>
      <c r="AM63" s="15">
        <f>IF(ISNA(VLOOKUP($C63,Event28!$A$17:$H$97,8,FALSE))=TRUE,0,VLOOKUP($C63,Event28!$A$17:$H$97,8,FALSE))</f>
        <v>0</v>
      </c>
      <c r="AN63" s="15">
        <f>IF(ISNA(VLOOKUP($C63,Event29!$A$17:$H$97,8,FALSE))=TRUE,0,VLOOKUP($C63,Event29!$A$17:$H$97,8,FALSE))</f>
        <v>0</v>
      </c>
      <c r="AO63" s="15">
        <f>IF(ISNA(VLOOKUP($C63,Event30!$A$17:$H$96,8,FALSE))=TRUE,0,VLOOKUP($C63,Event30!$A$17:$H$96,8,FALSE))</f>
        <v>0</v>
      </c>
    </row>
    <row r="64" spans="1:41" ht="13.5" customHeight="1">
      <c r="A64" s="169"/>
      <c r="B64" s="169"/>
      <c r="C64" s="26"/>
      <c r="D64" s="8"/>
      <c r="E64" s="8">
        <f t="shared" si="12"/>
        <v>15</v>
      </c>
      <c r="F64" s="14">
        <f t="shared" si="13"/>
        <v>15</v>
      </c>
      <c r="G64" s="25">
        <f t="shared" si="14"/>
        <v>0</v>
      </c>
      <c r="H64" s="25">
        <f t="shared" si="15"/>
        <v>0</v>
      </c>
      <c r="I64" s="25">
        <f t="shared" si="16"/>
        <v>0</v>
      </c>
      <c r="J64" s="14">
        <f t="shared" si="17"/>
        <v>0</v>
      </c>
      <c r="K64" s="118"/>
      <c r="L64" s="15" t="str">
        <f>IF(ISNA(VLOOKUP($C64,'REV Copper HP Dec 10'!$A$17:$H$71,8,FALSE))=TRUE,"0",VLOOKUP($C64,'REV Copper HP Dec 10'!$A$17:$H$71,8,FALSE))</f>
        <v>0</v>
      </c>
      <c r="M64" s="15">
        <f>IF(ISNA(VLOOKUP($C64,'REV Copper HP Dec 11'!$A$17:$H$70,8,FALSE))=TRUE,0,VLOOKUP($C64,'REV Copper HP Dec 11'!$A$17:$H$70,8,FALSE))</f>
        <v>0</v>
      </c>
      <c r="N64" s="15">
        <f>IF(ISNA(VLOOKUP($C64,'Muskoka Timber Tour Jan 23'!$A$17:$H$20,8,FALSE))=TRUE,0,VLOOKUP($C64,'Muskoka Timber Tour Jan 23'!$A$17:$H$20,8,FALSE))</f>
        <v>0</v>
      </c>
      <c r="O64" s="15">
        <f>IF(ISNA(VLOOKUP($C64,'Muskoka Timber Tour Jan 24'!$A$17:$H$25,8,FALSE))=TRUE,0,VLOOKUP($C64,'Muskoka Timber Tour Jan 24'!$A$17:$H$25,8,FALSE))</f>
        <v>0</v>
      </c>
      <c r="P64" s="15">
        <f>IF(ISNA(VLOOKUP($C64,'Whistler COT'!$A$17:$H$17,8,FALSE))=TRUE,0,VLOOKUP($C64,'Whistler COT'!$A$17:$H$24,8,FALSE))</f>
        <v>0</v>
      </c>
      <c r="Q64" s="15">
        <f>IF(ISNA(VLOOKUP($C64,'Caledon TT Feb 26'!$A$17:$H$18,8,FALSE))=TRUE,0,VLOOKUP($C64,'Caledon TT Feb 26'!$A$17:$H$18,8,FALSE))</f>
        <v>0</v>
      </c>
      <c r="R64" s="15">
        <f>IF(ISNA(VLOOKUP($C64,'Aspen Open HP Feb 18'!$A$17:$H$100,8,FALSE))=TRUE,0,VLOOKUP($C64,'Aspen Open HP Feb 18'!$A$17:$H$100,8,FALSE))</f>
        <v>0</v>
      </c>
      <c r="S64" s="15">
        <f>IF(ISNA(VLOOKUP($C64,'Thunder Bay TT Jan 2016 SS'!$A$17:$H$24,8,FALSE))=TRUE,0,VLOOKUP($C64,'Thunder Bay TT Jan 2016 SS'!$A$17:$H$24,8,FALSE))</f>
        <v>0</v>
      </c>
      <c r="T64" s="15">
        <f>IF(ISNA(VLOOKUP($C64,Event24!$A$17:$H$17,8,FALSE))=TRUE,0,VLOOKUP($C64,Event24!$A$17:$H$17,8,FALSE))</f>
        <v>0</v>
      </c>
      <c r="U64" s="15">
        <f>IF(ISNA(VLOOKUP($C64,'Calgary Nor-Am HP Feb 26'!$A$17:$H$99,8,FALSE))=TRUE,0,VLOOKUP($C64,'Calgary Nor-Am HP Feb 26'!$A$17:$H$99,8,FALSE))</f>
        <v>0</v>
      </c>
      <c r="V64" s="15">
        <f>IF(ISNA(VLOOKUP($C64,'Calgary Nor-Am SS Feb 28'!$A$17:$H$100,8,FALSE))=TRUE,0,VLOOKUP($C64,'Calgary Nor-Am SS Feb 28'!$A$17:$H$100,8,FALSE))</f>
        <v>0</v>
      </c>
      <c r="W64" s="15">
        <f>IF(ISNA(VLOOKUP($C64,'MSLM Nor-Am March 5-6'!$A$17:$H$96,8,FALSE))=TRUE,0,VLOOKUP($C64,'MSLM Nor-Am March 5-6'!$A$17:$H$96,8,FALSE))</f>
        <v>0</v>
      </c>
      <c r="X64" s="15">
        <f>IF(ISNA(VLOOKUP($C64,'Mammoth World Cup'!$A$17:$H$92,8,FALSE))=TRUE,0,VLOOKUP($C64,'Mammoth World Cup'!$A$17:$H$92,8,FALSE))</f>
        <v>0</v>
      </c>
      <c r="Y64" s="15">
        <f>IF(ISNA(VLOOKUP($C64,'Jr Nationals March 17 SS'!$A$17:$H$92,8,FALSE))=TRUE,0,VLOOKUP($C64,'Jr Nationals March 17 SS'!$A$17:$H$92,8,FALSE))</f>
        <v>0</v>
      </c>
      <c r="Z64" s="15">
        <f>IF(ISNA(VLOOKUP($C64,'Seven Springs Nor-Am Mar 17 HP'!$A$17:$H$97,8,FALSE))=TRUE,0,VLOOKUP($C64,'Seven Springs Nor-Am Mar 17 HP'!$A$17:$H$97,8,FALSE))</f>
        <v>0</v>
      </c>
      <c r="AA64" s="15">
        <f>IF(ISNA(VLOOKUP($C64,'Seven Springs Nor-Am Mar 18 SS'!$A$17:$H$97,8,FALSE))=TRUE,0,VLOOKUP($C64,'Seven Springs Nor-Am Mar 18 SS'!$A$17:$H$97,8,FALSE))</f>
        <v>0</v>
      </c>
      <c r="AB64" s="15">
        <f>IF(ISNA(VLOOKUP($C64,'Stoneham COT March 12-13 SS'!$A$17:$H$97,8,FALSE))=TRUE,0,VLOOKUP($C64,'Stoneham COT March 12-13 SS'!$A$17:$H$97,8,FALSE))</f>
        <v>0</v>
      </c>
      <c r="AC64" s="15">
        <f>IF(ISNA(VLOOKUP($C64,'Stoneham COT March 11 HP'!$A$17:$H$97,8,FALSE))=TRUE,0,VLOOKUP($C64,'Stoneham COT March 11 HP'!$A$17:$H$97,8,FALSE))</f>
        <v>0</v>
      </c>
      <c r="AD64" s="15">
        <f>IF(ISNA(VLOOKUP($C64,'Step Up April 1-3 SS'!$A$17:$H$97,8,FALSE))=TRUE,0,VLOOKUP($C64,'Step Up April 1-3 SS'!$A$17:$H$97,8,FALSE))</f>
        <v>0</v>
      </c>
      <c r="AE64" s="15">
        <f>IF(ISNA(VLOOKUP($C64,'Midwest Championship Feb 6 SS'!$A$17:$H$97,8,FALSE))=TRUE,0,VLOOKUP($C64,'Midwest Championship Feb 6 SS'!$A$17:$H$97,8,FALSE))</f>
        <v>0</v>
      </c>
      <c r="AF64" s="15">
        <f>IF(ISNA(VLOOKUP($C64,'Thunder Bay TT Jan 2016 SS'!$A$17:$H$97,8,FALSE))=TRUE,0,VLOOKUP($C64,'Thunder Bay TT Jan 2016 SS'!$A$17:$H$97,8,FALSE))</f>
        <v>0</v>
      </c>
      <c r="AG64" s="15">
        <f>IF(ISNA(VLOOKUP($C64,Event22!$A$17:$H$97,8,FALSE))=TRUE,0,VLOOKUP($C64,Event22!$A$17:$H$97,8,FALSE))</f>
        <v>0</v>
      </c>
      <c r="AH64" s="15">
        <f>IF(ISNA(VLOOKUP($C64,Event23!$A$17:$H$97,8,FALSE))=TRUE,0,VLOOKUP($C64,Event23!$A$17:$H$97,8,FALSE))</f>
        <v>0</v>
      </c>
      <c r="AI64" s="15">
        <f>IF(ISNA(VLOOKUP($C64,Event24!$A$17:$H$97,8,FALSE))=TRUE,0,VLOOKUP($C64,Event24!$A$17:$H$97,8,FALSE))</f>
        <v>0</v>
      </c>
      <c r="AJ64" s="15">
        <f>IF(ISNA(VLOOKUP($C64,Event25!$A$17:$H$97,8,FALSE))=TRUE,0,VLOOKUP($C64,Event25!$A$17:$H$97,8,FALSE))</f>
        <v>0</v>
      </c>
      <c r="AK64" s="15">
        <f>IF(ISNA(VLOOKUP($C64,Event26!$A$17:$H$97,8,FALSE))=TRUE,0,VLOOKUP($C64,Event26!$A$17:$H$97,8,FALSE))</f>
        <v>0</v>
      </c>
      <c r="AL64" s="15">
        <f>IF(ISNA(VLOOKUP($C64,Event27!$A$17:$H$97,8,FALSE))=TRUE,0,VLOOKUP($C64,Event27!$A$17:$H$97,8,FALSE))</f>
        <v>0</v>
      </c>
      <c r="AM64" s="15">
        <f>IF(ISNA(VLOOKUP($C64,Event28!$A$17:$H$97,8,FALSE))=TRUE,0,VLOOKUP($C64,Event28!$A$17:$H$97,8,FALSE))</f>
        <v>0</v>
      </c>
      <c r="AN64" s="15">
        <f>IF(ISNA(VLOOKUP($C64,Event29!$A$17:$H$97,8,FALSE))=TRUE,0,VLOOKUP($C64,Event29!$A$17:$H$97,8,FALSE))</f>
        <v>0</v>
      </c>
      <c r="AO64" s="15">
        <f>IF(ISNA(VLOOKUP($C64,Event30!$A$17:$H$96,8,FALSE))=TRUE,0,VLOOKUP($C64,Event30!$A$17:$H$96,8,FALSE))</f>
        <v>0</v>
      </c>
    </row>
    <row r="65" spans="1:41" ht="13.5" customHeight="1">
      <c r="A65" s="169"/>
      <c r="B65" s="169"/>
      <c r="C65" s="26"/>
      <c r="D65" s="8"/>
      <c r="E65" s="8">
        <f t="shared" si="12"/>
        <v>15</v>
      </c>
      <c r="F65" s="14">
        <f t="shared" si="13"/>
        <v>15</v>
      </c>
      <c r="G65" s="25">
        <f t="shared" si="14"/>
        <v>0</v>
      </c>
      <c r="H65" s="25">
        <f t="shared" si="15"/>
        <v>0</v>
      </c>
      <c r="I65" s="25">
        <f t="shared" si="16"/>
        <v>0</v>
      </c>
      <c r="J65" s="14">
        <f t="shared" si="17"/>
        <v>0</v>
      </c>
      <c r="K65" s="118"/>
      <c r="L65" s="15" t="str">
        <f>IF(ISNA(VLOOKUP($C65,'REV Copper HP Dec 10'!$A$17:$H$71,8,FALSE))=TRUE,"0",VLOOKUP($C65,'REV Copper HP Dec 10'!$A$17:$H$71,8,FALSE))</f>
        <v>0</v>
      </c>
      <c r="M65" s="15">
        <f>IF(ISNA(VLOOKUP($C65,'REV Copper HP Dec 11'!$A$17:$H$70,8,FALSE))=TRUE,0,VLOOKUP($C65,'REV Copper HP Dec 11'!$A$17:$H$70,8,FALSE))</f>
        <v>0</v>
      </c>
      <c r="N65" s="15">
        <f>IF(ISNA(VLOOKUP($C65,'Muskoka Timber Tour Jan 23'!$A$17:$H$20,8,FALSE))=TRUE,0,VLOOKUP($C65,'Muskoka Timber Tour Jan 23'!$A$17:$H$20,8,FALSE))</f>
        <v>0</v>
      </c>
      <c r="O65" s="15">
        <f>IF(ISNA(VLOOKUP($C65,'Muskoka Timber Tour Jan 24'!$A$17:$H$25,8,FALSE))=TRUE,0,VLOOKUP($C65,'Muskoka Timber Tour Jan 24'!$A$17:$H$25,8,FALSE))</f>
        <v>0</v>
      </c>
      <c r="P65" s="15">
        <f>IF(ISNA(VLOOKUP($C65,'Whistler COT'!$A$17:$H$95,8,FALSE))=TRUE,0,VLOOKUP($C65,'Whistler COT'!$A$17:$H$95,8,FALSE))</f>
        <v>0</v>
      </c>
      <c r="Q65" s="15">
        <f>IF(ISNA(VLOOKUP($C65,'Caledon TT Feb 26'!$A$17:$H$18,8,FALSE))=TRUE,0,VLOOKUP($C65,'Caledon TT Feb 26'!$A$17:$H$18,8,FALSE))</f>
        <v>0</v>
      </c>
      <c r="R65" s="15">
        <f>IF(ISNA(VLOOKUP($C65,'Aspen Open HP Feb 18'!$A$17:$H$100,8,FALSE))=TRUE,0,VLOOKUP($C65,'Aspen Open HP Feb 18'!$A$17:$H$100,8,FALSE))</f>
        <v>0</v>
      </c>
      <c r="S65" s="15">
        <f>IF(ISNA(VLOOKUP($C65,'Thunder Bay TT Jan 2016 SS'!$A$17:$H$24,8,FALSE))=TRUE,0,VLOOKUP($C65,'Thunder Bay TT Jan 2016 SS'!$A$17:$H$24,8,FALSE))</f>
        <v>0</v>
      </c>
      <c r="T65" s="15">
        <f>IF(ISNA(VLOOKUP($C65,Event24!$A$17:$H$17,8,FALSE))=TRUE,0,VLOOKUP($C65,Event24!$A$17:$H$17,8,FALSE))</f>
        <v>0</v>
      </c>
      <c r="U65" s="15">
        <f>IF(ISNA(VLOOKUP($C65,'Calgary Nor-Am HP Feb 26'!$A$17:$H$99,8,FALSE))=TRUE,0,VLOOKUP($C65,'Calgary Nor-Am HP Feb 26'!$A$17:$H$99,8,FALSE))</f>
        <v>0</v>
      </c>
      <c r="V65" s="15">
        <f>IF(ISNA(VLOOKUP($C65,'Calgary Nor-Am SS Feb 28'!$A$17:$H$100,8,FALSE))=TRUE,0,VLOOKUP($C65,'Calgary Nor-Am SS Feb 28'!$A$17:$H$100,8,FALSE))</f>
        <v>0</v>
      </c>
      <c r="W65" s="15">
        <f>IF(ISNA(VLOOKUP($C65,'MSLM Nor-Am March 5-6'!$A$17:$H$96,8,FALSE))=TRUE,0,VLOOKUP($C65,'MSLM Nor-Am March 5-6'!$A$17:$H$96,8,FALSE))</f>
        <v>0</v>
      </c>
      <c r="X65" s="15">
        <f>IF(ISNA(VLOOKUP($C65,'Mammoth World Cup'!$A$17:$H$92,8,FALSE))=TRUE,0,VLOOKUP($C65,'Mammoth World Cup'!$A$17:$H$92,8,FALSE))</f>
        <v>0</v>
      </c>
      <c r="Y65" s="15">
        <f>IF(ISNA(VLOOKUP($C65,'Jr Nationals March 17 SS'!$A$17:$H$92,8,FALSE))=TRUE,0,VLOOKUP($C65,'Jr Nationals March 17 SS'!$A$17:$H$92,8,FALSE))</f>
        <v>0</v>
      </c>
      <c r="Z65" s="15">
        <f>IF(ISNA(VLOOKUP($C65,'Seven Springs Nor-Am Mar 17 HP'!$A$17:$H$97,8,FALSE))=TRUE,0,VLOOKUP($C65,'Seven Springs Nor-Am Mar 17 HP'!$A$17:$H$97,8,FALSE))</f>
        <v>0</v>
      </c>
      <c r="AA65" s="15">
        <f>IF(ISNA(VLOOKUP($C65,'Seven Springs Nor-Am Mar 18 SS'!$A$17:$H$97,8,FALSE))=TRUE,0,VLOOKUP($C65,'Seven Springs Nor-Am Mar 18 SS'!$A$17:$H$97,8,FALSE))</f>
        <v>0</v>
      </c>
      <c r="AB65" s="15">
        <f>IF(ISNA(VLOOKUP($C65,'Stoneham COT March 12-13 SS'!$A$17:$H$97,8,FALSE))=TRUE,0,VLOOKUP($C65,'Stoneham COT March 12-13 SS'!$A$17:$H$97,8,FALSE))</f>
        <v>0</v>
      </c>
      <c r="AC65" s="15">
        <f>IF(ISNA(VLOOKUP($C65,'Stoneham COT March 11 HP'!$A$17:$H$97,8,FALSE))=TRUE,0,VLOOKUP($C65,'Stoneham COT March 11 HP'!$A$17:$H$97,8,FALSE))</f>
        <v>0</v>
      </c>
      <c r="AD65" s="15">
        <f>IF(ISNA(VLOOKUP($C65,'Step Up April 1-3 SS'!$A$17:$H$97,8,FALSE))=TRUE,0,VLOOKUP($C65,'Step Up April 1-3 SS'!$A$17:$H$97,8,FALSE))</f>
        <v>0</v>
      </c>
      <c r="AE65" s="15">
        <f>IF(ISNA(VLOOKUP($C65,'Midwest Championship Feb 6 SS'!$A$17:$H$97,8,FALSE))=TRUE,0,VLOOKUP($C65,'Midwest Championship Feb 6 SS'!$A$17:$H$97,8,FALSE))</f>
        <v>0</v>
      </c>
      <c r="AF65" s="15">
        <f>IF(ISNA(VLOOKUP($C65,'Thunder Bay TT Jan 2016 SS'!$A$17:$H$97,8,FALSE))=TRUE,0,VLOOKUP($C65,'Thunder Bay TT Jan 2016 SS'!$A$17:$H$97,8,FALSE))</f>
        <v>0</v>
      </c>
      <c r="AG65" s="15">
        <f>IF(ISNA(VLOOKUP($C65,Event22!$A$17:$H$97,8,FALSE))=TRUE,0,VLOOKUP($C65,Event22!$A$17:$H$97,8,FALSE))</f>
        <v>0</v>
      </c>
      <c r="AH65" s="15">
        <f>IF(ISNA(VLOOKUP($C65,Event23!$A$17:$H$97,8,FALSE))=TRUE,0,VLOOKUP($C65,Event23!$A$17:$H$97,8,FALSE))</f>
        <v>0</v>
      </c>
      <c r="AI65" s="15">
        <f>IF(ISNA(VLOOKUP($C65,Event24!$A$17:$H$97,8,FALSE))=TRUE,0,VLOOKUP($C65,Event24!$A$17:$H$97,8,FALSE))</f>
        <v>0</v>
      </c>
      <c r="AJ65" s="15">
        <f>IF(ISNA(VLOOKUP($C65,Event25!$A$17:$H$97,8,FALSE))=TRUE,0,VLOOKUP($C65,Event25!$A$17:$H$97,8,FALSE))</f>
        <v>0</v>
      </c>
      <c r="AK65" s="15">
        <f>IF(ISNA(VLOOKUP($C65,Event26!$A$17:$H$97,8,FALSE))=TRUE,0,VLOOKUP($C65,Event26!$A$17:$H$97,8,FALSE))</f>
        <v>0</v>
      </c>
      <c r="AL65" s="15">
        <f>IF(ISNA(VLOOKUP($C65,Event27!$A$17:$H$97,8,FALSE))=TRUE,0,VLOOKUP($C65,Event27!$A$17:$H$97,8,FALSE))</f>
        <v>0</v>
      </c>
      <c r="AM65" s="15">
        <f>IF(ISNA(VLOOKUP($C65,Event28!$A$17:$H$97,8,FALSE))=TRUE,0,VLOOKUP($C65,Event28!$A$17:$H$97,8,FALSE))</f>
        <v>0</v>
      </c>
      <c r="AN65" s="15">
        <f>IF(ISNA(VLOOKUP($C65,Event29!$A$17:$H$97,8,FALSE))=TRUE,0,VLOOKUP($C65,Event29!$A$17:$H$97,8,FALSE))</f>
        <v>0</v>
      </c>
      <c r="AO65" s="15">
        <f>IF(ISNA(VLOOKUP($C65,Event30!$A$17:$H$96,8,FALSE))=TRUE,0,VLOOKUP($C65,Event30!$A$17:$H$96,8,FALSE))</f>
        <v>0</v>
      </c>
    </row>
    <row r="66" spans="1:41" ht="13.5" customHeight="1">
      <c r="A66" s="169"/>
      <c r="B66" s="169"/>
      <c r="C66" s="26"/>
      <c r="D66" s="8"/>
      <c r="E66" s="8">
        <f t="shared" si="12"/>
        <v>15</v>
      </c>
      <c r="F66" s="14">
        <f t="shared" si="13"/>
        <v>15</v>
      </c>
      <c r="G66" s="25">
        <f t="shared" si="14"/>
        <v>0</v>
      </c>
      <c r="H66" s="25">
        <f t="shared" si="15"/>
        <v>0</v>
      </c>
      <c r="I66" s="25">
        <f t="shared" si="16"/>
        <v>0</v>
      </c>
      <c r="J66" s="14">
        <f t="shared" si="17"/>
        <v>0</v>
      </c>
      <c r="K66" s="118"/>
      <c r="L66" s="15" t="str">
        <f>IF(ISNA(VLOOKUP($C66,'REV Copper HP Dec 10'!$A$17:$H$71,8,FALSE))=TRUE,"0",VLOOKUP($C66,'REV Copper HP Dec 10'!$A$17:$H$71,8,FALSE))</f>
        <v>0</v>
      </c>
      <c r="M66" s="15">
        <f>IF(ISNA(VLOOKUP($C66,'REV Copper HP Dec 11'!$A$17:$H$70,8,FALSE))=TRUE,0,VLOOKUP($C66,'REV Copper HP Dec 11'!$A$17:$H$70,8,FALSE))</f>
        <v>0</v>
      </c>
      <c r="N66" s="15">
        <f>IF(ISNA(VLOOKUP($C66,'Muskoka Timber Tour Jan 23'!$A$17:$H$20,8,FALSE))=TRUE,0,VLOOKUP($C66,'Muskoka Timber Tour Jan 23'!$A$17:$H$20,8,FALSE))</f>
        <v>0</v>
      </c>
      <c r="O66" s="15">
        <f>IF(ISNA(VLOOKUP($C66,'Muskoka Timber Tour Jan 24'!$A$17:$H$25,8,FALSE))=TRUE,0,VLOOKUP($C66,'Muskoka Timber Tour Jan 24'!$A$17:$H$25,8,FALSE))</f>
        <v>0</v>
      </c>
      <c r="P66" s="15">
        <f>IF(ISNA(VLOOKUP($C66,'Whistler COT'!$A$17:$H$95,8,FALSE))=TRUE,0,VLOOKUP($C66,'Whistler COT'!$A$17:$H$95,8,FALSE))</f>
        <v>0</v>
      </c>
      <c r="Q66" s="15">
        <f>IF(ISNA(VLOOKUP($C66,'Caledon TT Feb 26'!$A$17:$H$18,8,FALSE))=TRUE,0,VLOOKUP($C66,'Caledon TT Feb 26'!$A$17:$H$18,8,FALSE))</f>
        <v>0</v>
      </c>
      <c r="R66" s="15">
        <f>IF(ISNA(VLOOKUP($C66,'Aspen Open HP Feb 18'!$A$17:$H$100,8,FALSE))=TRUE,0,VLOOKUP($C66,'Aspen Open HP Feb 18'!$A$17:$H$100,8,FALSE))</f>
        <v>0</v>
      </c>
      <c r="S66" s="15">
        <f>IF(ISNA(VLOOKUP($C66,'Thunder Bay TT Jan 2016 SS'!$A$17:$H$24,8,FALSE))=TRUE,0,VLOOKUP($C66,'Thunder Bay TT Jan 2016 SS'!$A$17:$H$24,8,FALSE))</f>
        <v>0</v>
      </c>
      <c r="T66" s="15">
        <f>IF(ISNA(VLOOKUP($C66,Event24!$A$17:$H$17,8,FALSE))=TRUE,0,VLOOKUP($C66,Event24!$A$17:$H$17,8,FALSE))</f>
        <v>0</v>
      </c>
      <c r="U66" s="15">
        <f>IF(ISNA(VLOOKUP($C66,'Calgary Nor-Am HP Feb 26'!$A$17:$H$99,8,FALSE))=TRUE,0,VLOOKUP($C66,'Calgary Nor-Am HP Feb 26'!$A$17:$H$99,8,FALSE))</f>
        <v>0</v>
      </c>
      <c r="V66" s="15">
        <f>IF(ISNA(VLOOKUP($C66,'Calgary Nor-Am SS Feb 28'!$A$17:$H$100,8,FALSE))=TRUE,0,VLOOKUP($C66,'Calgary Nor-Am SS Feb 28'!$A$17:$H$100,8,FALSE))</f>
        <v>0</v>
      </c>
      <c r="W66" s="15">
        <f>IF(ISNA(VLOOKUP($C66,'MSLM Nor-Am March 5-6'!$A$17:$H$96,8,FALSE))=TRUE,0,VLOOKUP($C66,'MSLM Nor-Am March 5-6'!$A$17:$H$96,8,FALSE))</f>
        <v>0</v>
      </c>
      <c r="X66" s="15">
        <f>IF(ISNA(VLOOKUP($C66,'Mammoth World Cup'!$A$17:$H$92,8,FALSE))=TRUE,0,VLOOKUP($C66,'Mammoth World Cup'!$A$17:$H$92,8,FALSE))</f>
        <v>0</v>
      </c>
      <c r="Y66" s="15">
        <f>IF(ISNA(VLOOKUP($C66,'Jr Nationals March 17 SS'!$A$17:$H$92,8,FALSE))=TRUE,0,VLOOKUP($C66,'Jr Nationals March 17 SS'!$A$17:$H$92,8,FALSE))</f>
        <v>0</v>
      </c>
      <c r="Z66" s="15">
        <f>IF(ISNA(VLOOKUP($C66,'Seven Springs Nor-Am Mar 17 HP'!$A$17:$H$97,8,FALSE))=TRUE,0,VLOOKUP($C66,'Seven Springs Nor-Am Mar 17 HP'!$A$17:$H$97,8,FALSE))</f>
        <v>0</v>
      </c>
      <c r="AA66" s="15">
        <f>IF(ISNA(VLOOKUP($C66,'Seven Springs Nor-Am Mar 18 SS'!$A$17:$H$97,8,FALSE))=TRUE,0,VLOOKUP($C66,'Seven Springs Nor-Am Mar 18 SS'!$A$17:$H$97,8,FALSE))</f>
        <v>0</v>
      </c>
      <c r="AB66" s="15">
        <f>IF(ISNA(VLOOKUP($C66,'Stoneham COT March 12-13 SS'!$A$17:$H$97,8,FALSE))=TRUE,0,VLOOKUP($C66,'Stoneham COT March 12-13 SS'!$A$17:$H$97,8,FALSE))</f>
        <v>0</v>
      </c>
      <c r="AC66" s="15">
        <f>IF(ISNA(VLOOKUP($C66,'Stoneham COT March 11 HP'!$A$17:$H$97,8,FALSE))=TRUE,0,VLOOKUP($C66,'Stoneham COT March 11 HP'!$A$17:$H$97,8,FALSE))</f>
        <v>0</v>
      </c>
      <c r="AD66" s="15">
        <f>IF(ISNA(VLOOKUP($C66,'Step Up April 1-3 SS'!$A$17:$H$97,8,FALSE))=TRUE,0,VLOOKUP($C66,'Step Up April 1-3 SS'!$A$17:$H$97,8,FALSE))</f>
        <v>0</v>
      </c>
      <c r="AE66" s="15">
        <f>IF(ISNA(VLOOKUP($C66,'Midwest Championship Feb 6 SS'!$A$17:$H$97,8,FALSE))=TRUE,0,VLOOKUP($C66,'Midwest Championship Feb 6 SS'!$A$17:$H$97,8,FALSE))</f>
        <v>0</v>
      </c>
      <c r="AF66" s="15">
        <f>IF(ISNA(VLOOKUP($C66,'Thunder Bay TT Jan 2016 SS'!$A$17:$H$97,8,FALSE))=TRUE,0,VLOOKUP($C66,'Thunder Bay TT Jan 2016 SS'!$A$17:$H$97,8,FALSE))</f>
        <v>0</v>
      </c>
      <c r="AG66" s="15">
        <f>IF(ISNA(VLOOKUP($C66,Event22!$A$17:$H$97,8,FALSE))=TRUE,0,VLOOKUP($C66,Event22!$A$17:$H$97,8,FALSE))</f>
        <v>0</v>
      </c>
      <c r="AH66" s="15">
        <f>IF(ISNA(VLOOKUP($C66,Event23!$A$17:$H$97,8,FALSE))=TRUE,0,VLOOKUP($C66,Event23!$A$17:$H$97,8,FALSE))</f>
        <v>0</v>
      </c>
      <c r="AI66" s="15">
        <f>IF(ISNA(VLOOKUP($C66,Event24!$A$17:$H$97,8,FALSE))=TRUE,0,VLOOKUP($C66,Event24!$A$17:$H$97,8,FALSE))</f>
        <v>0</v>
      </c>
      <c r="AJ66" s="15">
        <f>IF(ISNA(VLOOKUP($C66,Event25!$A$17:$H$97,8,FALSE))=TRUE,0,VLOOKUP($C66,Event25!$A$17:$H$97,8,FALSE))</f>
        <v>0</v>
      </c>
      <c r="AK66" s="15">
        <f>IF(ISNA(VLOOKUP($C66,Event26!$A$17:$H$97,8,FALSE))=TRUE,0,VLOOKUP($C66,Event26!$A$17:$H$97,8,FALSE))</f>
        <v>0</v>
      </c>
      <c r="AL66" s="15">
        <f>IF(ISNA(VLOOKUP($C66,Event27!$A$17:$H$97,8,FALSE))=TRUE,0,VLOOKUP($C66,Event27!$A$17:$H$97,8,FALSE))</f>
        <v>0</v>
      </c>
      <c r="AM66" s="15">
        <f>IF(ISNA(VLOOKUP($C66,Event28!$A$17:$H$97,8,FALSE))=TRUE,0,VLOOKUP($C66,Event28!$A$17:$H$97,8,FALSE))</f>
        <v>0</v>
      </c>
      <c r="AN66" s="15">
        <f>IF(ISNA(VLOOKUP($C66,Event29!$A$17:$H$97,8,FALSE))=TRUE,0,VLOOKUP($C66,Event29!$A$17:$H$97,8,FALSE))</f>
        <v>0</v>
      </c>
      <c r="AO66" s="15">
        <f>IF(ISNA(VLOOKUP($C66,Event30!$A$17:$H$96,8,FALSE))=TRUE,0,VLOOKUP($C66,Event30!$A$17:$H$96,8,FALSE))</f>
        <v>0</v>
      </c>
    </row>
    <row r="67" spans="1:41" ht="13.5" customHeight="1">
      <c r="A67" s="169"/>
      <c r="B67" s="169"/>
      <c r="C67" s="26"/>
      <c r="D67" s="8"/>
      <c r="E67" s="8">
        <f t="shared" si="12"/>
        <v>15</v>
      </c>
      <c r="F67" s="14">
        <f t="shared" si="13"/>
        <v>15</v>
      </c>
      <c r="G67" s="25">
        <f t="shared" si="14"/>
        <v>0</v>
      </c>
      <c r="H67" s="25">
        <f t="shared" si="15"/>
        <v>0</v>
      </c>
      <c r="I67" s="25">
        <f t="shared" si="16"/>
        <v>0</v>
      </c>
      <c r="J67" s="14">
        <f t="shared" si="17"/>
        <v>0</v>
      </c>
      <c r="K67" s="118"/>
      <c r="L67" s="15" t="str">
        <f>IF(ISNA(VLOOKUP($C67,'REV Copper HP Dec 10'!$A$17:$H$71,8,FALSE))=TRUE,"0",VLOOKUP($C67,'REV Copper HP Dec 10'!$A$17:$H$71,8,FALSE))</f>
        <v>0</v>
      </c>
      <c r="M67" s="15">
        <f>IF(ISNA(VLOOKUP($C67,'REV Copper HP Dec 11'!$A$17:$H$70,8,FALSE))=TRUE,0,VLOOKUP($C67,'REV Copper HP Dec 11'!$A$17:$H$70,8,FALSE))</f>
        <v>0</v>
      </c>
      <c r="N67" s="15">
        <f>IF(ISNA(VLOOKUP($C67,'Muskoka Timber Tour Jan 23'!$A$17:$H$20,8,FALSE))=TRUE,0,VLOOKUP($C67,'Muskoka Timber Tour Jan 23'!$A$17:$H$20,8,FALSE))</f>
        <v>0</v>
      </c>
      <c r="O67" s="15">
        <f>IF(ISNA(VLOOKUP($C67,'Muskoka Timber Tour Jan 24'!$A$17:$H$25,8,FALSE))=TRUE,0,VLOOKUP($C67,'Muskoka Timber Tour Jan 24'!$A$17:$H$25,8,FALSE))</f>
        <v>0</v>
      </c>
      <c r="P67" s="33">
        <f>IF(ISNA(VLOOKUP($C67,'Whistler COT'!$A$17:$H$95,8,FALSE))=TRUE,0,VLOOKUP($C67,'Whistler COT'!$A$17:$H$95,8,FALSE))</f>
        <v>0</v>
      </c>
      <c r="Q67" s="15">
        <f>IF(ISNA(VLOOKUP($C67,'Caledon TT Feb 26'!$A$17:$H$18,8,FALSE))=TRUE,0,VLOOKUP($C67,'Caledon TT Feb 26'!$A$17:$H$18,8,FALSE))</f>
        <v>0</v>
      </c>
      <c r="R67" s="15">
        <f>IF(ISNA(VLOOKUP($C67,'Aspen Open HP Feb 18'!$A$17:$H$100,8,FALSE))=TRUE,0,VLOOKUP($C67,'Aspen Open HP Feb 18'!$A$17:$H$100,8,FALSE))</f>
        <v>0</v>
      </c>
      <c r="S67" s="15">
        <f>IF(ISNA(VLOOKUP($C67,'Thunder Bay TT Jan 2016 SS'!$A$17:$H$24,8,FALSE))=TRUE,0,VLOOKUP($C67,'Thunder Bay TT Jan 2016 SS'!$A$17:$H$24,8,FALSE))</f>
        <v>0</v>
      </c>
      <c r="T67" s="15">
        <f>IF(ISNA(VLOOKUP($C67,Event24!$A$17:$H$17,8,FALSE))=TRUE,0,VLOOKUP($C67,Event24!$A$17:$H$17,8,FALSE))</f>
        <v>0</v>
      </c>
      <c r="U67" s="15">
        <f>IF(ISNA(VLOOKUP($C67,'Calgary Nor-Am HP Feb 26'!$A$17:$H$99,8,FALSE))=TRUE,0,VLOOKUP($C67,'Calgary Nor-Am HP Feb 26'!$A$17:$H$99,8,FALSE))</f>
        <v>0</v>
      </c>
      <c r="V67" s="15">
        <f>IF(ISNA(VLOOKUP($C67,'Calgary Nor-Am SS Feb 28'!$A$17:$H$100,8,FALSE))=TRUE,0,VLOOKUP($C67,'Calgary Nor-Am SS Feb 28'!$A$17:$H$100,8,FALSE))</f>
        <v>0</v>
      </c>
      <c r="W67" s="15">
        <f>IF(ISNA(VLOOKUP($C67,'MSLM Nor-Am March 5-6'!$A$17:$H$96,8,FALSE))=TRUE,0,VLOOKUP($C67,'MSLM Nor-Am March 5-6'!$A$17:$H$96,8,FALSE))</f>
        <v>0</v>
      </c>
      <c r="X67" s="15">
        <f>IF(ISNA(VLOOKUP($C67,'Mammoth World Cup'!$A$17:$H$92,8,FALSE))=TRUE,0,VLOOKUP($C67,'Mammoth World Cup'!$A$17:$H$92,8,FALSE))</f>
        <v>0</v>
      </c>
      <c r="Y67" s="15">
        <f>IF(ISNA(VLOOKUP($C67,'Jr Nationals March 17 SS'!$A$17:$H$92,8,FALSE))=TRUE,0,VLOOKUP($C67,'Jr Nationals March 17 SS'!$A$17:$H$92,8,FALSE))</f>
        <v>0</v>
      </c>
      <c r="Z67" s="15">
        <f>IF(ISNA(VLOOKUP($C67,'Seven Springs Nor-Am Mar 17 HP'!$A$17:$H$97,8,FALSE))=TRUE,0,VLOOKUP($C67,'Seven Springs Nor-Am Mar 17 HP'!$A$17:$H$97,8,FALSE))</f>
        <v>0</v>
      </c>
      <c r="AA67" s="15">
        <f>IF(ISNA(VLOOKUP($C67,'Seven Springs Nor-Am Mar 18 SS'!$A$17:$H$97,8,FALSE))=TRUE,0,VLOOKUP($C67,'Seven Springs Nor-Am Mar 18 SS'!$A$17:$H$97,8,FALSE))</f>
        <v>0</v>
      </c>
      <c r="AB67" s="15">
        <f>IF(ISNA(VLOOKUP($C67,'Stoneham COT March 12-13 SS'!$A$17:$H$97,8,FALSE))=TRUE,0,VLOOKUP($C67,'Stoneham COT March 12-13 SS'!$A$17:$H$97,8,FALSE))</f>
        <v>0</v>
      </c>
      <c r="AC67" s="15">
        <f>IF(ISNA(VLOOKUP($C67,'Stoneham COT March 11 HP'!$A$17:$H$97,8,FALSE))=TRUE,0,VLOOKUP($C67,'Stoneham COT March 11 HP'!$A$17:$H$97,8,FALSE))</f>
        <v>0</v>
      </c>
      <c r="AD67" s="15">
        <f>IF(ISNA(VLOOKUP($C67,'Step Up April 1-3 SS'!$A$17:$H$97,8,FALSE))=TRUE,0,VLOOKUP($C67,'Step Up April 1-3 SS'!$A$17:$H$97,8,FALSE))</f>
        <v>0</v>
      </c>
      <c r="AE67" s="15">
        <f>IF(ISNA(VLOOKUP($C67,'Midwest Championship Feb 6 SS'!$A$17:$H$97,8,FALSE))=TRUE,0,VLOOKUP($C67,'Midwest Championship Feb 6 SS'!$A$17:$H$97,8,FALSE))</f>
        <v>0</v>
      </c>
      <c r="AF67" s="15">
        <f>IF(ISNA(VLOOKUP($C67,'Thunder Bay TT Jan 2016 SS'!$A$17:$H$97,8,FALSE))=TRUE,0,VLOOKUP($C67,'Thunder Bay TT Jan 2016 SS'!$A$17:$H$97,8,FALSE))</f>
        <v>0</v>
      </c>
      <c r="AG67" s="15">
        <f>IF(ISNA(VLOOKUP($C67,Event22!$A$17:$H$97,8,FALSE))=TRUE,0,VLOOKUP($C67,Event22!$A$17:$H$97,8,FALSE))</f>
        <v>0</v>
      </c>
      <c r="AH67" s="15">
        <f>IF(ISNA(VLOOKUP($C67,Event23!$A$17:$H$97,8,FALSE))=TRUE,0,VLOOKUP($C67,Event23!$A$17:$H$97,8,FALSE))</f>
        <v>0</v>
      </c>
      <c r="AI67" s="15">
        <f>IF(ISNA(VLOOKUP($C67,Event24!$A$17:$H$97,8,FALSE))=TRUE,0,VLOOKUP($C67,Event24!$A$17:$H$97,8,FALSE))</f>
        <v>0</v>
      </c>
      <c r="AJ67" s="15">
        <f>IF(ISNA(VLOOKUP($C67,Event25!$A$17:$H$97,8,FALSE))=TRUE,0,VLOOKUP($C67,Event25!$A$17:$H$97,8,FALSE))</f>
        <v>0</v>
      </c>
      <c r="AK67" s="15">
        <f>IF(ISNA(VLOOKUP($C67,Event26!$A$17:$H$97,8,FALSE))=TRUE,0,VLOOKUP($C67,Event26!$A$17:$H$97,8,FALSE))</f>
        <v>0</v>
      </c>
      <c r="AL67" s="15">
        <f>IF(ISNA(VLOOKUP($C67,Event27!$A$17:$H$97,8,FALSE))=TRUE,0,VLOOKUP($C67,Event27!$A$17:$H$97,8,FALSE))</f>
        <v>0</v>
      </c>
      <c r="AM67" s="15">
        <f>IF(ISNA(VLOOKUP($C67,Event28!$A$17:$H$97,8,FALSE))=TRUE,0,VLOOKUP($C67,Event28!$A$17:$H$97,8,FALSE))</f>
        <v>0</v>
      </c>
      <c r="AN67" s="15">
        <f>IF(ISNA(VLOOKUP($C67,Event29!$A$17:$H$97,8,FALSE))=TRUE,0,VLOOKUP($C67,Event29!$A$17:$H$97,8,FALSE))</f>
        <v>0</v>
      </c>
      <c r="AO67" s="15">
        <f>IF(ISNA(VLOOKUP($C67,Event30!$A$17:$H$96,8,FALSE))=TRUE,0,VLOOKUP($C67,Event30!$A$17:$H$96,8,FALSE))</f>
        <v>0</v>
      </c>
    </row>
    <row r="68" spans="1:41" ht="13.5" customHeight="1">
      <c r="A68" s="169"/>
      <c r="B68" s="169"/>
      <c r="C68" s="26"/>
      <c r="D68" s="8"/>
      <c r="E68" s="8">
        <f t="shared" si="12"/>
        <v>15</v>
      </c>
      <c r="F68" s="14">
        <f t="shared" si="13"/>
        <v>15</v>
      </c>
      <c r="G68" s="25">
        <f t="shared" si="14"/>
        <v>0</v>
      </c>
      <c r="H68" s="25">
        <f t="shared" si="15"/>
        <v>0</v>
      </c>
      <c r="I68" s="25">
        <f t="shared" si="16"/>
        <v>0</v>
      </c>
      <c r="J68" s="14">
        <f t="shared" si="17"/>
        <v>0</v>
      </c>
      <c r="K68" s="118"/>
      <c r="L68" s="15" t="str">
        <f>IF(ISNA(VLOOKUP($C68,'REV Copper HP Dec 10'!$A$17:$H$71,8,FALSE))=TRUE,"0",VLOOKUP($C68,'REV Copper HP Dec 10'!$A$17:$H$71,8,FALSE))</f>
        <v>0</v>
      </c>
      <c r="M68" s="15">
        <f>IF(ISNA(VLOOKUP($C68,'REV Copper HP Dec 11'!$A$17:$H$70,8,FALSE))=TRUE,0,VLOOKUP($C68,'REV Copper HP Dec 11'!$A$17:$H$70,8,FALSE))</f>
        <v>0</v>
      </c>
      <c r="N68" s="15">
        <f>IF(ISNA(VLOOKUP($C68,'Muskoka Timber Tour Jan 23'!$A$17:$H$20,8,FALSE))=TRUE,0,VLOOKUP($C68,'Muskoka Timber Tour Jan 23'!$A$17:$H$20,8,FALSE))</f>
        <v>0</v>
      </c>
      <c r="O68" s="15">
        <f>IF(ISNA(VLOOKUP($C68,'Muskoka Timber Tour Jan 24'!$A$17:$H$25,8,FALSE))=TRUE,0,VLOOKUP($C68,'Muskoka Timber Tour Jan 24'!$A$17:$H$25,8,FALSE))</f>
        <v>0</v>
      </c>
      <c r="P68" s="15">
        <f>IF(ISNA(VLOOKUP($C68,'Whistler COT'!$A$17:$H$95,8,FALSE))=TRUE,0,VLOOKUP($C68,'Whistler COT'!$A$17:$H$95,8,FALSE))</f>
        <v>0</v>
      </c>
      <c r="Q68" s="15">
        <f>IF(ISNA(VLOOKUP($C68,'Caledon TT Feb 26'!$A$17:$H$18,8,FALSE))=TRUE,0,VLOOKUP($C68,'Caledon TT Feb 26'!$A$17:$H$18,8,FALSE))</f>
        <v>0</v>
      </c>
      <c r="R68" s="15">
        <f>IF(ISNA(VLOOKUP($C68,'Aspen Open HP Feb 18'!$A$17:$H$100,8,FALSE))=TRUE,0,VLOOKUP($C68,'Aspen Open HP Feb 18'!$A$17:$H$100,8,FALSE))</f>
        <v>0</v>
      </c>
      <c r="S68" s="15">
        <f>IF(ISNA(VLOOKUP($C68,'Thunder Bay TT Jan 2016 SS'!$A$17:$H$24,8,FALSE))=TRUE,0,VLOOKUP($C68,'Thunder Bay TT Jan 2016 SS'!$A$17:$H$24,8,FALSE))</f>
        <v>0</v>
      </c>
      <c r="T68" s="15">
        <f>IF(ISNA(VLOOKUP($C68,Event24!$A$17:$H$17,8,FALSE))=TRUE,0,VLOOKUP($C68,Event24!$A$17:$H$17,8,FALSE))</f>
        <v>0</v>
      </c>
      <c r="U68" s="15">
        <f>IF(ISNA(VLOOKUP($C68,'Calgary Nor-Am HP Feb 26'!$A$17:$H$99,8,FALSE))=TRUE,0,VLOOKUP($C68,'Calgary Nor-Am HP Feb 26'!$A$17:$H$99,8,FALSE))</f>
        <v>0</v>
      </c>
      <c r="V68" s="15">
        <f>IF(ISNA(VLOOKUP($C68,'Calgary Nor-Am SS Feb 28'!$A$17:$H$100,8,FALSE))=TRUE,0,VLOOKUP($C68,'Calgary Nor-Am SS Feb 28'!$A$17:$H$100,8,FALSE))</f>
        <v>0</v>
      </c>
      <c r="W68" s="15">
        <f>IF(ISNA(VLOOKUP($C68,'MSLM Nor-Am March 5-6'!$A$17:$H$96,8,FALSE))=TRUE,0,VLOOKUP($C68,'MSLM Nor-Am March 5-6'!$A$17:$H$96,8,FALSE))</f>
        <v>0</v>
      </c>
      <c r="X68" s="15">
        <f>IF(ISNA(VLOOKUP($C68,'Mammoth World Cup'!$A$17:$H$92,8,FALSE))=TRUE,0,VLOOKUP($C68,'Mammoth World Cup'!$A$17:$H$92,8,FALSE))</f>
        <v>0</v>
      </c>
      <c r="Y68" s="15">
        <f>IF(ISNA(VLOOKUP($C68,'Jr Nationals March 17 SS'!$A$17:$H$92,8,FALSE))=TRUE,0,VLOOKUP($C68,'Jr Nationals March 17 SS'!$A$17:$H$92,8,FALSE))</f>
        <v>0</v>
      </c>
      <c r="Z68" s="15">
        <f>IF(ISNA(VLOOKUP($C68,'Seven Springs Nor-Am Mar 17 HP'!$A$17:$H$97,8,FALSE))=TRUE,0,VLOOKUP($C68,'Seven Springs Nor-Am Mar 17 HP'!$A$17:$H$97,8,FALSE))</f>
        <v>0</v>
      </c>
      <c r="AA68" s="15">
        <f>IF(ISNA(VLOOKUP($C68,'Seven Springs Nor-Am Mar 18 SS'!$A$17:$H$97,8,FALSE))=TRUE,0,VLOOKUP($C68,'Seven Springs Nor-Am Mar 18 SS'!$A$17:$H$97,8,FALSE))</f>
        <v>0</v>
      </c>
      <c r="AB68" s="15">
        <f>IF(ISNA(VLOOKUP($C68,'Stoneham COT March 12-13 SS'!$A$17:$H$97,8,FALSE))=TRUE,0,VLOOKUP($C68,'Stoneham COT March 12-13 SS'!$A$17:$H$97,8,FALSE))</f>
        <v>0</v>
      </c>
      <c r="AC68" s="15">
        <f>IF(ISNA(VLOOKUP($C68,'Stoneham COT March 11 HP'!$A$17:$H$97,8,FALSE))=TRUE,0,VLOOKUP($C68,'Stoneham COT March 11 HP'!$A$17:$H$97,8,FALSE))</f>
        <v>0</v>
      </c>
      <c r="AD68" s="15">
        <f>IF(ISNA(VLOOKUP($C68,'Step Up April 1-3 SS'!$A$17:$H$97,8,FALSE))=TRUE,0,VLOOKUP($C68,'Step Up April 1-3 SS'!$A$17:$H$97,8,FALSE))</f>
        <v>0</v>
      </c>
      <c r="AE68" s="15">
        <f>IF(ISNA(VLOOKUP($C68,'Midwest Championship Feb 6 SS'!$A$17:$H$97,8,FALSE))=TRUE,0,VLOOKUP($C68,'Midwest Championship Feb 6 SS'!$A$17:$H$97,8,FALSE))</f>
        <v>0</v>
      </c>
      <c r="AF68" s="15">
        <f>IF(ISNA(VLOOKUP($C68,'Thunder Bay TT Jan 2016 SS'!$A$17:$H$97,8,FALSE))=TRUE,0,VLOOKUP($C68,'Thunder Bay TT Jan 2016 SS'!$A$17:$H$97,8,FALSE))</f>
        <v>0</v>
      </c>
      <c r="AG68" s="15">
        <f>IF(ISNA(VLOOKUP($C68,Event22!$A$17:$H$97,8,FALSE))=TRUE,0,VLOOKUP($C68,Event22!$A$17:$H$97,8,FALSE))</f>
        <v>0</v>
      </c>
      <c r="AH68" s="15">
        <f>IF(ISNA(VLOOKUP($C68,Event23!$A$17:$H$97,8,FALSE))=TRUE,0,VLOOKUP($C68,Event23!$A$17:$H$97,8,FALSE))</f>
        <v>0</v>
      </c>
      <c r="AI68" s="15">
        <f>IF(ISNA(VLOOKUP($C68,Event24!$A$17:$H$97,8,FALSE))=TRUE,0,VLOOKUP($C68,Event24!$A$17:$H$97,8,FALSE))</f>
        <v>0</v>
      </c>
      <c r="AJ68" s="15">
        <f>IF(ISNA(VLOOKUP($C68,Event25!$A$17:$H$97,8,FALSE))=TRUE,0,VLOOKUP($C68,Event25!$A$17:$H$97,8,FALSE))</f>
        <v>0</v>
      </c>
      <c r="AK68" s="15">
        <f>IF(ISNA(VLOOKUP($C68,Event26!$A$17:$H$97,8,FALSE))=TRUE,0,VLOOKUP($C68,Event26!$A$17:$H$97,8,FALSE))</f>
        <v>0</v>
      </c>
      <c r="AL68" s="15">
        <f>IF(ISNA(VLOOKUP($C68,Event27!$A$17:$H$97,8,FALSE))=TRUE,0,VLOOKUP($C68,Event27!$A$17:$H$97,8,FALSE))</f>
        <v>0</v>
      </c>
      <c r="AM68" s="15">
        <f>IF(ISNA(VLOOKUP($C68,Event28!$A$17:$H$97,8,FALSE))=TRUE,0,VLOOKUP($C68,Event28!$A$17:$H$97,8,FALSE))</f>
        <v>0</v>
      </c>
      <c r="AN68" s="15">
        <f>IF(ISNA(VLOOKUP($C68,Event29!$A$17:$H$97,8,FALSE))=TRUE,0,VLOOKUP($C68,Event29!$A$17:$H$97,8,FALSE))</f>
        <v>0</v>
      </c>
      <c r="AO68" s="15">
        <f>IF(ISNA(VLOOKUP($C68,Event30!$A$17:$H$96,8,FALSE))=TRUE,0,VLOOKUP($C68,Event30!$A$17:$H$96,8,FALSE))</f>
        <v>0</v>
      </c>
    </row>
    <row r="69" spans="1:41" ht="13.5" customHeight="1">
      <c r="A69" s="169"/>
      <c r="B69" s="169"/>
      <c r="C69" s="26"/>
      <c r="D69" s="8"/>
      <c r="E69" s="8">
        <f t="shared" si="12"/>
        <v>15</v>
      </c>
      <c r="F69" s="14">
        <f t="shared" si="13"/>
        <v>15</v>
      </c>
      <c r="G69" s="25">
        <f t="shared" si="14"/>
        <v>0</v>
      </c>
      <c r="H69" s="25">
        <f t="shared" si="15"/>
        <v>0</v>
      </c>
      <c r="I69" s="25">
        <f t="shared" si="16"/>
        <v>0</v>
      </c>
      <c r="J69" s="14">
        <f t="shared" si="17"/>
        <v>0</v>
      </c>
      <c r="K69" s="118"/>
      <c r="L69" s="15" t="str">
        <f>IF(ISNA(VLOOKUP($C69,'REV Copper HP Dec 10'!$A$17:$H$71,8,FALSE))=TRUE,"0",VLOOKUP($C69,'REV Copper HP Dec 10'!$A$17:$H$71,8,FALSE))</f>
        <v>0</v>
      </c>
      <c r="M69" s="15">
        <f>IF(ISNA(VLOOKUP($C69,'REV Copper HP Dec 11'!$A$17:$H$70,8,FALSE))=TRUE,0,VLOOKUP($C69,'REV Copper HP Dec 11'!$A$17:$H$70,8,FALSE))</f>
        <v>0</v>
      </c>
      <c r="N69" s="15">
        <f>IF(ISNA(VLOOKUP($C69,'Muskoka Timber Tour Jan 23'!$A$17:$H$20,8,FALSE))=TRUE,0,VLOOKUP($C69,'Muskoka Timber Tour Jan 23'!$A$17:$H$20,8,FALSE))</f>
        <v>0</v>
      </c>
      <c r="O69" s="15">
        <f>IF(ISNA(VLOOKUP($C69,'Muskoka Timber Tour Jan 24'!$A$17:$H$25,8,FALSE))=TRUE,0,VLOOKUP($C69,'Muskoka Timber Tour Jan 24'!$A$17:$H$25,8,FALSE))</f>
        <v>0</v>
      </c>
      <c r="P69" s="15">
        <f>IF(ISNA(VLOOKUP($C69,'Whistler COT'!$A$17:$H$95,8,FALSE))=TRUE,0,VLOOKUP($C69,'Whistler COT'!$A$17:$H$95,8,FALSE))</f>
        <v>0</v>
      </c>
      <c r="Q69" s="15">
        <f>IF(ISNA(VLOOKUP($C69,'Caledon TT Feb 26'!$A$17:$H$18,8,FALSE))=TRUE,0,VLOOKUP($C69,'Caledon TT Feb 26'!$A$17:$H$18,8,FALSE))</f>
        <v>0</v>
      </c>
      <c r="R69" s="15">
        <f>IF(ISNA(VLOOKUP($C69,'Aspen Open HP Feb 18'!$A$17:$H$100,8,FALSE))=TRUE,0,VLOOKUP($C69,'Aspen Open HP Feb 18'!$A$17:$H$100,8,FALSE))</f>
        <v>0</v>
      </c>
      <c r="S69" s="15">
        <f>IF(ISNA(VLOOKUP($C69,'Thunder Bay TT Jan 2016 SS'!$A$17:$H$24,8,FALSE))=TRUE,0,VLOOKUP($C69,'Thunder Bay TT Jan 2016 SS'!$A$17:$H$24,8,FALSE))</f>
        <v>0</v>
      </c>
      <c r="T69" s="15">
        <f>IF(ISNA(VLOOKUP($C69,Event24!$A$17:$H$17,8,FALSE))=TRUE,0,VLOOKUP($C69,Event24!$A$17:$H$17,8,FALSE))</f>
        <v>0</v>
      </c>
      <c r="U69" s="15">
        <f>IF(ISNA(VLOOKUP($C69,'Calgary Nor-Am HP Feb 26'!$A$17:$H$99,8,FALSE))=TRUE,0,VLOOKUP($C69,'Calgary Nor-Am HP Feb 26'!$A$17:$H$99,8,FALSE))</f>
        <v>0</v>
      </c>
      <c r="V69" s="15">
        <f>IF(ISNA(VLOOKUP($C69,'Calgary Nor-Am SS Feb 28'!$A$17:$H$100,8,FALSE))=TRUE,0,VLOOKUP($C69,'Calgary Nor-Am SS Feb 28'!$A$17:$H$100,8,FALSE))</f>
        <v>0</v>
      </c>
      <c r="W69" s="15">
        <f>IF(ISNA(VLOOKUP($C69,'MSLM Nor-Am March 5-6'!$A$17:$H$96,8,FALSE))=TRUE,0,VLOOKUP($C69,'MSLM Nor-Am March 5-6'!$A$17:$H$96,8,FALSE))</f>
        <v>0</v>
      </c>
      <c r="X69" s="15">
        <f>IF(ISNA(VLOOKUP($C69,'Mammoth World Cup'!$A$17:$H$92,8,FALSE))=TRUE,0,VLOOKUP($C69,'Mammoth World Cup'!$A$17:$H$92,8,FALSE))</f>
        <v>0</v>
      </c>
      <c r="Y69" s="15">
        <f>IF(ISNA(VLOOKUP($C69,'Jr Nationals March 17 SS'!$A$17:$H$92,8,FALSE))=TRUE,0,VLOOKUP($C69,'Jr Nationals March 17 SS'!$A$17:$H$92,8,FALSE))</f>
        <v>0</v>
      </c>
      <c r="Z69" s="15">
        <f>IF(ISNA(VLOOKUP($C69,'Seven Springs Nor-Am Mar 17 HP'!$A$17:$H$97,8,FALSE))=TRUE,0,VLOOKUP($C69,'Seven Springs Nor-Am Mar 17 HP'!$A$17:$H$97,8,FALSE))</f>
        <v>0</v>
      </c>
      <c r="AA69" s="15">
        <f>IF(ISNA(VLOOKUP($C69,'Seven Springs Nor-Am Mar 18 SS'!$A$17:$H$97,8,FALSE))=TRUE,0,VLOOKUP($C69,'Seven Springs Nor-Am Mar 18 SS'!$A$17:$H$97,8,FALSE))</f>
        <v>0</v>
      </c>
      <c r="AB69" s="15">
        <f>IF(ISNA(VLOOKUP($C69,'Stoneham COT March 12-13 SS'!$A$17:$H$97,8,FALSE))=TRUE,0,VLOOKUP($C69,'Stoneham COT March 12-13 SS'!$A$17:$H$97,8,FALSE))</f>
        <v>0</v>
      </c>
      <c r="AC69" s="15">
        <f>IF(ISNA(VLOOKUP($C69,'Stoneham COT March 11 HP'!$A$17:$H$97,8,FALSE))=TRUE,0,VLOOKUP($C69,'Stoneham COT March 11 HP'!$A$17:$H$97,8,FALSE))</f>
        <v>0</v>
      </c>
      <c r="AD69" s="15">
        <f>IF(ISNA(VLOOKUP($C69,'Step Up April 1-3 SS'!$A$17:$H$97,8,FALSE))=TRUE,0,VLOOKUP($C69,'Step Up April 1-3 SS'!$A$17:$H$97,8,FALSE))</f>
        <v>0</v>
      </c>
      <c r="AE69" s="15">
        <f>IF(ISNA(VLOOKUP($C69,'Midwest Championship Feb 6 SS'!$A$17:$H$97,8,FALSE))=TRUE,0,VLOOKUP($C69,'Midwest Championship Feb 6 SS'!$A$17:$H$97,8,FALSE))</f>
        <v>0</v>
      </c>
      <c r="AF69" s="15">
        <f>IF(ISNA(VLOOKUP($C69,'Thunder Bay TT Jan 2016 SS'!$A$17:$H$97,8,FALSE))=TRUE,0,VLOOKUP($C69,'Thunder Bay TT Jan 2016 SS'!$A$17:$H$97,8,FALSE))</f>
        <v>0</v>
      </c>
      <c r="AG69" s="15">
        <f>IF(ISNA(VLOOKUP($C69,Event22!$A$17:$H$97,8,FALSE))=TRUE,0,VLOOKUP($C69,Event22!$A$17:$H$97,8,FALSE))</f>
        <v>0</v>
      </c>
      <c r="AH69" s="15">
        <f>IF(ISNA(VLOOKUP($C69,Event23!$A$17:$H$97,8,FALSE))=TRUE,0,VLOOKUP($C69,Event23!$A$17:$H$97,8,FALSE))</f>
        <v>0</v>
      </c>
      <c r="AI69" s="15">
        <f>IF(ISNA(VLOOKUP($C69,Event24!$A$17:$H$97,8,FALSE))=TRUE,0,VLOOKUP($C69,Event24!$A$17:$H$97,8,FALSE))</f>
        <v>0</v>
      </c>
      <c r="AJ69" s="15">
        <f>IF(ISNA(VLOOKUP($C69,Event25!$A$17:$H$97,8,FALSE))=TRUE,0,VLOOKUP($C69,Event25!$A$17:$H$97,8,FALSE))</f>
        <v>0</v>
      </c>
      <c r="AK69" s="15">
        <f>IF(ISNA(VLOOKUP($C69,Event26!$A$17:$H$97,8,FALSE))=TRUE,0,VLOOKUP($C69,Event26!$A$17:$H$97,8,FALSE))</f>
        <v>0</v>
      </c>
      <c r="AL69" s="15">
        <f>IF(ISNA(VLOOKUP($C69,Event27!$A$17:$H$97,8,FALSE))=TRUE,0,VLOOKUP($C69,Event27!$A$17:$H$97,8,FALSE))</f>
        <v>0</v>
      </c>
      <c r="AM69" s="15">
        <f>IF(ISNA(VLOOKUP($C69,Event28!$A$17:$H$97,8,FALSE))=TRUE,0,VLOOKUP($C69,Event28!$A$17:$H$97,8,FALSE))</f>
        <v>0</v>
      </c>
      <c r="AN69" s="15">
        <f>IF(ISNA(VLOOKUP($C69,Event29!$A$17:$H$97,8,FALSE))=TRUE,0,VLOOKUP($C69,Event29!$A$17:$H$97,8,FALSE))</f>
        <v>0</v>
      </c>
      <c r="AO69" s="15">
        <f>IF(ISNA(VLOOKUP($C69,Event30!$A$17:$H$96,8,FALSE))=TRUE,0,VLOOKUP($C69,Event30!$A$17:$H$96,8,FALSE))</f>
        <v>0</v>
      </c>
    </row>
    <row r="70" spans="1:41" ht="13.5" customHeight="1">
      <c r="A70" s="169"/>
      <c r="B70" s="169"/>
      <c r="C70" s="26"/>
      <c r="D70" s="8"/>
      <c r="E70" s="8">
        <f aca="true" t="shared" si="18" ref="E70:E83">F70</f>
        <v>15</v>
      </c>
      <c r="F70" s="14">
        <f aca="true" t="shared" si="19" ref="F70:F83">RANK(J70,$J$6:$J$83,0)</f>
        <v>15</v>
      </c>
      <c r="G70" s="25">
        <f aca="true" t="shared" si="20" ref="G70:G83">LARGE(($L70:$AO70),1)</f>
        <v>0</v>
      </c>
      <c r="H70" s="25">
        <f aca="true" t="shared" si="21" ref="H70:H83">LARGE(($L70:$AO70),2)</f>
        <v>0</v>
      </c>
      <c r="I70" s="25">
        <f aca="true" t="shared" si="22" ref="I70:I83">LARGE(($L70:$AO70),3)</f>
        <v>0</v>
      </c>
      <c r="J70" s="14">
        <f aca="true" t="shared" si="23" ref="J70:J83">SUM(G70+H70+I70)</f>
        <v>0</v>
      </c>
      <c r="K70" s="118"/>
      <c r="L70" s="15" t="str">
        <f>IF(ISNA(VLOOKUP($C70,'REV Copper HP Dec 10'!$A$17:$H$71,8,FALSE))=TRUE,"0",VLOOKUP($C70,'REV Copper HP Dec 10'!$A$17:$H$71,8,FALSE))</f>
        <v>0</v>
      </c>
      <c r="M70" s="15">
        <f>IF(ISNA(VLOOKUP($C70,'REV Copper HP Dec 11'!$A$17:$H$70,8,FALSE))=TRUE,0,VLOOKUP($C70,'REV Copper HP Dec 11'!$A$17:$H$70,8,FALSE))</f>
        <v>0</v>
      </c>
      <c r="N70" s="15">
        <f>IF(ISNA(VLOOKUP($C70,'Muskoka Timber Tour Jan 23'!$A$17:$H$20,8,FALSE))=TRUE,0,VLOOKUP($C70,'Muskoka Timber Tour Jan 23'!$A$17:$H$20,8,FALSE))</f>
        <v>0</v>
      </c>
      <c r="O70" s="15">
        <f>IF(ISNA(VLOOKUP($C70,'Muskoka Timber Tour Jan 24'!$A$17:$H$25,8,FALSE))=TRUE,0,VLOOKUP($C70,'Muskoka Timber Tour Jan 24'!$A$17:$H$25,8,FALSE))</f>
        <v>0</v>
      </c>
      <c r="P70" s="15">
        <f>IF(ISNA(VLOOKUP($C70,'Whistler COT'!$A$17:$H$95,8,FALSE))=TRUE,0,VLOOKUP($C70,'Whistler COT'!$A$17:$H$95,8,FALSE))</f>
        <v>0</v>
      </c>
      <c r="Q70" s="15">
        <f>IF(ISNA(VLOOKUP($C70,'Caledon TT Feb 26'!$A$17:$H$18,8,FALSE))=TRUE,0,VLOOKUP($C70,'Caledon TT Feb 26'!$A$17:$H$18,8,FALSE))</f>
        <v>0</v>
      </c>
      <c r="R70" s="15">
        <f>IF(ISNA(VLOOKUP($C70,'Aspen Open HP Feb 18'!$A$17:$H$100,8,FALSE))=TRUE,0,VLOOKUP($C70,'Aspen Open HP Feb 18'!$A$17:$H$100,8,FALSE))</f>
        <v>0</v>
      </c>
      <c r="S70" s="15">
        <f>IF(ISNA(VLOOKUP($C70,'Thunder Bay TT Jan 2016 SS'!$A$17:$H$24,8,FALSE))=TRUE,0,VLOOKUP($C70,'Thunder Bay TT Jan 2016 SS'!$A$17:$H$24,8,FALSE))</f>
        <v>0</v>
      </c>
      <c r="T70" s="15">
        <f>IF(ISNA(VLOOKUP($C70,Event24!$A$17:$H$17,8,FALSE))=TRUE,0,VLOOKUP($C70,Event24!$A$17:$H$17,8,FALSE))</f>
        <v>0</v>
      </c>
      <c r="U70" s="15">
        <f>IF(ISNA(VLOOKUP($C70,'Calgary Nor-Am HP Feb 26'!$A$17:$H$99,8,FALSE))=TRUE,0,VLOOKUP($C70,'Calgary Nor-Am HP Feb 26'!$A$17:$H$99,8,FALSE))</f>
        <v>0</v>
      </c>
      <c r="V70" s="15">
        <f>IF(ISNA(VLOOKUP($C70,'Calgary Nor-Am SS Feb 28'!$A$17:$H$100,8,FALSE))=TRUE,0,VLOOKUP($C70,'Calgary Nor-Am SS Feb 28'!$A$17:$H$100,8,FALSE))</f>
        <v>0</v>
      </c>
      <c r="W70" s="15">
        <f>IF(ISNA(VLOOKUP($C70,'MSLM Nor-Am March 5-6'!$A$17:$H$96,8,FALSE))=TRUE,0,VLOOKUP($C70,'MSLM Nor-Am March 5-6'!$A$17:$H$96,8,FALSE))</f>
        <v>0</v>
      </c>
      <c r="X70" s="15">
        <f>IF(ISNA(VLOOKUP($C70,'Mammoth World Cup'!$A$17:$H$92,8,FALSE))=TRUE,0,VLOOKUP($C70,'Mammoth World Cup'!$A$17:$H$92,8,FALSE))</f>
        <v>0</v>
      </c>
      <c r="Y70" s="15">
        <f>IF(ISNA(VLOOKUP($C70,'Jr Nationals March 17 SS'!$A$17:$H$92,8,FALSE))=TRUE,0,VLOOKUP($C70,'Jr Nationals March 17 SS'!$A$17:$H$92,8,FALSE))</f>
        <v>0</v>
      </c>
      <c r="Z70" s="15">
        <f>IF(ISNA(VLOOKUP($C70,'Seven Springs Nor-Am Mar 17 HP'!$A$17:$H$97,8,FALSE))=TRUE,0,VLOOKUP($C70,'Seven Springs Nor-Am Mar 17 HP'!$A$17:$H$97,8,FALSE))</f>
        <v>0</v>
      </c>
      <c r="AA70" s="15">
        <f>IF(ISNA(VLOOKUP($C70,'Seven Springs Nor-Am Mar 18 SS'!$A$17:$H$97,8,FALSE))=TRUE,0,VLOOKUP($C70,'Seven Springs Nor-Am Mar 18 SS'!$A$17:$H$97,8,FALSE))</f>
        <v>0</v>
      </c>
      <c r="AB70" s="15">
        <f>IF(ISNA(VLOOKUP($C70,'Stoneham COT March 12-13 SS'!$A$17:$H$97,8,FALSE))=TRUE,0,VLOOKUP($C70,'Stoneham COT March 12-13 SS'!$A$17:$H$97,8,FALSE))</f>
        <v>0</v>
      </c>
      <c r="AC70" s="15">
        <f>IF(ISNA(VLOOKUP($C70,'Stoneham COT March 11 HP'!$A$17:$H$97,8,FALSE))=TRUE,0,VLOOKUP($C70,'Stoneham COT March 11 HP'!$A$17:$H$97,8,FALSE))</f>
        <v>0</v>
      </c>
      <c r="AD70" s="15">
        <f>IF(ISNA(VLOOKUP($C70,'Step Up April 1-3 SS'!$A$17:$H$97,8,FALSE))=TRUE,0,VLOOKUP($C70,'Step Up April 1-3 SS'!$A$17:$H$97,8,FALSE))</f>
        <v>0</v>
      </c>
      <c r="AE70" s="15">
        <f>IF(ISNA(VLOOKUP($C70,'Midwest Championship Feb 6 SS'!$A$17:$H$97,8,FALSE))=TRUE,0,VLOOKUP($C70,'Midwest Championship Feb 6 SS'!$A$17:$H$97,8,FALSE))</f>
        <v>0</v>
      </c>
      <c r="AF70" s="15">
        <f>IF(ISNA(VLOOKUP($C70,'Thunder Bay TT Jan 2016 SS'!$A$17:$H$97,8,FALSE))=TRUE,0,VLOOKUP($C70,'Thunder Bay TT Jan 2016 SS'!$A$17:$H$97,8,FALSE))</f>
        <v>0</v>
      </c>
      <c r="AG70" s="15">
        <f>IF(ISNA(VLOOKUP($C70,Event22!$A$17:$H$97,8,FALSE))=TRUE,0,VLOOKUP($C70,Event22!$A$17:$H$97,8,FALSE))</f>
        <v>0</v>
      </c>
      <c r="AH70" s="15">
        <f>IF(ISNA(VLOOKUP($C70,Event23!$A$17:$H$97,8,FALSE))=TRUE,0,VLOOKUP($C70,Event23!$A$17:$H$97,8,FALSE))</f>
        <v>0</v>
      </c>
      <c r="AI70" s="15">
        <f>IF(ISNA(VLOOKUP($C70,Event24!$A$17:$H$97,8,FALSE))=TRUE,0,VLOOKUP($C70,Event24!$A$17:$H$97,8,FALSE))</f>
        <v>0</v>
      </c>
      <c r="AJ70" s="15">
        <f>IF(ISNA(VLOOKUP($C70,Event25!$A$17:$H$97,8,FALSE))=TRUE,0,VLOOKUP($C70,Event25!$A$17:$H$97,8,FALSE))</f>
        <v>0</v>
      </c>
      <c r="AK70" s="15">
        <f>IF(ISNA(VLOOKUP($C70,Event26!$A$17:$H$97,8,FALSE))=TRUE,0,VLOOKUP($C70,Event26!$A$17:$H$97,8,FALSE))</f>
        <v>0</v>
      </c>
      <c r="AL70" s="15">
        <f>IF(ISNA(VLOOKUP($C70,Event27!$A$17:$H$97,8,FALSE))=TRUE,0,VLOOKUP($C70,Event27!$A$17:$H$97,8,FALSE))</f>
        <v>0</v>
      </c>
      <c r="AM70" s="15">
        <f>IF(ISNA(VLOOKUP($C70,Event28!$A$17:$H$97,8,FALSE))=TRUE,0,VLOOKUP($C70,Event28!$A$17:$H$97,8,FALSE))</f>
        <v>0</v>
      </c>
      <c r="AN70" s="15">
        <f>IF(ISNA(VLOOKUP($C70,Event29!$A$17:$H$97,8,FALSE))=TRUE,0,VLOOKUP($C70,Event29!$A$17:$H$97,8,FALSE))</f>
        <v>0</v>
      </c>
      <c r="AO70" s="15">
        <f>IF(ISNA(VLOOKUP($C70,Event30!$A$17:$H$96,8,FALSE))=TRUE,0,VLOOKUP($C70,Event30!$A$17:$H$96,8,FALSE))</f>
        <v>0</v>
      </c>
    </row>
    <row r="71" spans="1:41" ht="13.5" customHeight="1">
      <c r="A71" s="169"/>
      <c r="B71" s="169"/>
      <c r="C71" s="26"/>
      <c r="D71" s="8"/>
      <c r="E71" s="8">
        <f t="shared" si="18"/>
        <v>15</v>
      </c>
      <c r="F71" s="14">
        <f t="shared" si="19"/>
        <v>15</v>
      </c>
      <c r="G71" s="25">
        <f t="shared" si="20"/>
        <v>0</v>
      </c>
      <c r="H71" s="25">
        <f t="shared" si="21"/>
        <v>0</v>
      </c>
      <c r="I71" s="25">
        <f t="shared" si="22"/>
        <v>0</v>
      </c>
      <c r="J71" s="14">
        <f t="shared" si="23"/>
        <v>0</v>
      </c>
      <c r="K71" s="118"/>
      <c r="L71" s="15" t="str">
        <f>IF(ISNA(VLOOKUP($C71,'REV Copper HP Dec 10'!$A$17:$H$71,8,FALSE))=TRUE,"0",VLOOKUP($C71,'REV Copper HP Dec 10'!$A$17:$H$71,8,FALSE))</f>
        <v>0</v>
      </c>
      <c r="M71" s="15">
        <f>IF(ISNA(VLOOKUP($C71,'REV Copper HP Dec 11'!$A$17:$H$70,8,FALSE))=TRUE,0,VLOOKUP($C71,'REV Copper HP Dec 11'!$A$17:$H$70,8,FALSE))</f>
        <v>0</v>
      </c>
      <c r="N71" s="15">
        <f>IF(ISNA(VLOOKUP($C71,'Muskoka Timber Tour Jan 23'!$A$17:$H$20,8,FALSE))=TRUE,0,VLOOKUP($C71,'Muskoka Timber Tour Jan 23'!$A$17:$H$20,8,FALSE))</f>
        <v>0</v>
      </c>
      <c r="O71" s="15">
        <f>IF(ISNA(VLOOKUP($C71,'Muskoka Timber Tour Jan 24'!$A$17:$H$25,8,FALSE))=TRUE,0,VLOOKUP($C71,'Muskoka Timber Tour Jan 24'!$A$17:$H$25,8,FALSE))</f>
        <v>0</v>
      </c>
      <c r="P71" s="15">
        <f>IF(ISNA(VLOOKUP($C71,'Whistler COT'!$A$17:$H$95,8,FALSE))=TRUE,0,VLOOKUP($C71,'Whistler COT'!$A$17:$H$95,8,FALSE))</f>
        <v>0</v>
      </c>
      <c r="Q71" s="15">
        <f>IF(ISNA(VLOOKUP($C71,'Caledon TT Feb 26'!$A$17:$H$18,8,FALSE))=TRUE,0,VLOOKUP($C71,'Caledon TT Feb 26'!$A$17:$H$18,8,FALSE))</f>
        <v>0</v>
      </c>
      <c r="R71" s="15">
        <f>IF(ISNA(VLOOKUP($C71,'Aspen Open HP Feb 18'!$A$17:$H$100,8,FALSE))=TRUE,0,VLOOKUP($C71,'Aspen Open HP Feb 18'!$A$17:$H$100,8,FALSE))</f>
        <v>0</v>
      </c>
      <c r="S71" s="15">
        <f>IF(ISNA(VLOOKUP($C71,'Thunder Bay TT Jan 2016 SS'!$A$17:$H$24,8,FALSE))=TRUE,0,VLOOKUP($C71,'Thunder Bay TT Jan 2016 SS'!$A$17:$H$24,8,FALSE))</f>
        <v>0</v>
      </c>
      <c r="T71" s="15">
        <f>IF(ISNA(VLOOKUP($C71,Event24!$A$17:$H$17,8,FALSE))=TRUE,0,VLOOKUP($C71,Event24!$A$17:$H$17,8,FALSE))</f>
        <v>0</v>
      </c>
      <c r="U71" s="15">
        <f>IF(ISNA(VLOOKUP($C71,'Calgary Nor-Am HP Feb 26'!$A$17:$H$99,8,FALSE))=TRUE,0,VLOOKUP($C71,'Calgary Nor-Am HP Feb 26'!$A$17:$H$99,8,FALSE))</f>
        <v>0</v>
      </c>
      <c r="V71" s="15">
        <f>IF(ISNA(VLOOKUP($C71,'Calgary Nor-Am SS Feb 28'!$A$17:$H$100,8,FALSE))=TRUE,0,VLOOKUP($C71,'Calgary Nor-Am SS Feb 28'!$A$17:$H$100,8,FALSE))</f>
        <v>0</v>
      </c>
      <c r="W71" s="15">
        <f>IF(ISNA(VLOOKUP($C71,'MSLM Nor-Am March 5-6'!$A$17:$H$96,8,FALSE))=TRUE,0,VLOOKUP($C71,'MSLM Nor-Am March 5-6'!$A$17:$H$96,8,FALSE))</f>
        <v>0</v>
      </c>
      <c r="X71" s="15">
        <f>IF(ISNA(VLOOKUP($C71,'Mammoth World Cup'!$A$17:$H$92,8,FALSE))=TRUE,0,VLOOKUP($C71,'Mammoth World Cup'!$A$17:$H$92,8,FALSE))</f>
        <v>0</v>
      </c>
      <c r="Y71" s="15">
        <f>IF(ISNA(VLOOKUP($C71,'Jr Nationals March 17 SS'!$A$17:$H$92,8,FALSE))=TRUE,0,VLOOKUP($C71,'Jr Nationals March 17 SS'!$A$17:$H$92,8,FALSE))</f>
        <v>0</v>
      </c>
      <c r="Z71" s="15">
        <f>IF(ISNA(VLOOKUP($C71,'Seven Springs Nor-Am Mar 17 HP'!$A$17:$H$97,8,FALSE))=TRUE,0,VLOOKUP($C71,'Seven Springs Nor-Am Mar 17 HP'!$A$17:$H$97,8,FALSE))</f>
        <v>0</v>
      </c>
      <c r="AA71" s="15">
        <f>IF(ISNA(VLOOKUP($C71,'Seven Springs Nor-Am Mar 18 SS'!$A$17:$H$97,8,FALSE))=TRUE,0,VLOOKUP($C71,'Seven Springs Nor-Am Mar 18 SS'!$A$17:$H$97,8,FALSE))</f>
        <v>0</v>
      </c>
      <c r="AB71" s="15">
        <f>IF(ISNA(VLOOKUP($C71,'Stoneham COT March 12-13 SS'!$A$17:$H$97,8,FALSE))=TRUE,0,VLOOKUP($C71,'Stoneham COT March 12-13 SS'!$A$17:$H$97,8,FALSE))</f>
        <v>0</v>
      </c>
      <c r="AC71" s="15">
        <f>IF(ISNA(VLOOKUP($C71,'Stoneham COT March 11 HP'!$A$17:$H$97,8,FALSE))=TRUE,0,VLOOKUP($C71,'Stoneham COT March 11 HP'!$A$17:$H$97,8,FALSE))</f>
        <v>0</v>
      </c>
      <c r="AD71" s="15">
        <f>IF(ISNA(VLOOKUP($C71,'Step Up April 1-3 SS'!$A$17:$H$97,8,FALSE))=TRUE,0,VLOOKUP($C71,'Step Up April 1-3 SS'!$A$17:$H$97,8,FALSE))</f>
        <v>0</v>
      </c>
      <c r="AE71" s="15">
        <f>IF(ISNA(VLOOKUP($C71,'Midwest Championship Feb 6 SS'!$A$17:$H$97,8,FALSE))=TRUE,0,VLOOKUP($C71,'Midwest Championship Feb 6 SS'!$A$17:$H$97,8,FALSE))</f>
        <v>0</v>
      </c>
      <c r="AF71" s="15">
        <f>IF(ISNA(VLOOKUP($C71,'Thunder Bay TT Jan 2016 SS'!$A$17:$H$97,8,FALSE))=TRUE,0,VLOOKUP($C71,'Thunder Bay TT Jan 2016 SS'!$A$17:$H$97,8,FALSE))</f>
        <v>0</v>
      </c>
      <c r="AG71" s="15">
        <f>IF(ISNA(VLOOKUP($C71,Event22!$A$17:$H$97,8,FALSE))=TRUE,0,VLOOKUP($C71,Event22!$A$17:$H$97,8,FALSE))</f>
        <v>0</v>
      </c>
      <c r="AH71" s="15">
        <f>IF(ISNA(VLOOKUP($C71,Event23!$A$17:$H$97,8,FALSE))=TRUE,0,VLOOKUP($C71,Event23!$A$17:$H$97,8,FALSE))</f>
        <v>0</v>
      </c>
      <c r="AI71" s="15">
        <f>IF(ISNA(VLOOKUP($C71,Event24!$A$17:$H$97,8,FALSE))=TRUE,0,VLOOKUP($C71,Event24!$A$17:$H$97,8,FALSE))</f>
        <v>0</v>
      </c>
      <c r="AJ71" s="15">
        <f>IF(ISNA(VLOOKUP($C71,Event25!$A$17:$H$97,8,FALSE))=TRUE,0,VLOOKUP($C71,Event25!$A$17:$H$97,8,FALSE))</f>
        <v>0</v>
      </c>
      <c r="AK71" s="15">
        <f>IF(ISNA(VLOOKUP($C71,Event26!$A$17:$H$97,8,FALSE))=TRUE,0,VLOOKUP($C71,Event26!$A$17:$H$97,8,FALSE))</f>
        <v>0</v>
      </c>
      <c r="AL71" s="15">
        <f>IF(ISNA(VLOOKUP($C71,Event27!$A$17:$H$97,8,FALSE))=TRUE,0,VLOOKUP($C71,Event27!$A$17:$H$97,8,FALSE))</f>
        <v>0</v>
      </c>
      <c r="AM71" s="15">
        <f>IF(ISNA(VLOOKUP($C71,Event28!$A$17:$H$97,8,FALSE))=TRUE,0,VLOOKUP($C71,Event28!$A$17:$H$97,8,FALSE))</f>
        <v>0</v>
      </c>
      <c r="AN71" s="15">
        <f>IF(ISNA(VLOOKUP($C71,Event29!$A$17:$H$97,8,FALSE))=TRUE,0,VLOOKUP($C71,Event29!$A$17:$H$97,8,FALSE))</f>
        <v>0</v>
      </c>
      <c r="AO71" s="15">
        <f>IF(ISNA(VLOOKUP($C71,Event30!$A$17:$H$96,8,FALSE))=TRUE,0,VLOOKUP($C71,Event30!$A$17:$H$96,8,FALSE))</f>
        <v>0</v>
      </c>
    </row>
    <row r="72" spans="1:41" ht="13.5" customHeight="1">
      <c r="A72" s="169"/>
      <c r="B72" s="169"/>
      <c r="C72" s="26"/>
      <c r="D72" s="8"/>
      <c r="E72" s="8">
        <f t="shared" si="18"/>
        <v>15</v>
      </c>
      <c r="F72" s="14">
        <f t="shared" si="19"/>
        <v>15</v>
      </c>
      <c r="G72" s="25">
        <f t="shared" si="20"/>
        <v>0</v>
      </c>
      <c r="H72" s="25">
        <f t="shared" si="21"/>
        <v>0</v>
      </c>
      <c r="I72" s="25">
        <f t="shared" si="22"/>
        <v>0</v>
      </c>
      <c r="J72" s="14">
        <f t="shared" si="23"/>
        <v>0</v>
      </c>
      <c r="K72" s="118"/>
      <c r="L72" s="15" t="str">
        <f>IF(ISNA(VLOOKUP($C72,'REV Copper HP Dec 10'!$A$17:$H$71,8,FALSE))=TRUE,"0",VLOOKUP($C72,'REV Copper HP Dec 10'!$A$17:$H$71,8,FALSE))</f>
        <v>0</v>
      </c>
      <c r="M72" s="15">
        <f>IF(ISNA(VLOOKUP($C72,'REV Copper HP Dec 11'!$A$17:$H$70,8,FALSE))=TRUE,0,VLOOKUP($C72,'REV Copper HP Dec 11'!$A$17:$H$70,8,FALSE))</f>
        <v>0</v>
      </c>
      <c r="N72" s="15">
        <f>IF(ISNA(VLOOKUP($C72,'Muskoka Timber Tour Jan 23'!$A$17:$H$20,8,FALSE))=TRUE,0,VLOOKUP($C72,'Muskoka Timber Tour Jan 23'!$A$17:$H$20,8,FALSE))</f>
        <v>0</v>
      </c>
      <c r="O72" s="15">
        <f>IF(ISNA(VLOOKUP($C72,'Muskoka Timber Tour Jan 24'!$A$17:$H$25,8,FALSE))=TRUE,0,VLOOKUP($C72,'Muskoka Timber Tour Jan 24'!$A$17:$H$25,8,FALSE))</f>
        <v>0</v>
      </c>
      <c r="P72" s="15">
        <f>IF(ISNA(VLOOKUP($C72,'Whistler COT'!$A$17:$H$95,8,FALSE))=TRUE,0,VLOOKUP($C72,'Whistler COT'!$A$17:$H$95,8,FALSE))</f>
        <v>0</v>
      </c>
      <c r="Q72" s="15">
        <f>IF(ISNA(VLOOKUP($C72,'Caledon TT Feb 26'!$A$17:$H$18,8,FALSE))=TRUE,0,VLOOKUP($C72,'Caledon TT Feb 26'!$A$17:$H$18,8,FALSE))</f>
        <v>0</v>
      </c>
      <c r="R72" s="15">
        <f>IF(ISNA(VLOOKUP($C72,'Aspen Open HP Feb 18'!$A$17:$H$100,8,FALSE))=TRUE,0,VLOOKUP($C72,'Aspen Open HP Feb 18'!$A$17:$H$100,8,FALSE))</f>
        <v>0</v>
      </c>
      <c r="S72" s="15">
        <f>IF(ISNA(VLOOKUP($C72,'Thunder Bay TT Jan 2016 SS'!$A$17:$H$24,8,FALSE))=TRUE,0,VLOOKUP($C72,'Thunder Bay TT Jan 2016 SS'!$A$17:$H$24,8,FALSE))</f>
        <v>0</v>
      </c>
      <c r="T72" s="15">
        <f>IF(ISNA(VLOOKUP($C72,Event24!$A$17:$H$17,8,FALSE))=TRUE,0,VLOOKUP($C72,Event24!$A$17:$H$17,8,FALSE))</f>
        <v>0</v>
      </c>
      <c r="U72" s="15">
        <f>IF(ISNA(VLOOKUP($C72,'Calgary Nor-Am HP Feb 26'!$A$17:$H$99,8,FALSE))=TRUE,0,VLOOKUP($C72,'Calgary Nor-Am HP Feb 26'!$A$17:$H$99,8,FALSE))</f>
        <v>0</v>
      </c>
      <c r="V72" s="15">
        <f>IF(ISNA(VLOOKUP($C72,'Calgary Nor-Am SS Feb 28'!$A$17:$H$100,8,FALSE))=TRUE,0,VLOOKUP($C72,'Calgary Nor-Am SS Feb 28'!$A$17:$H$100,8,FALSE))</f>
        <v>0</v>
      </c>
      <c r="W72" s="15">
        <f>IF(ISNA(VLOOKUP($C72,'MSLM Nor-Am March 5-6'!$A$17:$H$96,8,FALSE))=TRUE,0,VLOOKUP($C72,'MSLM Nor-Am March 5-6'!$A$17:$H$96,8,FALSE))</f>
        <v>0</v>
      </c>
      <c r="X72" s="15">
        <f>IF(ISNA(VLOOKUP($C72,'Mammoth World Cup'!$A$17:$H$92,8,FALSE))=TRUE,0,VLOOKUP($C72,'Mammoth World Cup'!$A$17:$H$92,8,FALSE))</f>
        <v>0</v>
      </c>
      <c r="Y72" s="15">
        <f>IF(ISNA(VLOOKUP($C72,'Jr Nationals March 17 SS'!$A$17:$H$92,8,FALSE))=TRUE,0,VLOOKUP($C72,'Jr Nationals March 17 SS'!$A$17:$H$92,8,FALSE))</f>
        <v>0</v>
      </c>
      <c r="Z72" s="15">
        <f>IF(ISNA(VLOOKUP($C72,'Seven Springs Nor-Am Mar 17 HP'!$A$17:$H$97,8,FALSE))=TRUE,0,VLOOKUP($C72,'Seven Springs Nor-Am Mar 17 HP'!$A$17:$H$97,8,FALSE))</f>
        <v>0</v>
      </c>
      <c r="AA72" s="15">
        <f>IF(ISNA(VLOOKUP($C72,'Seven Springs Nor-Am Mar 18 SS'!$A$17:$H$97,8,FALSE))=TRUE,0,VLOOKUP($C72,'Seven Springs Nor-Am Mar 18 SS'!$A$17:$H$97,8,FALSE))</f>
        <v>0</v>
      </c>
      <c r="AB72" s="15">
        <f>IF(ISNA(VLOOKUP($C72,'Stoneham COT March 12-13 SS'!$A$17:$H$97,8,FALSE))=TRUE,0,VLOOKUP($C72,'Stoneham COT March 12-13 SS'!$A$17:$H$97,8,FALSE))</f>
        <v>0</v>
      </c>
      <c r="AC72" s="15">
        <f>IF(ISNA(VLOOKUP($C72,'Stoneham COT March 11 HP'!$A$17:$H$97,8,FALSE))=TRUE,0,VLOOKUP($C72,'Stoneham COT March 11 HP'!$A$17:$H$97,8,FALSE))</f>
        <v>0</v>
      </c>
      <c r="AD72" s="15">
        <f>IF(ISNA(VLOOKUP($C72,'Step Up April 1-3 SS'!$A$17:$H$97,8,FALSE))=TRUE,0,VLOOKUP($C72,'Step Up April 1-3 SS'!$A$17:$H$97,8,FALSE))</f>
        <v>0</v>
      </c>
      <c r="AE72" s="15">
        <f>IF(ISNA(VLOOKUP($C72,'Midwest Championship Feb 6 SS'!$A$17:$H$97,8,FALSE))=TRUE,0,VLOOKUP($C72,'Midwest Championship Feb 6 SS'!$A$17:$H$97,8,FALSE))</f>
        <v>0</v>
      </c>
      <c r="AF72" s="15">
        <f>IF(ISNA(VLOOKUP($C72,'Thunder Bay TT Jan 2016 SS'!$A$17:$H$97,8,FALSE))=TRUE,0,VLOOKUP($C72,'Thunder Bay TT Jan 2016 SS'!$A$17:$H$97,8,FALSE))</f>
        <v>0</v>
      </c>
      <c r="AG72" s="15">
        <f>IF(ISNA(VLOOKUP($C72,Event22!$A$17:$H$97,8,FALSE))=TRUE,0,VLOOKUP($C72,Event22!$A$17:$H$97,8,FALSE))</f>
        <v>0</v>
      </c>
      <c r="AH72" s="15">
        <f>IF(ISNA(VLOOKUP($C72,Event23!$A$17:$H$97,8,FALSE))=TRUE,0,VLOOKUP($C72,Event23!$A$17:$H$97,8,FALSE))</f>
        <v>0</v>
      </c>
      <c r="AI72" s="15">
        <f>IF(ISNA(VLOOKUP($C72,Event24!$A$17:$H$97,8,FALSE))=TRUE,0,VLOOKUP($C72,Event24!$A$17:$H$97,8,FALSE))</f>
        <v>0</v>
      </c>
      <c r="AJ72" s="15">
        <f>IF(ISNA(VLOOKUP($C72,Event25!$A$17:$H$97,8,FALSE))=TRUE,0,VLOOKUP($C72,Event25!$A$17:$H$97,8,FALSE))</f>
        <v>0</v>
      </c>
      <c r="AK72" s="15">
        <f>IF(ISNA(VLOOKUP($C72,Event26!$A$17:$H$97,8,FALSE))=TRUE,0,VLOOKUP($C72,Event26!$A$17:$H$97,8,FALSE))</f>
        <v>0</v>
      </c>
      <c r="AL72" s="15">
        <f>IF(ISNA(VLOOKUP($C72,Event27!$A$17:$H$97,8,FALSE))=TRUE,0,VLOOKUP($C72,Event27!$A$17:$H$97,8,FALSE))</f>
        <v>0</v>
      </c>
      <c r="AM72" s="15">
        <f>IF(ISNA(VLOOKUP($C72,Event28!$A$17:$H$97,8,FALSE))=TRUE,0,VLOOKUP($C72,Event28!$A$17:$H$97,8,FALSE))</f>
        <v>0</v>
      </c>
      <c r="AN72" s="15">
        <f>IF(ISNA(VLOOKUP($C72,Event29!$A$17:$H$97,8,FALSE))=TRUE,0,VLOOKUP($C72,Event29!$A$17:$H$97,8,FALSE))</f>
        <v>0</v>
      </c>
      <c r="AO72" s="15">
        <f>IF(ISNA(VLOOKUP($C72,Event30!$A$17:$H$96,8,FALSE))=TRUE,0,VLOOKUP($C72,Event30!$A$17:$H$96,8,FALSE))</f>
        <v>0</v>
      </c>
    </row>
    <row r="73" spans="1:41" ht="13.5" customHeight="1">
      <c r="A73" s="169"/>
      <c r="B73" s="169"/>
      <c r="C73" s="26"/>
      <c r="D73" s="8"/>
      <c r="E73" s="8">
        <f t="shared" si="18"/>
        <v>15</v>
      </c>
      <c r="F73" s="14">
        <f t="shared" si="19"/>
        <v>15</v>
      </c>
      <c r="G73" s="25">
        <f t="shared" si="20"/>
        <v>0</v>
      </c>
      <c r="H73" s="25">
        <f t="shared" si="21"/>
        <v>0</v>
      </c>
      <c r="I73" s="25">
        <f t="shared" si="22"/>
        <v>0</v>
      </c>
      <c r="J73" s="14">
        <f t="shared" si="23"/>
        <v>0</v>
      </c>
      <c r="K73" s="118"/>
      <c r="L73" s="15" t="str">
        <f>IF(ISNA(VLOOKUP($C73,'REV Copper HP Dec 10'!$A$17:$H$71,8,FALSE))=TRUE,"0",VLOOKUP($C73,'REV Copper HP Dec 10'!$A$17:$H$71,8,FALSE))</f>
        <v>0</v>
      </c>
      <c r="M73" s="15">
        <f>IF(ISNA(VLOOKUP($C73,'REV Copper HP Dec 11'!$A$17:$H$70,8,FALSE))=TRUE,0,VLOOKUP($C73,'REV Copper HP Dec 11'!$A$17:$H$70,8,FALSE))</f>
        <v>0</v>
      </c>
      <c r="N73" s="15">
        <f>IF(ISNA(VLOOKUP($C73,'Muskoka Timber Tour Jan 23'!$A$17:$H$20,8,FALSE))=TRUE,0,VLOOKUP($C73,'Muskoka Timber Tour Jan 23'!$A$17:$H$20,8,FALSE))</f>
        <v>0</v>
      </c>
      <c r="O73" s="15">
        <f>IF(ISNA(VLOOKUP($C73,'Muskoka Timber Tour Jan 24'!$A$17:$H$25,8,FALSE))=TRUE,0,VLOOKUP($C73,'Muskoka Timber Tour Jan 24'!$A$17:$H$25,8,FALSE))</f>
        <v>0</v>
      </c>
      <c r="P73" s="33">
        <f>IF(ISNA(VLOOKUP($C73,'Whistler COT'!$A$17:$H$95,8,FALSE))=TRUE,0,VLOOKUP($C73,'Whistler COT'!$A$17:$H$95,8,FALSE))</f>
        <v>0</v>
      </c>
      <c r="Q73" s="15">
        <f>IF(ISNA(VLOOKUP($C73,'Caledon TT Feb 26'!$A$17:$H$18,8,FALSE))=TRUE,0,VLOOKUP($C73,'Caledon TT Feb 26'!$A$17:$H$18,8,FALSE))</f>
        <v>0</v>
      </c>
      <c r="R73" s="15">
        <f>IF(ISNA(VLOOKUP($C73,'Aspen Open HP Feb 18'!$A$17:$H$100,8,FALSE))=TRUE,0,VLOOKUP($C73,'Aspen Open HP Feb 18'!$A$17:$H$100,8,FALSE))</f>
        <v>0</v>
      </c>
      <c r="S73" s="15">
        <f>IF(ISNA(VLOOKUP($C73,'Thunder Bay TT Jan 2016 SS'!$A$17:$H$24,8,FALSE))=TRUE,0,VLOOKUP($C73,'Thunder Bay TT Jan 2016 SS'!$A$17:$H$24,8,FALSE))</f>
        <v>0</v>
      </c>
      <c r="T73" s="15">
        <f>IF(ISNA(VLOOKUP($C73,Event24!$A$17:$H$17,8,FALSE))=TRUE,0,VLOOKUP($C73,Event24!$A$17:$H$17,8,FALSE))</f>
        <v>0</v>
      </c>
      <c r="U73" s="15">
        <f>IF(ISNA(VLOOKUP($C73,'Calgary Nor-Am HP Feb 26'!$A$17:$H$99,8,FALSE))=TRUE,0,VLOOKUP($C73,'Calgary Nor-Am HP Feb 26'!$A$17:$H$99,8,FALSE))</f>
        <v>0</v>
      </c>
      <c r="V73" s="15">
        <f>IF(ISNA(VLOOKUP($C73,'Calgary Nor-Am SS Feb 28'!$A$17:$H$100,8,FALSE))=TRUE,0,VLOOKUP($C73,'Calgary Nor-Am SS Feb 28'!$A$17:$H$100,8,FALSE))</f>
        <v>0</v>
      </c>
      <c r="W73" s="15">
        <f>IF(ISNA(VLOOKUP($C73,'MSLM Nor-Am March 5-6'!$A$17:$H$96,8,FALSE))=TRUE,0,VLOOKUP($C73,'MSLM Nor-Am March 5-6'!$A$17:$H$96,8,FALSE))</f>
        <v>0</v>
      </c>
      <c r="X73" s="15">
        <f>IF(ISNA(VLOOKUP($C73,'Mammoth World Cup'!$A$17:$H$92,8,FALSE))=TRUE,0,VLOOKUP($C73,'Mammoth World Cup'!$A$17:$H$92,8,FALSE))</f>
        <v>0</v>
      </c>
      <c r="Y73" s="15">
        <f>IF(ISNA(VLOOKUP($C73,'Jr Nationals March 17 SS'!$A$17:$H$92,8,FALSE))=TRUE,0,VLOOKUP($C73,'Jr Nationals March 17 SS'!$A$17:$H$92,8,FALSE))</f>
        <v>0</v>
      </c>
      <c r="Z73" s="15">
        <f>IF(ISNA(VLOOKUP($C73,'Seven Springs Nor-Am Mar 17 HP'!$A$17:$H$97,8,FALSE))=TRUE,0,VLOOKUP($C73,'Seven Springs Nor-Am Mar 17 HP'!$A$17:$H$97,8,FALSE))</f>
        <v>0</v>
      </c>
      <c r="AA73" s="15">
        <f>IF(ISNA(VLOOKUP($C73,'Seven Springs Nor-Am Mar 18 SS'!$A$17:$H$97,8,FALSE))=TRUE,0,VLOOKUP($C73,'Seven Springs Nor-Am Mar 18 SS'!$A$17:$H$97,8,FALSE))</f>
        <v>0</v>
      </c>
      <c r="AB73" s="15">
        <f>IF(ISNA(VLOOKUP($C73,'Stoneham COT March 12-13 SS'!$A$17:$H$97,8,FALSE))=TRUE,0,VLOOKUP($C73,'Stoneham COT March 12-13 SS'!$A$17:$H$97,8,FALSE))</f>
        <v>0</v>
      </c>
      <c r="AC73" s="15">
        <f>IF(ISNA(VLOOKUP($C73,'Stoneham COT March 11 HP'!$A$17:$H$97,8,FALSE))=TRUE,0,VLOOKUP($C73,'Stoneham COT March 11 HP'!$A$17:$H$97,8,FALSE))</f>
        <v>0</v>
      </c>
      <c r="AD73" s="15">
        <f>IF(ISNA(VLOOKUP($C73,'Step Up April 1-3 SS'!$A$17:$H$97,8,FALSE))=TRUE,0,VLOOKUP($C73,'Step Up April 1-3 SS'!$A$17:$H$97,8,FALSE))</f>
        <v>0</v>
      </c>
      <c r="AE73" s="15">
        <f>IF(ISNA(VLOOKUP($C73,'Midwest Championship Feb 6 SS'!$A$17:$H$97,8,FALSE))=TRUE,0,VLOOKUP($C73,'Midwest Championship Feb 6 SS'!$A$17:$H$97,8,FALSE))</f>
        <v>0</v>
      </c>
      <c r="AF73" s="15">
        <f>IF(ISNA(VLOOKUP($C73,'Thunder Bay TT Jan 2016 SS'!$A$17:$H$97,8,FALSE))=TRUE,0,VLOOKUP($C73,'Thunder Bay TT Jan 2016 SS'!$A$17:$H$97,8,FALSE))</f>
        <v>0</v>
      </c>
      <c r="AG73" s="15">
        <f>IF(ISNA(VLOOKUP($C73,Event22!$A$17:$H$97,8,FALSE))=TRUE,0,VLOOKUP($C73,Event22!$A$17:$H$97,8,FALSE))</f>
        <v>0</v>
      </c>
      <c r="AH73" s="15">
        <f>IF(ISNA(VLOOKUP($C73,Event23!$A$17:$H$97,8,FALSE))=TRUE,0,VLOOKUP($C73,Event23!$A$17:$H$97,8,FALSE))</f>
        <v>0</v>
      </c>
      <c r="AI73" s="15">
        <f>IF(ISNA(VLOOKUP($C73,Event24!$A$17:$H$97,8,FALSE))=TRUE,0,VLOOKUP($C73,Event24!$A$17:$H$97,8,FALSE))</f>
        <v>0</v>
      </c>
      <c r="AJ73" s="15">
        <f>IF(ISNA(VLOOKUP($C73,Event25!$A$17:$H$97,8,FALSE))=TRUE,0,VLOOKUP($C73,Event25!$A$17:$H$97,8,FALSE))</f>
        <v>0</v>
      </c>
      <c r="AK73" s="15">
        <f>IF(ISNA(VLOOKUP($C73,Event26!$A$17:$H$97,8,FALSE))=TRUE,0,VLOOKUP($C73,Event26!$A$17:$H$97,8,FALSE))</f>
        <v>0</v>
      </c>
      <c r="AL73" s="15">
        <f>IF(ISNA(VLOOKUP($C73,Event27!$A$17:$H$97,8,FALSE))=TRUE,0,VLOOKUP($C73,Event27!$A$17:$H$97,8,FALSE))</f>
        <v>0</v>
      </c>
      <c r="AM73" s="15">
        <f>IF(ISNA(VLOOKUP($C73,Event28!$A$17:$H$97,8,FALSE))=TRUE,0,VLOOKUP($C73,Event28!$A$17:$H$97,8,FALSE))</f>
        <v>0</v>
      </c>
      <c r="AN73" s="15">
        <f>IF(ISNA(VLOOKUP($C73,Event29!$A$17:$H$97,8,FALSE))=TRUE,0,VLOOKUP($C73,Event29!$A$17:$H$97,8,FALSE))</f>
        <v>0</v>
      </c>
      <c r="AO73" s="15">
        <f>IF(ISNA(VLOOKUP($C73,Event30!$A$17:$H$96,8,FALSE))=TRUE,0,VLOOKUP($C73,Event30!$A$17:$H$96,8,FALSE))</f>
        <v>0</v>
      </c>
    </row>
    <row r="74" spans="1:41" ht="13.5" customHeight="1">
      <c r="A74" s="169"/>
      <c r="B74" s="169"/>
      <c r="C74" s="26"/>
      <c r="D74" s="8"/>
      <c r="E74" s="8">
        <f t="shared" si="18"/>
        <v>15</v>
      </c>
      <c r="F74" s="14">
        <f t="shared" si="19"/>
        <v>15</v>
      </c>
      <c r="G74" s="25">
        <f t="shared" si="20"/>
        <v>0</v>
      </c>
      <c r="H74" s="25">
        <f t="shared" si="21"/>
        <v>0</v>
      </c>
      <c r="I74" s="25">
        <f t="shared" si="22"/>
        <v>0</v>
      </c>
      <c r="J74" s="14">
        <f t="shared" si="23"/>
        <v>0</v>
      </c>
      <c r="K74" s="118"/>
      <c r="L74" s="15" t="str">
        <f>IF(ISNA(VLOOKUP($C74,'REV Copper HP Dec 10'!$A$17:$H$71,8,FALSE))=TRUE,"0",VLOOKUP($C74,'REV Copper HP Dec 10'!$A$17:$H$71,8,FALSE))</f>
        <v>0</v>
      </c>
      <c r="M74" s="15">
        <f>IF(ISNA(VLOOKUP($C74,'REV Copper HP Dec 11'!$A$17:$H$70,8,FALSE))=TRUE,0,VLOOKUP($C74,'REV Copper HP Dec 11'!$A$17:$H$70,8,FALSE))</f>
        <v>0</v>
      </c>
      <c r="N74" s="15">
        <f>IF(ISNA(VLOOKUP($C74,'Muskoka Timber Tour Jan 23'!$A$17:$H$20,8,FALSE))=TRUE,0,VLOOKUP($C74,'Muskoka Timber Tour Jan 23'!$A$17:$H$20,8,FALSE))</f>
        <v>0</v>
      </c>
      <c r="O74" s="15">
        <f>IF(ISNA(VLOOKUP($C74,'Muskoka Timber Tour Jan 24'!$A$17:$H$25,8,FALSE))=TRUE,0,VLOOKUP($C74,'Muskoka Timber Tour Jan 24'!$A$17:$H$25,8,FALSE))</f>
        <v>0</v>
      </c>
      <c r="P74" s="15">
        <f>IF(ISNA(VLOOKUP($C74,'Whistler COT'!$A$17:$H$95,8,FALSE))=TRUE,0,VLOOKUP($C74,'Whistler COT'!$A$17:$H$95,8,FALSE))</f>
        <v>0</v>
      </c>
      <c r="Q74" s="15">
        <f>IF(ISNA(VLOOKUP($C74,'Caledon TT Feb 26'!$A$17:$H$18,8,FALSE))=TRUE,0,VLOOKUP($C74,'Caledon TT Feb 26'!$A$17:$H$18,8,FALSE))</f>
        <v>0</v>
      </c>
      <c r="R74" s="15">
        <f>IF(ISNA(VLOOKUP($C74,'Aspen Open HP Feb 18'!$A$17:$H$100,8,FALSE))=TRUE,0,VLOOKUP($C74,'Aspen Open HP Feb 18'!$A$17:$H$100,8,FALSE))</f>
        <v>0</v>
      </c>
      <c r="S74" s="15">
        <f>IF(ISNA(VLOOKUP($C74,'Thunder Bay TT Jan 2016 SS'!$A$17:$H$24,8,FALSE))=TRUE,0,VLOOKUP($C74,'Thunder Bay TT Jan 2016 SS'!$A$17:$H$24,8,FALSE))</f>
        <v>0</v>
      </c>
      <c r="T74" s="15">
        <f>IF(ISNA(VLOOKUP($C74,Event24!$A$17:$H$17,8,FALSE))=TRUE,0,VLOOKUP($C74,Event24!$A$17:$H$17,8,FALSE))</f>
        <v>0</v>
      </c>
      <c r="U74" s="15">
        <f>IF(ISNA(VLOOKUP($C74,'Calgary Nor-Am HP Feb 26'!$A$17:$H$99,8,FALSE))=TRUE,0,VLOOKUP($C74,'Calgary Nor-Am HP Feb 26'!$A$17:$H$99,8,FALSE))</f>
        <v>0</v>
      </c>
      <c r="V74" s="15">
        <f>IF(ISNA(VLOOKUP($C74,'Calgary Nor-Am SS Feb 28'!$A$17:$H$100,8,FALSE))=TRUE,0,VLOOKUP($C74,'Calgary Nor-Am SS Feb 28'!$A$17:$H$100,8,FALSE))</f>
        <v>0</v>
      </c>
      <c r="W74" s="15">
        <f>IF(ISNA(VLOOKUP($C74,'MSLM Nor-Am March 5-6'!$A$17:$H$96,8,FALSE))=TRUE,0,VLOOKUP($C74,'MSLM Nor-Am March 5-6'!$A$17:$H$96,8,FALSE))</f>
        <v>0</v>
      </c>
      <c r="X74" s="15">
        <f>IF(ISNA(VLOOKUP($C74,'Mammoth World Cup'!$A$17:$H$92,8,FALSE))=TRUE,0,VLOOKUP($C74,'Mammoth World Cup'!$A$17:$H$92,8,FALSE))</f>
        <v>0</v>
      </c>
      <c r="Y74" s="15">
        <f>IF(ISNA(VLOOKUP($C74,'Jr Nationals March 17 SS'!$A$17:$H$92,8,FALSE))=TRUE,0,VLOOKUP($C74,'Jr Nationals March 17 SS'!$A$17:$H$92,8,FALSE))</f>
        <v>0</v>
      </c>
      <c r="Z74" s="15">
        <f>IF(ISNA(VLOOKUP($C74,'Seven Springs Nor-Am Mar 17 HP'!$A$17:$H$97,8,FALSE))=TRUE,0,VLOOKUP($C74,'Seven Springs Nor-Am Mar 17 HP'!$A$17:$H$97,8,FALSE))</f>
        <v>0</v>
      </c>
      <c r="AA74" s="15">
        <f>IF(ISNA(VLOOKUP($C74,'Seven Springs Nor-Am Mar 18 SS'!$A$17:$H$97,8,FALSE))=TRUE,0,VLOOKUP($C74,'Seven Springs Nor-Am Mar 18 SS'!$A$17:$H$97,8,FALSE))</f>
        <v>0</v>
      </c>
      <c r="AB74" s="15">
        <f>IF(ISNA(VLOOKUP($C74,'Stoneham COT March 12-13 SS'!$A$17:$H$97,8,FALSE))=TRUE,0,VLOOKUP($C74,'Stoneham COT March 12-13 SS'!$A$17:$H$97,8,FALSE))</f>
        <v>0</v>
      </c>
      <c r="AC74" s="15">
        <f>IF(ISNA(VLOOKUP($C74,'Stoneham COT March 11 HP'!$A$17:$H$97,8,FALSE))=TRUE,0,VLOOKUP($C74,'Stoneham COT March 11 HP'!$A$17:$H$97,8,FALSE))</f>
        <v>0</v>
      </c>
      <c r="AD74" s="15">
        <f>IF(ISNA(VLOOKUP($C74,'Step Up April 1-3 SS'!$A$17:$H$97,8,FALSE))=TRUE,0,VLOOKUP($C74,'Step Up April 1-3 SS'!$A$17:$H$97,8,FALSE))</f>
        <v>0</v>
      </c>
      <c r="AE74" s="15">
        <f>IF(ISNA(VLOOKUP($C74,'Midwest Championship Feb 6 SS'!$A$17:$H$97,8,FALSE))=TRUE,0,VLOOKUP($C74,'Midwest Championship Feb 6 SS'!$A$17:$H$97,8,FALSE))</f>
        <v>0</v>
      </c>
      <c r="AF74" s="15">
        <f>IF(ISNA(VLOOKUP($C74,'Thunder Bay TT Jan 2016 SS'!$A$17:$H$97,8,FALSE))=TRUE,0,VLOOKUP($C74,'Thunder Bay TT Jan 2016 SS'!$A$17:$H$97,8,FALSE))</f>
        <v>0</v>
      </c>
      <c r="AG74" s="15">
        <f>IF(ISNA(VLOOKUP($C74,Event22!$A$17:$H$97,8,FALSE))=TRUE,0,VLOOKUP($C74,Event22!$A$17:$H$97,8,FALSE))</f>
        <v>0</v>
      </c>
      <c r="AH74" s="15">
        <f>IF(ISNA(VLOOKUP($C74,Event23!$A$17:$H$97,8,FALSE))=TRUE,0,VLOOKUP($C74,Event23!$A$17:$H$97,8,FALSE))</f>
        <v>0</v>
      </c>
      <c r="AI74" s="15">
        <f>IF(ISNA(VLOOKUP($C74,Event24!$A$17:$H$97,8,FALSE))=TRUE,0,VLOOKUP($C74,Event24!$A$17:$H$97,8,FALSE))</f>
        <v>0</v>
      </c>
      <c r="AJ74" s="15">
        <f>IF(ISNA(VLOOKUP($C74,Event25!$A$17:$H$97,8,FALSE))=TRUE,0,VLOOKUP($C74,Event25!$A$17:$H$97,8,FALSE))</f>
        <v>0</v>
      </c>
      <c r="AK74" s="15">
        <f>IF(ISNA(VLOOKUP($C74,Event26!$A$17:$H$97,8,FALSE))=TRUE,0,VLOOKUP($C74,Event26!$A$17:$H$97,8,FALSE))</f>
        <v>0</v>
      </c>
      <c r="AL74" s="15">
        <f>IF(ISNA(VLOOKUP($C74,Event27!$A$17:$H$97,8,FALSE))=TRUE,0,VLOOKUP($C74,Event27!$A$17:$H$97,8,FALSE))</f>
        <v>0</v>
      </c>
      <c r="AM74" s="15">
        <f>IF(ISNA(VLOOKUP($C74,Event28!$A$17:$H$97,8,FALSE))=TRUE,0,VLOOKUP($C74,Event28!$A$17:$H$97,8,FALSE))</f>
        <v>0</v>
      </c>
      <c r="AN74" s="15">
        <f>IF(ISNA(VLOOKUP($C74,Event29!$A$17:$H$97,8,FALSE))=TRUE,0,VLOOKUP($C74,Event29!$A$17:$H$97,8,FALSE))</f>
        <v>0</v>
      </c>
      <c r="AO74" s="15">
        <f>IF(ISNA(VLOOKUP($C74,Event30!$A$17:$H$96,8,FALSE))=TRUE,0,VLOOKUP($C74,Event30!$A$17:$H$96,8,FALSE))</f>
        <v>0</v>
      </c>
    </row>
    <row r="75" spans="1:41" ht="13.5" customHeight="1">
      <c r="A75" s="169"/>
      <c r="B75" s="169"/>
      <c r="C75" s="26"/>
      <c r="D75" s="8"/>
      <c r="E75" s="8">
        <f t="shared" si="18"/>
        <v>15</v>
      </c>
      <c r="F75" s="14">
        <f t="shared" si="19"/>
        <v>15</v>
      </c>
      <c r="G75" s="25">
        <f t="shared" si="20"/>
        <v>0</v>
      </c>
      <c r="H75" s="25">
        <f t="shared" si="21"/>
        <v>0</v>
      </c>
      <c r="I75" s="25">
        <f t="shared" si="22"/>
        <v>0</v>
      </c>
      <c r="J75" s="14">
        <f t="shared" si="23"/>
        <v>0</v>
      </c>
      <c r="K75" s="118"/>
      <c r="L75" s="15" t="str">
        <f>IF(ISNA(VLOOKUP($C75,'REV Copper HP Dec 10'!$A$17:$H$71,8,FALSE))=TRUE,"0",VLOOKUP($C75,'REV Copper HP Dec 10'!$A$17:$H$71,8,FALSE))</f>
        <v>0</v>
      </c>
      <c r="M75" s="15">
        <f>IF(ISNA(VLOOKUP($C75,'REV Copper HP Dec 11'!$A$17:$H$70,8,FALSE))=TRUE,0,VLOOKUP($C75,'REV Copper HP Dec 11'!$A$17:$H$70,8,FALSE))</f>
        <v>0</v>
      </c>
      <c r="N75" s="15">
        <f>IF(ISNA(VLOOKUP($C75,'Muskoka Timber Tour Jan 23'!$A$17:$H$20,8,FALSE))=TRUE,0,VLOOKUP($C75,'Muskoka Timber Tour Jan 23'!$A$17:$H$20,8,FALSE))</f>
        <v>0</v>
      </c>
      <c r="O75" s="15">
        <f>IF(ISNA(VLOOKUP($C75,'Muskoka Timber Tour Jan 24'!$A$17:$H$25,8,FALSE))=TRUE,0,VLOOKUP($C75,'Muskoka Timber Tour Jan 24'!$A$17:$H$25,8,FALSE))</f>
        <v>0</v>
      </c>
      <c r="P75" s="15">
        <f>IF(ISNA(VLOOKUP($C75,'Whistler COT'!$A$17:$H$95,8,FALSE))=TRUE,0,VLOOKUP($C75,'Whistler COT'!$A$17:$H$95,8,FALSE))</f>
        <v>0</v>
      </c>
      <c r="Q75" s="15">
        <f>IF(ISNA(VLOOKUP($C75,'Caledon TT Feb 26'!$A$17:$H$18,8,FALSE))=TRUE,0,VLOOKUP($C75,'Caledon TT Feb 26'!$A$17:$H$18,8,FALSE))</f>
        <v>0</v>
      </c>
      <c r="R75" s="15">
        <f>IF(ISNA(VLOOKUP($C75,'Aspen Open HP Feb 18'!$A$17:$H$100,8,FALSE))=TRUE,0,VLOOKUP($C75,'Aspen Open HP Feb 18'!$A$17:$H$100,8,FALSE))</f>
        <v>0</v>
      </c>
      <c r="S75" s="15">
        <f>IF(ISNA(VLOOKUP($C75,'Thunder Bay TT Jan 2016 SS'!$A$17:$H$24,8,FALSE))=TRUE,0,VLOOKUP($C75,'Thunder Bay TT Jan 2016 SS'!$A$17:$H$24,8,FALSE))</f>
        <v>0</v>
      </c>
      <c r="T75" s="15">
        <f>IF(ISNA(VLOOKUP($C75,Event24!$A$17:$H$17,8,FALSE))=TRUE,0,VLOOKUP($C75,Event24!$A$17:$H$17,8,FALSE))</f>
        <v>0</v>
      </c>
      <c r="U75" s="15">
        <f>IF(ISNA(VLOOKUP($C75,'Calgary Nor-Am HP Feb 26'!$A$17:$H$99,8,FALSE))=TRUE,0,VLOOKUP($C75,'Calgary Nor-Am HP Feb 26'!$A$17:$H$99,8,FALSE))</f>
        <v>0</v>
      </c>
      <c r="V75" s="15">
        <f>IF(ISNA(VLOOKUP($C75,'Calgary Nor-Am SS Feb 28'!$A$17:$H$100,8,FALSE))=TRUE,0,VLOOKUP($C75,'Calgary Nor-Am SS Feb 28'!$A$17:$H$100,8,FALSE))</f>
        <v>0</v>
      </c>
      <c r="W75" s="15">
        <f>IF(ISNA(VLOOKUP($C75,'MSLM Nor-Am March 5-6'!$A$17:$H$96,8,FALSE))=TRUE,0,VLOOKUP($C75,'MSLM Nor-Am March 5-6'!$A$17:$H$96,8,FALSE))</f>
        <v>0</v>
      </c>
      <c r="X75" s="15">
        <f>IF(ISNA(VLOOKUP($C75,'Mammoth World Cup'!$A$17:$H$92,8,FALSE))=TRUE,0,VLOOKUP($C75,'Mammoth World Cup'!$A$17:$H$92,8,FALSE))</f>
        <v>0</v>
      </c>
      <c r="Y75" s="15">
        <f>IF(ISNA(VLOOKUP($C75,'Jr Nationals March 17 SS'!$A$17:$H$92,8,FALSE))=TRUE,0,VLOOKUP($C75,'Jr Nationals March 17 SS'!$A$17:$H$92,8,FALSE))</f>
        <v>0</v>
      </c>
      <c r="Z75" s="15">
        <f>IF(ISNA(VLOOKUP($C75,'Seven Springs Nor-Am Mar 17 HP'!$A$17:$H$97,8,FALSE))=TRUE,0,VLOOKUP($C75,'Seven Springs Nor-Am Mar 17 HP'!$A$17:$H$97,8,FALSE))</f>
        <v>0</v>
      </c>
      <c r="AA75" s="15">
        <f>IF(ISNA(VLOOKUP($C75,'Seven Springs Nor-Am Mar 18 SS'!$A$17:$H$97,8,FALSE))=TRUE,0,VLOOKUP($C75,'Seven Springs Nor-Am Mar 18 SS'!$A$17:$H$97,8,FALSE))</f>
        <v>0</v>
      </c>
      <c r="AB75" s="15">
        <f>IF(ISNA(VLOOKUP($C75,'Stoneham COT March 12-13 SS'!$A$17:$H$97,8,FALSE))=TRUE,0,VLOOKUP($C75,'Stoneham COT March 12-13 SS'!$A$17:$H$97,8,FALSE))</f>
        <v>0</v>
      </c>
      <c r="AC75" s="15">
        <f>IF(ISNA(VLOOKUP($C75,'Stoneham COT March 11 HP'!$A$17:$H$97,8,FALSE))=TRUE,0,VLOOKUP($C75,'Stoneham COT March 11 HP'!$A$17:$H$97,8,FALSE))</f>
        <v>0</v>
      </c>
      <c r="AD75" s="15">
        <f>IF(ISNA(VLOOKUP($C75,'Step Up April 1-3 SS'!$A$17:$H$97,8,FALSE))=TRUE,0,VLOOKUP($C75,'Step Up April 1-3 SS'!$A$17:$H$97,8,FALSE))</f>
        <v>0</v>
      </c>
      <c r="AE75" s="15">
        <f>IF(ISNA(VLOOKUP($C75,'Midwest Championship Feb 6 SS'!$A$17:$H$97,8,FALSE))=TRUE,0,VLOOKUP($C75,'Midwest Championship Feb 6 SS'!$A$17:$H$97,8,FALSE))</f>
        <v>0</v>
      </c>
      <c r="AF75" s="15">
        <f>IF(ISNA(VLOOKUP($C75,'Thunder Bay TT Jan 2016 SS'!$A$17:$H$97,8,FALSE))=TRUE,0,VLOOKUP($C75,'Thunder Bay TT Jan 2016 SS'!$A$17:$H$97,8,FALSE))</f>
        <v>0</v>
      </c>
      <c r="AG75" s="15">
        <f>IF(ISNA(VLOOKUP($C75,Event22!$A$17:$H$97,8,FALSE))=TRUE,0,VLOOKUP($C75,Event22!$A$17:$H$97,8,FALSE))</f>
        <v>0</v>
      </c>
      <c r="AH75" s="15">
        <f>IF(ISNA(VLOOKUP($C75,Event23!$A$17:$H$97,8,FALSE))=TRUE,0,VLOOKUP($C75,Event23!$A$17:$H$97,8,FALSE))</f>
        <v>0</v>
      </c>
      <c r="AI75" s="15">
        <f>IF(ISNA(VLOOKUP($C75,Event24!$A$17:$H$97,8,FALSE))=TRUE,0,VLOOKUP($C75,Event24!$A$17:$H$97,8,FALSE))</f>
        <v>0</v>
      </c>
      <c r="AJ75" s="15">
        <f>IF(ISNA(VLOOKUP($C75,Event25!$A$17:$H$97,8,FALSE))=TRUE,0,VLOOKUP($C75,Event25!$A$17:$H$97,8,FALSE))</f>
        <v>0</v>
      </c>
      <c r="AK75" s="15">
        <f>IF(ISNA(VLOOKUP($C75,Event26!$A$17:$H$97,8,FALSE))=TRUE,0,VLOOKUP($C75,Event26!$A$17:$H$97,8,FALSE))</f>
        <v>0</v>
      </c>
      <c r="AL75" s="15">
        <f>IF(ISNA(VLOOKUP($C75,Event27!$A$17:$H$97,8,FALSE))=TRUE,0,VLOOKUP($C75,Event27!$A$17:$H$97,8,FALSE))</f>
        <v>0</v>
      </c>
      <c r="AM75" s="15">
        <f>IF(ISNA(VLOOKUP($C75,Event28!$A$17:$H$97,8,FALSE))=TRUE,0,VLOOKUP($C75,Event28!$A$17:$H$97,8,FALSE))</f>
        <v>0</v>
      </c>
      <c r="AN75" s="15">
        <f>IF(ISNA(VLOOKUP($C75,Event29!$A$17:$H$97,8,FALSE))=TRUE,0,VLOOKUP($C75,Event29!$A$17:$H$97,8,FALSE))</f>
        <v>0</v>
      </c>
      <c r="AO75" s="15">
        <f>IF(ISNA(VLOOKUP($C75,Event30!$A$17:$H$96,8,FALSE))=TRUE,0,VLOOKUP($C75,Event30!$A$17:$H$96,8,FALSE))</f>
        <v>0</v>
      </c>
    </row>
    <row r="76" spans="1:41" ht="13.5" customHeight="1">
      <c r="A76" s="169"/>
      <c r="B76" s="169"/>
      <c r="C76" s="27"/>
      <c r="D76" s="8"/>
      <c r="E76" s="8">
        <f t="shared" si="18"/>
        <v>15</v>
      </c>
      <c r="F76" s="14">
        <f t="shared" si="19"/>
        <v>15</v>
      </c>
      <c r="G76" s="25">
        <f t="shared" si="20"/>
        <v>0</v>
      </c>
      <c r="H76" s="25">
        <f t="shared" si="21"/>
        <v>0</v>
      </c>
      <c r="I76" s="25">
        <f t="shared" si="22"/>
        <v>0</v>
      </c>
      <c r="J76" s="14">
        <f t="shared" si="23"/>
        <v>0</v>
      </c>
      <c r="K76" s="118"/>
      <c r="L76" s="15" t="str">
        <f>IF(ISNA(VLOOKUP($C76,'REV Copper HP Dec 10'!$A$17:$H$71,8,FALSE))=TRUE,"0",VLOOKUP($C76,'REV Copper HP Dec 10'!$A$17:$H$71,8,FALSE))</f>
        <v>0</v>
      </c>
      <c r="M76" s="15">
        <f>IF(ISNA(VLOOKUP($C76,'REV Copper HP Dec 11'!$A$17:$H$70,8,FALSE))=TRUE,0,VLOOKUP($C76,'REV Copper HP Dec 11'!$A$17:$H$70,8,FALSE))</f>
        <v>0</v>
      </c>
      <c r="N76" s="15">
        <f>IF(ISNA(VLOOKUP($C76,'Muskoka Timber Tour Jan 23'!$A$17:$H$20,8,FALSE))=TRUE,0,VLOOKUP($C76,'Muskoka Timber Tour Jan 23'!$A$17:$H$20,8,FALSE))</f>
        <v>0</v>
      </c>
      <c r="O76" s="15">
        <f>IF(ISNA(VLOOKUP($C76,'Muskoka Timber Tour Jan 24'!$A$17:$H$25,8,FALSE))=TRUE,0,VLOOKUP($C76,'Muskoka Timber Tour Jan 24'!$A$17:$H$25,8,FALSE))</f>
        <v>0</v>
      </c>
      <c r="P76" s="15">
        <f>IF(ISNA(VLOOKUP($C76,'Whistler COT'!$A$17:$H$95,8,FALSE))=TRUE,0,VLOOKUP($C76,'Whistler COT'!$A$17:$H$95,8,FALSE))</f>
        <v>0</v>
      </c>
      <c r="Q76" s="15">
        <f>IF(ISNA(VLOOKUP($C76,'Caledon TT Feb 26'!$A$17:$H$18,8,FALSE))=TRUE,0,VLOOKUP($C76,'Caledon TT Feb 26'!$A$17:$H$18,8,FALSE))</f>
        <v>0</v>
      </c>
      <c r="R76" s="15">
        <f>IF(ISNA(VLOOKUP($C76,'Aspen Open HP Feb 18'!$A$17:$H$100,8,FALSE))=TRUE,0,VLOOKUP($C76,'Aspen Open HP Feb 18'!$A$17:$H$100,8,FALSE))</f>
        <v>0</v>
      </c>
      <c r="S76" s="15">
        <f>IF(ISNA(VLOOKUP($C76,'Thunder Bay TT Jan 2016 SS'!$A$17:$H$24,8,FALSE))=TRUE,0,VLOOKUP($C76,'Thunder Bay TT Jan 2016 SS'!$A$17:$H$24,8,FALSE))</f>
        <v>0</v>
      </c>
      <c r="T76" s="15">
        <f>IF(ISNA(VLOOKUP($C76,Event24!$A$17:$H$17,8,FALSE))=TRUE,0,VLOOKUP($C76,Event24!$A$17:$H$17,8,FALSE))</f>
        <v>0</v>
      </c>
      <c r="U76" s="15">
        <f>IF(ISNA(VLOOKUP($C76,'Calgary Nor-Am HP Feb 26'!$A$17:$H$99,8,FALSE))=TRUE,0,VLOOKUP($C76,'Calgary Nor-Am HP Feb 26'!$A$17:$H$99,8,FALSE))</f>
        <v>0</v>
      </c>
      <c r="V76" s="15">
        <f>IF(ISNA(VLOOKUP($C76,'Calgary Nor-Am SS Feb 28'!$A$17:$H$100,8,FALSE))=TRUE,0,VLOOKUP($C76,'Calgary Nor-Am SS Feb 28'!$A$17:$H$100,8,FALSE))</f>
        <v>0</v>
      </c>
      <c r="W76" s="15">
        <f>IF(ISNA(VLOOKUP($C76,'MSLM Nor-Am March 5-6'!$A$17:$H$96,8,FALSE))=TRUE,0,VLOOKUP($C76,'MSLM Nor-Am March 5-6'!$A$17:$H$96,8,FALSE))</f>
        <v>0</v>
      </c>
      <c r="X76" s="15">
        <f>IF(ISNA(VLOOKUP($C76,'Mammoth World Cup'!$A$17:$H$92,8,FALSE))=TRUE,0,VLOOKUP($C76,'Mammoth World Cup'!$A$17:$H$92,8,FALSE))</f>
        <v>0</v>
      </c>
      <c r="Y76" s="15">
        <f>IF(ISNA(VLOOKUP($C76,'Jr Nationals March 17 SS'!$A$17:$H$92,8,FALSE))=TRUE,0,VLOOKUP($C76,'Jr Nationals March 17 SS'!$A$17:$H$92,8,FALSE))</f>
        <v>0</v>
      </c>
      <c r="Z76" s="15">
        <f>IF(ISNA(VLOOKUP($C76,'Seven Springs Nor-Am Mar 17 HP'!$A$17:$H$97,8,FALSE))=TRUE,0,VLOOKUP($C76,'Seven Springs Nor-Am Mar 17 HP'!$A$17:$H$97,8,FALSE))</f>
        <v>0</v>
      </c>
      <c r="AA76" s="15">
        <f>IF(ISNA(VLOOKUP($C76,'Seven Springs Nor-Am Mar 18 SS'!$A$17:$H$97,8,FALSE))=TRUE,0,VLOOKUP($C76,'Seven Springs Nor-Am Mar 18 SS'!$A$17:$H$97,8,FALSE))</f>
        <v>0</v>
      </c>
      <c r="AB76" s="15">
        <f>IF(ISNA(VLOOKUP($C76,'Stoneham COT March 12-13 SS'!$A$17:$H$97,8,FALSE))=TRUE,0,VLOOKUP($C76,'Stoneham COT March 12-13 SS'!$A$17:$H$97,8,FALSE))</f>
        <v>0</v>
      </c>
      <c r="AC76" s="15">
        <f>IF(ISNA(VLOOKUP($C76,'Stoneham COT March 11 HP'!$A$17:$H$97,8,FALSE))=TRUE,0,VLOOKUP($C76,'Stoneham COT March 11 HP'!$A$17:$H$97,8,FALSE))</f>
        <v>0</v>
      </c>
      <c r="AD76" s="15">
        <f>IF(ISNA(VLOOKUP($C76,'Step Up April 1-3 SS'!$A$17:$H$97,8,FALSE))=TRUE,0,VLOOKUP($C76,'Step Up April 1-3 SS'!$A$17:$H$97,8,FALSE))</f>
        <v>0</v>
      </c>
      <c r="AE76" s="15">
        <f>IF(ISNA(VLOOKUP($C76,'Midwest Championship Feb 6 SS'!$A$17:$H$97,8,FALSE))=TRUE,0,VLOOKUP($C76,'Midwest Championship Feb 6 SS'!$A$17:$H$97,8,FALSE))</f>
        <v>0</v>
      </c>
      <c r="AF76" s="15">
        <f>IF(ISNA(VLOOKUP($C76,'Thunder Bay TT Jan 2016 SS'!$A$17:$H$97,8,FALSE))=TRUE,0,VLOOKUP($C76,'Thunder Bay TT Jan 2016 SS'!$A$17:$H$97,8,FALSE))</f>
        <v>0</v>
      </c>
      <c r="AG76" s="15">
        <f>IF(ISNA(VLOOKUP($C76,Event22!$A$17:$H$97,8,FALSE))=TRUE,0,VLOOKUP($C76,Event22!$A$17:$H$97,8,FALSE))</f>
        <v>0</v>
      </c>
      <c r="AH76" s="15">
        <f>IF(ISNA(VLOOKUP($C76,Event23!$A$17:$H$97,8,FALSE))=TRUE,0,VLOOKUP($C76,Event23!$A$17:$H$97,8,FALSE))</f>
        <v>0</v>
      </c>
      <c r="AI76" s="15">
        <f>IF(ISNA(VLOOKUP($C76,Event24!$A$17:$H$97,8,FALSE))=TRUE,0,VLOOKUP($C76,Event24!$A$17:$H$97,8,FALSE))</f>
        <v>0</v>
      </c>
      <c r="AJ76" s="15">
        <f>IF(ISNA(VLOOKUP($C76,Event25!$A$17:$H$97,8,FALSE))=TRUE,0,VLOOKUP($C76,Event25!$A$17:$H$97,8,FALSE))</f>
        <v>0</v>
      </c>
      <c r="AK76" s="15">
        <f>IF(ISNA(VLOOKUP($C76,Event26!$A$17:$H$97,8,FALSE))=TRUE,0,VLOOKUP($C76,Event26!$A$17:$H$97,8,FALSE))</f>
        <v>0</v>
      </c>
      <c r="AL76" s="15">
        <f>IF(ISNA(VLOOKUP($C76,Event27!$A$17:$H$97,8,FALSE))=TRUE,0,VLOOKUP($C76,Event27!$A$17:$H$97,8,FALSE))</f>
        <v>0</v>
      </c>
      <c r="AM76" s="15">
        <f>IF(ISNA(VLOOKUP($C76,Event28!$A$17:$H$97,8,FALSE))=TRUE,0,VLOOKUP($C76,Event28!$A$17:$H$97,8,FALSE))</f>
        <v>0</v>
      </c>
      <c r="AN76" s="15">
        <f>IF(ISNA(VLOOKUP($C76,Event29!$A$17:$H$97,8,FALSE))=TRUE,0,VLOOKUP($C76,Event29!$A$17:$H$97,8,FALSE))</f>
        <v>0</v>
      </c>
      <c r="AO76" s="15">
        <f>IF(ISNA(VLOOKUP($C76,Event30!$A$17:$H$96,8,FALSE))=TRUE,0,VLOOKUP($C76,Event30!$A$17:$H$96,8,FALSE))</f>
        <v>0</v>
      </c>
    </row>
    <row r="77" spans="1:41" ht="13.5" customHeight="1">
      <c r="A77" s="169"/>
      <c r="B77" s="169"/>
      <c r="C77" s="26"/>
      <c r="D77" s="8"/>
      <c r="E77" s="8">
        <f t="shared" si="18"/>
        <v>15</v>
      </c>
      <c r="F77" s="14">
        <f t="shared" si="19"/>
        <v>15</v>
      </c>
      <c r="G77" s="25">
        <f t="shared" si="20"/>
        <v>0</v>
      </c>
      <c r="H77" s="25">
        <f t="shared" si="21"/>
        <v>0</v>
      </c>
      <c r="I77" s="25">
        <f t="shared" si="22"/>
        <v>0</v>
      </c>
      <c r="J77" s="14">
        <f t="shared" si="23"/>
        <v>0</v>
      </c>
      <c r="K77" s="118"/>
      <c r="L77" s="15" t="str">
        <f>IF(ISNA(VLOOKUP($C77,'REV Copper HP Dec 10'!$A$17:$H$71,8,FALSE))=TRUE,"0",VLOOKUP($C77,'REV Copper HP Dec 10'!$A$17:$H$71,8,FALSE))</f>
        <v>0</v>
      </c>
      <c r="M77" s="15">
        <f>IF(ISNA(VLOOKUP($C77,'REV Copper HP Dec 11'!$A$17:$H$70,8,FALSE))=TRUE,0,VLOOKUP($C77,'REV Copper HP Dec 11'!$A$17:$H$70,8,FALSE))</f>
        <v>0</v>
      </c>
      <c r="N77" s="15">
        <f>IF(ISNA(VLOOKUP($C77,'Muskoka Timber Tour Jan 23'!$A$17:$H$20,8,FALSE))=TRUE,0,VLOOKUP($C77,'Muskoka Timber Tour Jan 23'!$A$17:$H$20,8,FALSE))</f>
        <v>0</v>
      </c>
      <c r="O77" s="15">
        <f>IF(ISNA(VLOOKUP($C77,'Muskoka Timber Tour Jan 24'!$A$17:$H$25,8,FALSE))=TRUE,0,VLOOKUP($C77,'Muskoka Timber Tour Jan 24'!$A$17:$H$25,8,FALSE))</f>
        <v>0</v>
      </c>
      <c r="P77" s="15">
        <f>IF(ISNA(VLOOKUP($C77,'Whistler COT'!$A$17:$H$95,8,FALSE))=TRUE,0,VLOOKUP($C77,'Whistler COT'!$A$17:$H$95,8,FALSE))</f>
        <v>0</v>
      </c>
      <c r="Q77" s="15">
        <f>IF(ISNA(VLOOKUP($C77,'Caledon TT Feb 26'!$A$17:$H$18,8,FALSE))=TRUE,0,VLOOKUP($C77,'Caledon TT Feb 26'!$A$17:$H$18,8,FALSE))</f>
        <v>0</v>
      </c>
      <c r="R77" s="15">
        <f>IF(ISNA(VLOOKUP($C77,'Aspen Open HP Feb 18'!$A$17:$H$100,8,FALSE))=TRUE,0,VLOOKUP($C77,'Aspen Open HP Feb 18'!$A$17:$H$100,8,FALSE))</f>
        <v>0</v>
      </c>
      <c r="S77" s="15">
        <f>IF(ISNA(VLOOKUP($C77,'Thunder Bay TT Jan 2016 SS'!$A$17:$H$24,8,FALSE))=TRUE,0,VLOOKUP($C77,'Thunder Bay TT Jan 2016 SS'!$A$17:$H$24,8,FALSE))</f>
        <v>0</v>
      </c>
      <c r="T77" s="15">
        <f>IF(ISNA(VLOOKUP($C77,Event24!$A$17:$H$17,8,FALSE))=TRUE,0,VLOOKUP($C77,Event24!$A$17:$H$17,8,FALSE))</f>
        <v>0</v>
      </c>
      <c r="U77" s="15">
        <f>IF(ISNA(VLOOKUP($C77,'Calgary Nor-Am HP Feb 26'!$A$17:$H$99,8,FALSE))=TRUE,0,VLOOKUP($C77,'Calgary Nor-Am HP Feb 26'!$A$17:$H$99,8,FALSE))</f>
        <v>0</v>
      </c>
      <c r="V77" s="15">
        <f>IF(ISNA(VLOOKUP($C77,'Calgary Nor-Am SS Feb 28'!$A$17:$H$100,8,FALSE))=TRUE,0,VLOOKUP($C77,'Calgary Nor-Am SS Feb 28'!$A$17:$H$100,8,FALSE))</f>
        <v>0</v>
      </c>
      <c r="W77" s="15">
        <f>IF(ISNA(VLOOKUP($C77,'MSLM Nor-Am March 5-6'!$A$17:$H$96,8,FALSE))=TRUE,0,VLOOKUP($C77,'MSLM Nor-Am March 5-6'!$A$17:$H$96,8,FALSE))</f>
        <v>0</v>
      </c>
      <c r="X77" s="15">
        <f>IF(ISNA(VLOOKUP($C77,'Mammoth World Cup'!$A$17:$H$92,8,FALSE))=TRUE,0,VLOOKUP($C77,'Mammoth World Cup'!$A$17:$H$92,8,FALSE))</f>
        <v>0</v>
      </c>
      <c r="Y77" s="15">
        <f>IF(ISNA(VLOOKUP($C77,'Jr Nationals March 17 SS'!$A$17:$H$92,8,FALSE))=TRUE,0,VLOOKUP($C77,'Jr Nationals March 17 SS'!$A$17:$H$92,8,FALSE))</f>
        <v>0</v>
      </c>
      <c r="Z77" s="15">
        <f>IF(ISNA(VLOOKUP($C77,'Seven Springs Nor-Am Mar 17 HP'!$A$17:$H$97,8,FALSE))=TRUE,0,VLOOKUP($C77,'Seven Springs Nor-Am Mar 17 HP'!$A$17:$H$97,8,FALSE))</f>
        <v>0</v>
      </c>
      <c r="AA77" s="15">
        <f>IF(ISNA(VLOOKUP($C77,'Seven Springs Nor-Am Mar 18 SS'!$A$17:$H$97,8,FALSE))=TRUE,0,VLOOKUP($C77,'Seven Springs Nor-Am Mar 18 SS'!$A$17:$H$97,8,FALSE))</f>
        <v>0</v>
      </c>
      <c r="AB77" s="15">
        <f>IF(ISNA(VLOOKUP($C77,'Stoneham COT March 12-13 SS'!$A$17:$H$97,8,FALSE))=TRUE,0,VLOOKUP($C77,'Stoneham COT March 12-13 SS'!$A$17:$H$97,8,FALSE))</f>
        <v>0</v>
      </c>
      <c r="AC77" s="15">
        <f>IF(ISNA(VLOOKUP($C77,'Stoneham COT March 11 HP'!$A$17:$H$97,8,FALSE))=TRUE,0,VLOOKUP($C77,'Stoneham COT March 11 HP'!$A$17:$H$97,8,FALSE))</f>
        <v>0</v>
      </c>
      <c r="AD77" s="15">
        <f>IF(ISNA(VLOOKUP($C77,'Step Up April 1-3 SS'!$A$17:$H$97,8,FALSE))=TRUE,0,VLOOKUP($C77,'Step Up April 1-3 SS'!$A$17:$H$97,8,FALSE))</f>
        <v>0</v>
      </c>
      <c r="AE77" s="15">
        <f>IF(ISNA(VLOOKUP($C77,'Midwest Championship Feb 6 SS'!$A$17:$H$97,8,FALSE))=TRUE,0,VLOOKUP($C77,'Midwest Championship Feb 6 SS'!$A$17:$H$97,8,FALSE))</f>
        <v>0</v>
      </c>
      <c r="AF77" s="15">
        <f>IF(ISNA(VLOOKUP($C77,'Thunder Bay TT Jan 2016 SS'!$A$17:$H$97,8,FALSE))=TRUE,0,VLOOKUP($C77,'Thunder Bay TT Jan 2016 SS'!$A$17:$H$97,8,FALSE))</f>
        <v>0</v>
      </c>
      <c r="AG77" s="15">
        <f>IF(ISNA(VLOOKUP($C77,Event22!$A$17:$H$97,8,FALSE))=TRUE,0,VLOOKUP($C77,Event22!$A$17:$H$97,8,FALSE))</f>
        <v>0</v>
      </c>
      <c r="AH77" s="15">
        <f>IF(ISNA(VLOOKUP($C77,Event23!$A$17:$H$97,8,FALSE))=TRUE,0,VLOOKUP($C77,Event23!$A$17:$H$97,8,FALSE))</f>
        <v>0</v>
      </c>
      <c r="AI77" s="15">
        <f>IF(ISNA(VLOOKUP($C77,Event24!$A$17:$H$97,8,FALSE))=TRUE,0,VLOOKUP($C77,Event24!$A$17:$H$97,8,FALSE))</f>
        <v>0</v>
      </c>
      <c r="AJ77" s="15">
        <f>IF(ISNA(VLOOKUP($C77,Event25!$A$17:$H$97,8,FALSE))=TRUE,0,VLOOKUP($C77,Event25!$A$17:$H$97,8,FALSE))</f>
        <v>0</v>
      </c>
      <c r="AK77" s="15">
        <f>IF(ISNA(VLOOKUP($C77,Event26!$A$17:$H$97,8,FALSE))=TRUE,0,VLOOKUP($C77,Event26!$A$17:$H$97,8,FALSE))</f>
        <v>0</v>
      </c>
      <c r="AL77" s="15">
        <f>IF(ISNA(VLOOKUP($C77,Event27!$A$17:$H$97,8,FALSE))=TRUE,0,VLOOKUP($C77,Event27!$A$17:$H$97,8,FALSE))</f>
        <v>0</v>
      </c>
      <c r="AM77" s="15">
        <f>IF(ISNA(VLOOKUP($C77,Event28!$A$17:$H$97,8,FALSE))=TRUE,0,VLOOKUP($C77,Event28!$A$17:$H$97,8,FALSE))</f>
        <v>0</v>
      </c>
      <c r="AN77" s="15">
        <f>IF(ISNA(VLOOKUP($C77,Event29!$A$17:$H$97,8,FALSE))=TRUE,0,VLOOKUP($C77,Event29!$A$17:$H$97,8,FALSE))</f>
        <v>0</v>
      </c>
      <c r="AO77" s="15">
        <f>IF(ISNA(VLOOKUP($C77,Event30!$A$17:$H$96,8,FALSE))=TRUE,0,VLOOKUP($C77,Event30!$A$17:$H$96,8,FALSE))</f>
        <v>0</v>
      </c>
    </row>
    <row r="78" spans="1:41" ht="13.5" customHeight="1">
      <c r="A78" s="169"/>
      <c r="B78" s="169"/>
      <c r="C78" s="93"/>
      <c r="D78" s="8"/>
      <c r="E78" s="8">
        <f t="shared" si="18"/>
        <v>15</v>
      </c>
      <c r="F78" s="14">
        <f t="shared" si="19"/>
        <v>15</v>
      </c>
      <c r="G78" s="25">
        <f t="shared" si="20"/>
        <v>0</v>
      </c>
      <c r="H78" s="25">
        <f t="shared" si="21"/>
        <v>0</v>
      </c>
      <c r="I78" s="25">
        <f t="shared" si="22"/>
        <v>0</v>
      </c>
      <c r="J78" s="14">
        <f t="shared" si="23"/>
        <v>0</v>
      </c>
      <c r="K78" s="118"/>
      <c r="L78" s="15" t="str">
        <f>IF(ISNA(VLOOKUP($C78,'REV Copper HP Dec 10'!$A$17:$H$71,8,FALSE))=TRUE,"0",VLOOKUP($C78,'REV Copper HP Dec 10'!$A$17:$H$71,8,FALSE))</f>
        <v>0</v>
      </c>
      <c r="M78" s="15">
        <f>IF(ISNA(VLOOKUP($C78,'REV Copper HP Dec 11'!$A$17:$H$70,8,FALSE))=TRUE,0,VLOOKUP($C78,'REV Copper HP Dec 11'!$A$17:$H$70,8,FALSE))</f>
        <v>0</v>
      </c>
      <c r="N78" s="15">
        <f>IF(ISNA(VLOOKUP($C78,'Muskoka Timber Tour Jan 23'!$A$17:$H$20,8,FALSE))=TRUE,0,VLOOKUP($C78,'Muskoka Timber Tour Jan 23'!$A$17:$H$20,8,FALSE))</f>
        <v>0</v>
      </c>
      <c r="O78" s="15">
        <f>IF(ISNA(VLOOKUP($C78,'Muskoka Timber Tour Jan 24'!$A$17:$H$25,8,FALSE))=TRUE,0,VLOOKUP($C78,'Muskoka Timber Tour Jan 24'!$A$17:$H$25,8,FALSE))</f>
        <v>0</v>
      </c>
      <c r="P78" s="15">
        <f>IF(ISNA(VLOOKUP($C78,'Whistler COT'!$A$17:$H$95,8,FALSE))=TRUE,0,VLOOKUP($C78,'Whistler COT'!$A$17:$H$95,8,FALSE))</f>
        <v>0</v>
      </c>
      <c r="Q78" s="15">
        <f>IF(ISNA(VLOOKUP($C78,'Caledon TT Feb 26'!$A$17:$H$18,8,FALSE))=TRUE,0,VLOOKUP($C78,'Caledon TT Feb 26'!$A$17:$H$18,8,FALSE))</f>
        <v>0</v>
      </c>
      <c r="R78" s="15">
        <f>IF(ISNA(VLOOKUP($C78,'Aspen Open HP Feb 18'!$A$17:$H$100,8,FALSE))=TRUE,0,VLOOKUP($C78,'Aspen Open HP Feb 18'!$A$17:$H$100,8,FALSE))</f>
        <v>0</v>
      </c>
      <c r="S78" s="15">
        <f>IF(ISNA(VLOOKUP($C78,'Thunder Bay TT Jan 2016 SS'!$A$17:$H$24,8,FALSE))=TRUE,0,VLOOKUP($C78,'Thunder Bay TT Jan 2016 SS'!$A$17:$H$24,8,FALSE))</f>
        <v>0</v>
      </c>
      <c r="T78" s="15">
        <f>IF(ISNA(VLOOKUP($C78,Event24!$A$17:$H$17,8,FALSE))=TRUE,0,VLOOKUP($C78,Event24!$A$17:$H$17,8,FALSE))</f>
        <v>0</v>
      </c>
      <c r="U78" s="15">
        <f>IF(ISNA(VLOOKUP($C78,'Calgary Nor-Am HP Feb 26'!$A$17:$H$99,8,FALSE))=TRUE,0,VLOOKUP($C78,'Calgary Nor-Am HP Feb 26'!$A$17:$H$99,8,FALSE))</f>
        <v>0</v>
      </c>
      <c r="V78" s="15">
        <f>IF(ISNA(VLOOKUP($C78,'Calgary Nor-Am SS Feb 28'!$A$17:$H$100,8,FALSE))=TRUE,0,VLOOKUP($C78,'Calgary Nor-Am SS Feb 28'!$A$17:$H$100,8,FALSE))</f>
        <v>0</v>
      </c>
      <c r="W78" s="15">
        <f>IF(ISNA(VLOOKUP($C78,'MSLM Nor-Am March 5-6'!$A$17:$H$96,8,FALSE))=TRUE,0,VLOOKUP($C78,'MSLM Nor-Am March 5-6'!$A$17:$H$96,8,FALSE))</f>
        <v>0</v>
      </c>
      <c r="X78" s="15">
        <f>IF(ISNA(VLOOKUP($C78,'Mammoth World Cup'!$A$17:$H$92,8,FALSE))=TRUE,0,VLOOKUP($C78,'Mammoth World Cup'!$A$17:$H$92,8,FALSE))</f>
        <v>0</v>
      </c>
      <c r="Y78" s="15">
        <f>IF(ISNA(VLOOKUP($C78,'Jr Nationals March 17 SS'!$A$17:$H$92,8,FALSE))=TRUE,0,VLOOKUP($C78,'Jr Nationals March 17 SS'!$A$17:$H$92,8,FALSE))</f>
        <v>0</v>
      </c>
      <c r="Z78" s="15">
        <f>IF(ISNA(VLOOKUP($C78,'Seven Springs Nor-Am Mar 17 HP'!$A$17:$H$97,8,FALSE))=TRUE,0,VLOOKUP($C78,'Seven Springs Nor-Am Mar 17 HP'!$A$17:$H$97,8,FALSE))</f>
        <v>0</v>
      </c>
      <c r="AA78" s="15">
        <f>IF(ISNA(VLOOKUP($C78,'Seven Springs Nor-Am Mar 18 SS'!$A$17:$H$97,8,FALSE))=TRUE,0,VLOOKUP($C78,'Seven Springs Nor-Am Mar 18 SS'!$A$17:$H$97,8,FALSE))</f>
        <v>0</v>
      </c>
      <c r="AB78" s="15">
        <f>IF(ISNA(VLOOKUP($C78,'Stoneham COT March 12-13 SS'!$A$17:$H$97,8,FALSE))=TRUE,0,VLOOKUP($C78,'Stoneham COT March 12-13 SS'!$A$17:$H$97,8,FALSE))</f>
        <v>0</v>
      </c>
      <c r="AC78" s="15">
        <f>IF(ISNA(VLOOKUP($C78,'Stoneham COT March 11 HP'!$A$17:$H$97,8,FALSE))=TRUE,0,VLOOKUP($C78,'Stoneham COT March 11 HP'!$A$17:$H$97,8,FALSE))</f>
        <v>0</v>
      </c>
      <c r="AD78" s="15">
        <f>IF(ISNA(VLOOKUP($C78,'Step Up April 1-3 SS'!$A$17:$H$97,8,FALSE))=TRUE,0,VLOOKUP($C78,'Step Up April 1-3 SS'!$A$17:$H$97,8,FALSE))</f>
        <v>0</v>
      </c>
      <c r="AE78" s="15">
        <f>IF(ISNA(VLOOKUP($C78,'Midwest Championship Feb 6 SS'!$A$17:$H$97,8,FALSE))=TRUE,0,VLOOKUP($C78,'Midwest Championship Feb 6 SS'!$A$17:$H$97,8,FALSE))</f>
        <v>0</v>
      </c>
      <c r="AF78" s="15">
        <f>IF(ISNA(VLOOKUP($C78,'Thunder Bay TT Jan 2016 SS'!$A$17:$H$97,8,FALSE))=TRUE,0,VLOOKUP($C78,'Thunder Bay TT Jan 2016 SS'!$A$17:$H$97,8,FALSE))</f>
        <v>0</v>
      </c>
      <c r="AG78" s="15">
        <f>IF(ISNA(VLOOKUP($C78,Event22!$A$17:$H$97,8,FALSE))=TRUE,0,VLOOKUP($C78,Event22!$A$17:$H$97,8,FALSE))</f>
        <v>0</v>
      </c>
      <c r="AH78" s="15">
        <f>IF(ISNA(VLOOKUP($C78,Event23!$A$17:$H$97,8,FALSE))=TRUE,0,VLOOKUP($C78,Event23!$A$17:$H$97,8,FALSE))</f>
        <v>0</v>
      </c>
      <c r="AI78" s="15">
        <f>IF(ISNA(VLOOKUP($C78,Event24!$A$17:$H$97,8,FALSE))=TRUE,0,VLOOKUP($C78,Event24!$A$17:$H$97,8,FALSE))</f>
        <v>0</v>
      </c>
      <c r="AJ78" s="15">
        <f>IF(ISNA(VLOOKUP($C78,Event25!$A$17:$H$97,8,FALSE))=TRUE,0,VLOOKUP($C78,Event25!$A$17:$H$97,8,FALSE))</f>
        <v>0</v>
      </c>
      <c r="AK78" s="15">
        <f>IF(ISNA(VLOOKUP($C78,Event26!$A$17:$H$97,8,FALSE))=TRUE,0,VLOOKUP($C78,Event26!$A$17:$H$97,8,FALSE))</f>
        <v>0</v>
      </c>
      <c r="AL78" s="15">
        <f>IF(ISNA(VLOOKUP($C78,Event27!$A$17:$H$97,8,FALSE))=TRUE,0,VLOOKUP($C78,Event27!$A$17:$H$97,8,FALSE))</f>
        <v>0</v>
      </c>
      <c r="AM78" s="15">
        <f>IF(ISNA(VLOOKUP($C78,Event28!$A$17:$H$97,8,FALSE))=TRUE,0,VLOOKUP($C78,Event28!$A$17:$H$97,8,FALSE))</f>
        <v>0</v>
      </c>
      <c r="AN78" s="15">
        <f>IF(ISNA(VLOOKUP($C78,Event29!$A$17:$H$97,8,FALSE))=TRUE,0,VLOOKUP($C78,Event29!$A$17:$H$97,8,FALSE))</f>
        <v>0</v>
      </c>
      <c r="AO78" s="15">
        <f>IF(ISNA(VLOOKUP($C78,Event30!$A$17:$H$96,8,FALSE))=TRUE,0,VLOOKUP($C78,Event30!$A$17:$H$96,8,FALSE))</f>
        <v>0</v>
      </c>
    </row>
    <row r="79" spans="1:41" ht="13.5" customHeight="1">
      <c r="A79" s="169"/>
      <c r="B79" s="169"/>
      <c r="C79" s="93"/>
      <c r="D79" s="8"/>
      <c r="E79" s="8">
        <f t="shared" si="18"/>
        <v>15</v>
      </c>
      <c r="F79" s="14">
        <f t="shared" si="19"/>
        <v>15</v>
      </c>
      <c r="G79" s="25">
        <f t="shared" si="20"/>
        <v>0</v>
      </c>
      <c r="H79" s="25">
        <f t="shared" si="21"/>
        <v>0</v>
      </c>
      <c r="I79" s="25">
        <f t="shared" si="22"/>
        <v>0</v>
      </c>
      <c r="J79" s="14">
        <f t="shared" si="23"/>
        <v>0</v>
      </c>
      <c r="K79" s="118"/>
      <c r="L79" s="15" t="str">
        <f>IF(ISNA(VLOOKUP($C79,'REV Copper HP Dec 10'!$A$17:$H$71,8,FALSE))=TRUE,"0",VLOOKUP($C79,'REV Copper HP Dec 10'!$A$17:$H$71,8,FALSE))</f>
        <v>0</v>
      </c>
      <c r="M79" s="15">
        <f>IF(ISNA(VLOOKUP($C79,'REV Copper HP Dec 11'!$A$17:$H$70,8,FALSE))=TRUE,0,VLOOKUP($C79,'REV Copper HP Dec 11'!$A$17:$H$70,8,FALSE))</f>
        <v>0</v>
      </c>
      <c r="N79" s="15">
        <f>IF(ISNA(VLOOKUP($C79,'Muskoka Timber Tour Jan 23'!$A$17:$H$20,8,FALSE))=TRUE,0,VLOOKUP($C79,'Muskoka Timber Tour Jan 23'!$A$17:$H$20,8,FALSE))</f>
        <v>0</v>
      </c>
      <c r="O79" s="15">
        <f>IF(ISNA(VLOOKUP($C79,'Muskoka Timber Tour Jan 24'!$A$17:$H$25,8,FALSE))=TRUE,0,VLOOKUP($C79,'Muskoka Timber Tour Jan 24'!$A$17:$H$25,8,FALSE))</f>
        <v>0</v>
      </c>
      <c r="P79" s="15">
        <f>IF(ISNA(VLOOKUP($C79,'Whistler COT'!$A$17:$H$95,8,FALSE))=TRUE,0,VLOOKUP($C79,'Whistler COT'!$A$17:$H$95,8,FALSE))</f>
        <v>0</v>
      </c>
      <c r="Q79" s="15">
        <f>IF(ISNA(VLOOKUP($C79,'Caledon TT Feb 26'!$A$17:$H$18,8,FALSE))=TRUE,0,VLOOKUP($C79,'Caledon TT Feb 26'!$A$17:$H$18,8,FALSE))</f>
        <v>0</v>
      </c>
      <c r="R79" s="15">
        <f>IF(ISNA(VLOOKUP($C79,'Aspen Open HP Feb 18'!$A$17:$H$100,8,FALSE))=TRUE,0,VLOOKUP($C79,'Aspen Open HP Feb 18'!$A$17:$H$100,8,FALSE))</f>
        <v>0</v>
      </c>
      <c r="S79" s="15">
        <f>IF(ISNA(VLOOKUP($C79,'Thunder Bay TT Jan 2016 SS'!$A$17:$H$24,8,FALSE))=TRUE,0,VLOOKUP($C79,'Thunder Bay TT Jan 2016 SS'!$A$17:$H$24,8,FALSE))</f>
        <v>0</v>
      </c>
      <c r="T79" s="15">
        <f>IF(ISNA(VLOOKUP($C79,Event24!$A$17:$H$17,8,FALSE))=TRUE,0,VLOOKUP($C79,Event24!$A$17:$H$17,8,FALSE))</f>
        <v>0</v>
      </c>
      <c r="U79" s="15">
        <f>IF(ISNA(VLOOKUP($C79,'Calgary Nor-Am HP Feb 26'!$A$17:$H$99,8,FALSE))=TRUE,0,VLOOKUP($C79,'Calgary Nor-Am HP Feb 26'!$A$17:$H$99,8,FALSE))</f>
        <v>0</v>
      </c>
      <c r="V79" s="15">
        <f>IF(ISNA(VLOOKUP($C79,'Calgary Nor-Am SS Feb 28'!$A$17:$H$100,8,FALSE))=TRUE,0,VLOOKUP($C79,'Calgary Nor-Am SS Feb 28'!$A$17:$H$100,8,FALSE))</f>
        <v>0</v>
      </c>
      <c r="W79" s="15">
        <f>IF(ISNA(VLOOKUP($C79,'MSLM Nor-Am March 5-6'!$A$17:$H$96,8,FALSE))=TRUE,0,VLOOKUP($C79,'MSLM Nor-Am March 5-6'!$A$17:$H$96,8,FALSE))</f>
        <v>0</v>
      </c>
      <c r="X79" s="15">
        <f>IF(ISNA(VLOOKUP($C79,'Mammoth World Cup'!$A$17:$H$92,8,FALSE))=TRUE,0,VLOOKUP($C79,'Mammoth World Cup'!$A$17:$H$92,8,FALSE))</f>
        <v>0</v>
      </c>
      <c r="Y79" s="15">
        <f>IF(ISNA(VLOOKUP($C79,'Jr Nationals March 17 SS'!$A$17:$H$92,8,FALSE))=TRUE,0,VLOOKUP($C79,'Jr Nationals March 17 SS'!$A$17:$H$92,8,FALSE))</f>
        <v>0</v>
      </c>
      <c r="Z79" s="15">
        <f>IF(ISNA(VLOOKUP($C79,'Seven Springs Nor-Am Mar 17 HP'!$A$17:$H$97,8,FALSE))=TRUE,0,VLOOKUP($C79,'Seven Springs Nor-Am Mar 17 HP'!$A$17:$H$97,8,FALSE))</f>
        <v>0</v>
      </c>
      <c r="AA79" s="15">
        <f>IF(ISNA(VLOOKUP($C79,'Seven Springs Nor-Am Mar 18 SS'!$A$17:$H$97,8,FALSE))=TRUE,0,VLOOKUP($C79,'Seven Springs Nor-Am Mar 18 SS'!$A$17:$H$97,8,FALSE))</f>
        <v>0</v>
      </c>
      <c r="AB79" s="15">
        <f>IF(ISNA(VLOOKUP($C79,'Stoneham COT March 12-13 SS'!$A$17:$H$97,8,FALSE))=TRUE,0,VLOOKUP($C79,'Stoneham COT March 12-13 SS'!$A$17:$H$97,8,FALSE))</f>
        <v>0</v>
      </c>
      <c r="AC79" s="15">
        <f>IF(ISNA(VLOOKUP($C79,'Stoneham COT March 11 HP'!$A$17:$H$97,8,FALSE))=TRUE,0,VLOOKUP($C79,'Stoneham COT March 11 HP'!$A$17:$H$97,8,FALSE))</f>
        <v>0</v>
      </c>
      <c r="AD79" s="15">
        <f>IF(ISNA(VLOOKUP($C79,'Step Up April 1-3 SS'!$A$17:$H$97,8,FALSE))=TRUE,0,VLOOKUP($C79,'Step Up April 1-3 SS'!$A$17:$H$97,8,FALSE))</f>
        <v>0</v>
      </c>
      <c r="AE79" s="15">
        <f>IF(ISNA(VLOOKUP($C79,'Midwest Championship Feb 6 SS'!$A$17:$H$97,8,FALSE))=TRUE,0,VLOOKUP($C79,'Midwest Championship Feb 6 SS'!$A$17:$H$97,8,FALSE))</f>
        <v>0</v>
      </c>
      <c r="AF79" s="15">
        <f>IF(ISNA(VLOOKUP($C79,'Thunder Bay TT Jan 2016 SS'!$A$17:$H$97,8,FALSE))=TRUE,0,VLOOKUP($C79,'Thunder Bay TT Jan 2016 SS'!$A$17:$H$97,8,FALSE))</f>
        <v>0</v>
      </c>
      <c r="AG79" s="15">
        <f>IF(ISNA(VLOOKUP($C79,Event22!$A$17:$H$97,8,FALSE))=TRUE,0,VLOOKUP($C79,Event22!$A$17:$H$97,8,FALSE))</f>
        <v>0</v>
      </c>
      <c r="AH79" s="15">
        <f>IF(ISNA(VLOOKUP($C79,Event23!$A$17:$H$97,8,FALSE))=TRUE,0,VLOOKUP($C79,Event23!$A$17:$H$97,8,FALSE))</f>
        <v>0</v>
      </c>
      <c r="AI79" s="15">
        <f>IF(ISNA(VLOOKUP($C79,Event24!$A$17:$H$97,8,FALSE))=TRUE,0,VLOOKUP($C79,Event24!$A$17:$H$97,8,FALSE))</f>
        <v>0</v>
      </c>
      <c r="AJ79" s="15">
        <f>IF(ISNA(VLOOKUP($C79,Event25!$A$17:$H$97,8,FALSE))=TRUE,0,VLOOKUP($C79,Event25!$A$17:$H$97,8,FALSE))</f>
        <v>0</v>
      </c>
      <c r="AK79" s="15">
        <f>IF(ISNA(VLOOKUP($C79,Event26!$A$17:$H$97,8,FALSE))=TRUE,0,VLOOKUP($C79,Event26!$A$17:$H$97,8,FALSE))</f>
        <v>0</v>
      </c>
      <c r="AL79" s="15">
        <f>IF(ISNA(VLOOKUP($C79,Event27!$A$17:$H$97,8,FALSE))=TRUE,0,VLOOKUP($C79,Event27!$A$17:$H$97,8,FALSE))</f>
        <v>0</v>
      </c>
      <c r="AM79" s="15">
        <f>IF(ISNA(VLOOKUP($C79,Event28!$A$17:$H$97,8,FALSE))=TRUE,0,VLOOKUP($C79,Event28!$A$17:$H$97,8,FALSE))</f>
        <v>0</v>
      </c>
      <c r="AN79" s="15">
        <f>IF(ISNA(VLOOKUP($C79,Event29!$A$17:$H$97,8,FALSE))=TRUE,0,VLOOKUP($C79,Event29!$A$17:$H$97,8,FALSE))</f>
        <v>0</v>
      </c>
      <c r="AO79" s="15">
        <f>IF(ISNA(VLOOKUP($C79,Event30!$A$17:$H$96,8,FALSE))=TRUE,0,VLOOKUP($C79,Event30!$A$17:$H$96,8,FALSE))</f>
        <v>0</v>
      </c>
    </row>
    <row r="80" spans="1:41" ht="13.5" customHeight="1">
      <c r="A80" s="169"/>
      <c r="B80" s="169"/>
      <c r="C80" s="93"/>
      <c r="D80" s="8"/>
      <c r="E80" s="8">
        <f t="shared" si="18"/>
        <v>15</v>
      </c>
      <c r="F80" s="14">
        <f t="shared" si="19"/>
        <v>15</v>
      </c>
      <c r="G80" s="25">
        <f t="shared" si="20"/>
        <v>0</v>
      </c>
      <c r="H80" s="25">
        <f t="shared" si="21"/>
        <v>0</v>
      </c>
      <c r="I80" s="25">
        <f t="shared" si="22"/>
        <v>0</v>
      </c>
      <c r="J80" s="14">
        <f t="shared" si="23"/>
        <v>0</v>
      </c>
      <c r="K80" s="118"/>
      <c r="L80" s="15" t="str">
        <f>IF(ISNA(VLOOKUP($C80,'REV Copper HP Dec 10'!$A$17:$H$71,8,FALSE))=TRUE,"0",VLOOKUP($C80,'REV Copper HP Dec 10'!$A$17:$H$71,8,FALSE))</f>
        <v>0</v>
      </c>
      <c r="M80" s="15">
        <f>IF(ISNA(VLOOKUP($C80,'REV Copper HP Dec 11'!$A$17:$H$70,8,FALSE))=TRUE,0,VLOOKUP($C80,'REV Copper HP Dec 11'!$A$17:$H$70,8,FALSE))</f>
        <v>0</v>
      </c>
      <c r="N80" s="15">
        <f>IF(ISNA(VLOOKUP($C80,'Muskoka Timber Tour Jan 23'!$A$17:$H$20,8,FALSE))=TRUE,0,VLOOKUP($C80,'Muskoka Timber Tour Jan 23'!$A$17:$H$20,8,FALSE))</f>
        <v>0</v>
      </c>
      <c r="O80" s="15">
        <f>IF(ISNA(VLOOKUP($C80,'Muskoka Timber Tour Jan 24'!$A$17:$H$25,8,FALSE))=TRUE,0,VLOOKUP($C80,'Muskoka Timber Tour Jan 24'!$A$17:$H$25,8,FALSE))</f>
        <v>0</v>
      </c>
      <c r="P80" s="15">
        <f>IF(ISNA(VLOOKUP($C80,'Whistler COT'!$A$17:$H$95,8,FALSE))=TRUE,0,VLOOKUP($C80,'Whistler COT'!$A$17:$H$95,8,FALSE))</f>
        <v>0</v>
      </c>
      <c r="Q80" s="15">
        <f>IF(ISNA(VLOOKUP($C80,'Caledon TT Feb 26'!$A$17:$H$18,8,FALSE))=TRUE,0,VLOOKUP($C80,'Caledon TT Feb 26'!$A$17:$H$18,8,FALSE))</f>
        <v>0</v>
      </c>
      <c r="R80" s="15">
        <f>IF(ISNA(VLOOKUP($C80,'Aspen Open HP Feb 18'!$A$17:$H$100,8,FALSE))=TRUE,0,VLOOKUP($C80,'Aspen Open HP Feb 18'!$A$17:$H$100,8,FALSE))</f>
        <v>0</v>
      </c>
      <c r="S80" s="15">
        <f>IF(ISNA(VLOOKUP($C80,'Thunder Bay TT Jan 2016 SS'!$A$17:$H$24,8,FALSE))=TRUE,0,VLOOKUP($C80,'Thunder Bay TT Jan 2016 SS'!$A$17:$H$24,8,FALSE))</f>
        <v>0</v>
      </c>
      <c r="T80" s="15">
        <f>IF(ISNA(VLOOKUP($C80,Event24!$A$17:$H$17,8,FALSE))=TRUE,0,VLOOKUP($C80,Event24!$A$17:$H$17,8,FALSE))</f>
        <v>0</v>
      </c>
      <c r="U80" s="15">
        <f>IF(ISNA(VLOOKUP($C80,'Calgary Nor-Am HP Feb 26'!$A$17:$H$99,8,FALSE))=TRUE,0,VLOOKUP($C80,'Calgary Nor-Am HP Feb 26'!$A$17:$H$99,8,FALSE))</f>
        <v>0</v>
      </c>
      <c r="V80" s="15">
        <f>IF(ISNA(VLOOKUP($C80,'Calgary Nor-Am SS Feb 28'!$A$17:$H$100,8,FALSE))=TRUE,0,VLOOKUP($C80,'Calgary Nor-Am SS Feb 28'!$A$17:$H$100,8,FALSE))</f>
        <v>0</v>
      </c>
      <c r="W80" s="15">
        <f>IF(ISNA(VLOOKUP($C80,'MSLM Nor-Am March 5-6'!$A$17:$H$96,8,FALSE))=TRUE,0,VLOOKUP($C80,'MSLM Nor-Am March 5-6'!$A$17:$H$96,8,FALSE))</f>
        <v>0</v>
      </c>
      <c r="X80" s="15">
        <f>IF(ISNA(VLOOKUP($C80,'Mammoth World Cup'!$A$17:$H$92,8,FALSE))=TRUE,0,VLOOKUP($C80,'Mammoth World Cup'!$A$17:$H$92,8,FALSE))</f>
        <v>0</v>
      </c>
      <c r="Y80" s="15">
        <f>IF(ISNA(VLOOKUP($C80,'Jr Nationals March 17 SS'!$A$17:$H$92,8,FALSE))=TRUE,0,VLOOKUP($C80,'Jr Nationals March 17 SS'!$A$17:$H$92,8,FALSE))</f>
        <v>0</v>
      </c>
      <c r="Z80" s="15">
        <f>IF(ISNA(VLOOKUP($C80,'Seven Springs Nor-Am Mar 17 HP'!$A$17:$H$97,8,FALSE))=TRUE,0,VLOOKUP($C80,'Seven Springs Nor-Am Mar 17 HP'!$A$17:$H$97,8,FALSE))</f>
        <v>0</v>
      </c>
      <c r="AA80" s="15">
        <f>IF(ISNA(VLOOKUP($C80,'Seven Springs Nor-Am Mar 18 SS'!$A$17:$H$97,8,FALSE))=TRUE,0,VLOOKUP($C80,'Seven Springs Nor-Am Mar 18 SS'!$A$17:$H$97,8,FALSE))</f>
        <v>0</v>
      </c>
      <c r="AB80" s="15">
        <f>IF(ISNA(VLOOKUP($C80,'Stoneham COT March 12-13 SS'!$A$17:$H$97,8,FALSE))=TRUE,0,VLOOKUP($C80,'Stoneham COT March 12-13 SS'!$A$17:$H$97,8,FALSE))</f>
        <v>0</v>
      </c>
      <c r="AC80" s="15">
        <f>IF(ISNA(VLOOKUP($C80,'Stoneham COT March 11 HP'!$A$17:$H$97,8,FALSE))=TRUE,0,VLOOKUP($C80,'Stoneham COT March 11 HP'!$A$17:$H$97,8,FALSE))</f>
        <v>0</v>
      </c>
      <c r="AD80" s="15">
        <f>IF(ISNA(VLOOKUP($C80,'Step Up April 1-3 SS'!$A$17:$H$97,8,FALSE))=TRUE,0,VLOOKUP($C80,'Step Up April 1-3 SS'!$A$17:$H$97,8,FALSE))</f>
        <v>0</v>
      </c>
      <c r="AE80" s="15">
        <f>IF(ISNA(VLOOKUP($C80,'Midwest Championship Feb 6 SS'!$A$17:$H$97,8,FALSE))=TRUE,0,VLOOKUP($C80,'Midwest Championship Feb 6 SS'!$A$17:$H$97,8,FALSE))</f>
        <v>0</v>
      </c>
      <c r="AF80" s="15">
        <f>IF(ISNA(VLOOKUP($C80,'Thunder Bay TT Jan 2016 SS'!$A$17:$H$97,8,FALSE))=TRUE,0,VLOOKUP($C80,'Thunder Bay TT Jan 2016 SS'!$A$17:$H$97,8,FALSE))</f>
        <v>0</v>
      </c>
      <c r="AG80" s="15">
        <f>IF(ISNA(VLOOKUP($C80,Event22!$A$17:$H$97,8,FALSE))=TRUE,0,VLOOKUP($C80,Event22!$A$17:$H$97,8,FALSE))</f>
        <v>0</v>
      </c>
      <c r="AH80" s="15">
        <f>IF(ISNA(VLOOKUP($C80,Event23!$A$17:$H$97,8,FALSE))=TRUE,0,VLOOKUP($C80,Event23!$A$17:$H$97,8,FALSE))</f>
        <v>0</v>
      </c>
      <c r="AI80" s="15">
        <f>IF(ISNA(VLOOKUP($C80,Event24!$A$17:$H$97,8,FALSE))=TRUE,0,VLOOKUP($C80,Event24!$A$17:$H$97,8,FALSE))</f>
        <v>0</v>
      </c>
      <c r="AJ80" s="15">
        <f>IF(ISNA(VLOOKUP($C80,Event25!$A$17:$H$97,8,FALSE))=TRUE,0,VLOOKUP($C80,Event25!$A$17:$H$97,8,FALSE))</f>
        <v>0</v>
      </c>
      <c r="AK80" s="15">
        <f>IF(ISNA(VLOOKUP($C80,Event26!$A$17:$H$97,8,FALSE))=TRUE,0,VLOOKUP($C80,Event26!$A$17:$H$97,8,FALSE))</f>
        <v>0</v>
      </c>
      <c r="AL80" s="15">
        <f>IF(ISNA(VLOOKUP($C80,Event27!$A$17:$H$97,8,FALSE))=TRUE,0,VLOOKUP($C80,Event27!$A$17:$H$97,8,FALSE))</f>
        <v>0</v>
      </c>
      <c r="AM80" s="15">
        <f>IF(ISNA(VLOOKUP($C80,Event28!$A$17:$H$97,8,FALSE))=TRUE,0,VLOOKUP($C80,Event28!$A$17:$H$97,8,FALSE))</f>
        <v>0</v>
      </c>
      <c r="AN80" s="15">
        <f>IF(ISNA(VLOOKUP($C80,Event29!$A$17:$H$97,8,FALSE))=TRUE,0,VLOOKUP($C80,Event29!$A$17:$H$97,8,FALSE))</f>
        <v>0</v>
      </c>
      <c r="AO80" s="15">
        <f>IF(ISNA(VLOOKUP($C80,Event30!$A$17:$H$96,8,FALSE))=TRUE,0,VLOOKUP($C80,Event30!$A$17:$H$96,8,FALSE))</f>
        <v>0</v>
      </c>
    </row>
    <row r="81" spans="1:41" ht="13.5" customHeight="1">
      <c r="A81" s="169"/>
      <c r="B81" s="169"/>
      <c r="C81" s="93"/>
      <c r="D81" s="8"/>
      <c r="E81" s="8">
        <f t="shared" si="18"/>
        <v>15</v>
      </c>
      <c r="F81" s="14">
        <f t="shared" si="19"/>
        <v>15</v>
      </c>
      <c r="G81" s="25">
        <f t="shared" si="20"/>
        <v>0</v>
      </c>
      <c r="H81" s="25">
        <f t="shared" si="21"/>
        <v>0</v>
      </c>
      <c r="I81" s="25">
        <f t="shared" si="22"/>
        <v>0</v>
      </c>
      <c r="J81" s="14">
        <f t="shared" si="23"/>
        <v>0</v>
      </c>
      <c r="K81" s="118"/>
      <c r="L81" s="15" t="str">
        <f>IF(ISNA(VLOOKUP($C81,'REV Copper HP Dec 10'!$A$17:$H$71,8,FALSE))=TRUE,"0",VLOOKUP($C81,'REV Copper HP Dec 10'!$A$17:$H$71,8,FALSE))</f>
        <v>0</v>
      </c>
      <c r="M81" s="15">
        <f>IF(ISNA(VLOOKUP($C81,'REV Copper HP Dec 11'!$A$17:$H$70,8,FALSE))=TRUE,0,VLOOKUP($C81,'REV Copper HP Dec 11'!$A$17:$H$70,8,FALSE))</f>
        <v>0</v>
      </c>
      <c r="N81" s="15">
        <f>IF(ISNA(VLOOKUP($C81,'Muskoka Timber Tour Jan 23'!$A$17:$H$20,8,FALSE))=TRUE,0,VLOOKUP($C81,'Muskoka Timber Tour Jan 23'!$A$17:$H$20,8,FALSE))</f>
        <v>0</v>
      </c>
      <c r="O81" s="15">
        <f>IF(ISNA(VLOOKUP($C81,'Muskoka Timber Tour Jan 24'!$A$17:$H$25,8,FALSE))=TRUE,0,VLOOKUP($C81,'Muskoka Timber Tour Jan 24'!$A$17:$H$25,8,FALSE))</f>
        <v>0</v>
      </c>
      <c r="P81" s="15">
        <f>IF(ISNA(VLOOKUP($C81,'Whistler COT'!$A$17:$H$17,8,FALSE))=TRUE,0,VLOOKUP($C81,'Whistler COT'!$A$17:$H$24,8,FALSE))</f>
        <v>0</v>
      </c>
      <c r="Q81" s="15">
        <f>IF(ISNA(VLOOKUP($C81,'Caledon TT Feb 26'!$A$17:$H$18,8,FALSE))=TRUE,0,VLOOKUP($C81,'Caledon TT Feb 26'!$A$17:$H$18,8,FALSE))</f>
        <v>0</v>
      </c>
      <c r="R81" s="15">
        <f>IF(ISNA(VLOOKUP($C81,'Aspen Open HP Feb 18'!$A$17:$H$100,8,FALSE))=TRUE,0,VLOOKUP($C81,'Aspen Open HP Feb 18'!$A$17:$H$100,8,FALSE))</f>
        <v>0</v>
      </c>
      <c r="S81" s="15">
        <f>IF(ISNA(VLOOKUP($C81,'Thunder Bay TT Jan 2016 SS'!$A$17:$H$24,8,FALSE))=TRUE,0,VLOOKUP($C81,'Thunder Bay TT Jan 2016 SS'!$A$17:$H$24,8,FALSE))</f>
        <v>0</v>
      </c>
      <c r="T81" s="15">
        <f>IF(ISNA(VLOOKUP($C81,'Caledon TT Feb 26'!$A$17:$H$99,8,FALSE))=TRUE,0,VLOOKUP($C81,'Caledon TT Feb 26'!$A$17:$H$99,8,FALSE))</f>
        <v>0</v>
      </c>
      <c r="U81" s="15">
        <f>IF(ISNA(VLOOKUP($C81,'Calgary Nor-Am HP Feb 26'!$A$17:$H$99,8,FALSE))=TRUE,0,VLOOKUP($C81,'Calgary Nor-Am HP Feb 26'!$A$17:$H$99,8,FALSE))</f>
        <v>0</v>
      </c>
      <c r="V81" s="15">
        <f>IF(ISNA(VLOOKUP($C81,'Calgary Nor-Am SS Feb 28'!$A$17:$H$100,8,FALSE))=TRUE,0,VLOOKUP($C81,'Calgary Nor-Am SS Feb 28'!$A$17:$H$100,8,FALSE))</f>
        <v>0</v>
      </c>
      <c r="W81" s="15">
        <f>IF(ISNA(VLOOKUP($C81,'MSLM Nor-Am March 5-6'!$A$17:$H$96,8,FALSE))=TRUE,0,VLOOKUP($C81,'MSLM Nor-Am March 5-6'!$A$17:$H$96,8,FALSE))</f>
        <v>0</v>
      </c>
      <c r="X81" s="15">
        <f>IF(ISNA(VLOOKUP($C81,'Mammoth World Cup'!$A$17:$H$92,8,FALSE))=TRUE,0,VLOOKUP($C81,'Mammoth World Cup'!$A$17:$H$92,8,FALSE))</f>
        <v>0</v>
      </c>
      <c r="Y81" s="15">
        <f>IF(ISNA(VLOOKUP($C81,'Jr Nationals March 17 SS'!$A$17:$H$92,8,FALSE))=TRUE,0,VLOOKUP($C81,'Jr Nationals March 17 SS'!$A$17:$H$92,8,FALSE))</f>
        <v>0</v>
      </c>
      <c r="Z81" s="15">
        <f>IF(ISNA(VLOOKUP($C81,'Seven Springs Nor-Am Mar 17 HP'!$A$17:$H$97,8,FALSE))=TRUE,0,VLOOKUP($C81,'Seven Springs Nor-Am Mar 17 HP'!$A$17:$H$97,8,FALSE))</f>
        <v>0</v>
      </c>
      <c r="AA81" s="15">
        <f>IF(ISNA(VLOOKUP($C81,'Seven Springs Nor-Am Mar 18 SS'!$A$17:$H$97,8,FALSE))=TRUE,0,VLOOKUP($C81,'Seven Springs Nor-Am Mar 18 SS'!$A$17:$H$97,8,FALSE))</f>
        <v>0</v>
      </c>
      <c r="AB81" s="15">
        <f>IF(ISNA(VLOOKUP($C81,'Stoneham COT March 12-13 SS'!$A$17:$H$97,8,FALSE))=TRUE,0,VLOOKUP($C81,'Stoneham COT March 12-13 SS'!$A$17:$H$97,8,FALSE))</f>
        <v>0</v>
      </c>
      <c r="AC81" s="15">
        <f>IF(ISNA(VLOOKUP($C81,'Stoneham COT March 11 HP'!$A$17:$H$97,8,FALSE))=TRUE,0,VLOOKUP($C81,'Stoneham COT March 11 HP'!$A$17:$H$97,8,FALSE))</f>
        <v>0</v>
      </c>
      <c r="AD81" s="15">
        <f>IF(ISNA(VLOOKUP($C81,'Step Up April 1-3 SS'!$A$17:$H$97,8,FALSE))=TRUE,0,VLOOKUP($C81,'Step Up April 1-3 SS'!$A$17:$H$97,8,FALSE))</f>
        <v>0</v>
      </c>
      <c r="AE81" s="15">
        <f>IF(ISNA(VLOOKUP($C81,'Midwest Championship Feb 6 SS'!$A$17:$H$97,8,FALSE))=TRUE,0,VLOOKUP($C81,'Midwest Championship Feb 6 SS'!$A$17:$H$97,8,FALSE))</f>
        <v>0</v>
      </c>
      <c r="AF81" s="15">
        <f>IF(ISNA(VLOOKUP($C81,'Thunder Bay TT Jan 2016 SS'!$A$17:$H$97,8,FALSE))=TRUE,0,VLOOKUP($C81,'Thunder Bay TT Jan 2016 SS'!$A$17:$H$97,8,FALSE))</f>
        <v>0</v>
      </c>
      <c r="AG81" s="15">
        <f>IF(ISNA(VLOOKUP($C81,Event22!$A$17:$H$97,8,FALSE))=TRUE,0,VLOOKUP($C81,Event22!$A$17:$H$97,8,FALSE))</f>
        <v>0</v>
      </c>
      <c r="AH81" s="15">
        <f>IF(ISNA(VLOOKUP($C81,Event23!$A$17:$H$97,8,FALSE))=TRUE,0,VLOOKUP($C81,Event23!$A$17:$H$97,8,FALSE))</f>
        <v>0</v>
      </c>
      <c r="AI81" s="15">
        <f>IF(ISNA(VLOOKUP($C81,Event24!$A$17:$H$97,8,FALSE))=TRUE,0,VLOOKUP($C81,Event24!$A$17:$H$97,8,FALSE))</f>
        <v>0</v>
      </c>
      <c r="AJ81" s="15">
        <f>IF(ISNA(VLOOKUP($C81,Event25!$A$17:$H$97,8,FALSE))=TRUE,0,VLOOKUP($C81,Event25!$A$17:$H$97,8,FALSE))</f>
        <v>0</v>
      </c>
      <c r="AK81" s="15">
        <f>IF(ISNA(VLOOKUP($C81,Event26!$A$17:$H$97,8,FALSE))=TRUE,0,VLOOKUP($C81,Event26!$A$17:$H$97,8,FALSE))</f>
        <v>0</v>
      </c>
      <c r="AL81" s="15">
        <f>IF(ISNA(VLOOKUP($C81,Event27!$A$17:$H$97,8,FALSE))=TRUE,0,VLOOKUP($C81,Event27!$A$17:$H$97,8,FALSE))</f>
        <v>0</v>
      </c>
      <c r="AM81" s="15">
        <f>IF(ISNA(VLOOKUP($C81,Event28!$A$17:$H$97,8,FALSE))=TRUE,0,VLOOKUP($C81,Event28!$A$17:$H$97,8,FALSE))</f>
        <v>0</v>
      </c>
      <c r="AN81" s="15">
        <f>IF(ISNA(VLOOKUP($C81,Event29!$A$17:$H$97,8,FALSE))=TRUE,0,VLOOKUP($C81,Event29!$A$17:$H$97,8,FALSE))</f>
        <v>0</v>
      </c>
      <c r="AO81" s="15">
        <f>IF(ISNA(VLOOKUP($C81,Event30!$A$17:$H$96,8,FALSE))=TRUE,0,VLOOKUP($C81,Event30!$A$17:$H$96,8,FALSE))</f>
        <v>0</v>
      </c>
    </row>
    <row r="82" spans="1:41" ht="13.5" customHeight="1">
      <c r="A82" s="169"/>
      <c r="B82" s="169"/>
      <c r="C82" s="26"/>
      <c r="D82" s="8"/>
      <c r="E82" s="8">
        <f t="shared" si="18"/>
        <v>15</v>
      </c>
      <c r="F82" s="14">
        <f t="shared" si="19"/>
        <v>15</v>
      </c>
      <c r="G82" s="25">
        <f t="shared" si="20"/>
        <v>0</v>
      </c>
      <c r="H82" s="25">
        <f t="shared" si="21"/>
        <v>0</v>
      </c>
      <c r="I82" s="25">
        <f t="shared" si="22"/>
        <v>0</v>
      </c>
      <c r="J82" s="14">
        <f t="shared" si="23"/>
        <v>0</v>
      </c>
      <c r="K82" s="118"/>
      <c r="L82" s="15" t="str">
        <f>IF(ISNA(VLOOKUP($C82,'REV Copper HP Dec 10'!$A$17:$H$71,8,FALSE))=TRUE,"0",VLOOKUP($C82,'REV Copper HP Dec 10'!$A$17:$H$71,8,FALSE))</f>
        <v>0</v>
      </c>
      <c r="M82" s="15">
        <f>IF(ISNA(VLOOKUP($C82,'REV Copper HP Dec 11'!$A$17:$H$70,8,FALSE))=TRUE,0,VLOOKUP($C82,'REV Copper HP Dec 11'!$A$17:$H$70,8,FALSE))</f>
        <v>0</v>
      </c>
      <c r="N82" s="15">
        <f>IF(ISNA(VLOOKUP($C82,'Muskoka Timber Tour Jan 23'!$A$17:$H$20,8,FALSE))=TRUE,0,VLOOKUP($C82,'Muskoka Timber Tour Jan 23'!$A$17:$H$20,8,FALSE))</f>
        <v>0</v>
      </c>
      <c r="O82" s="15">
        <f>IF(ISNA(VLOOKUP($C82,'Muskoka Timber Tour Jan 24'!$A$17:$H$25,8,FALSE))=TRUE,0,VLOOKUP($C82,'Muskoka Timber Tour Jan 24'!$A$17:$H$25,8,FALSE))</f>
        <v>0</v>
      </c>
      <c r="P82" s="15">
        <f>IF(ISNA(VLOOKUP($C82,'Whistler COT'!$A$17:$H$95,8,FALSE))=TRUE,0,VLOOKUP($C82,'Whistler COT'!$A$17:$H$95,8,FALSE))</f>
        <v>0</v>
      </c>
      <c r="Q82" s="15">
        <f>IF(ISNA(VLOOKUP($C82,'Caledon TT Feb 26'!$A$17:$H$18,8,FALSE))=TRUE,0,VLOOKUP($C82,'Caledon TT Feb 26'!$A$17:$H$18,8,FALSE))</f>
        <v>0</v>
      </c>
      <c r="R82" s="15">
        <f>IF(ISNA(VLOOKUP($C82,'Aspen Open HP Feb 18'!$A$17:$H$100,8,FALSE))=TRUE,0,VLOOKUP($C82,'Aspen Open HP Feb 18'!$A$17:$H$100,8,FALSE))</f>
        <v>0</v>
      </c>
      <c r="S82" s="15">
        <f>IF(ISNA(VLOOKUP($C82,'Thunder Bay TT Jan 2016 SS'!$A$17:$H$24,8,FALSE))=TRUE,0,VLOOKUP($C82,'Thunder Bay TT Jan 2016 SS'!$A$17:$H$24,8,FALSE))</f>
        <v>0</v>
      </c>
      <c r="T82" s="15">
        <f>IF(ISNA(VLOOKUP($C82,Event24!$A$17:$H$17,8,FALSE))=TRUE,0,VLOOKUP($C82,Event24!$A$17:$H$17,8,FALSE))</f>
        <v>0</v>
      </c>
      <c r="U82" s="15">
        <f>IF(ISNA(VLOOKUP($C82,'Calgary Nor-Am HP Feb 26'!$A$17:$H$99,8,FALSE))=TRUE,0,VLOOKUP($C82,'Calgary Nor-Am HP Feb 26'!$A$17:$H$99,8,FALSE))</f>
        <v>0</v>
      </c>
      <c r="V82" s="15">
        <f>IF(ISNA(VLOOKUP($C82,'Calgary Nor-Am SS Feb 28'!$A$17:$H$100,8,FALSE))=TRUE,0,VLOOKUP($C82,'Calgary Nor-Am SS Feb 28'!$A$17:$H$100,8,FALSE))</f>
        <v>0</v>
      </c>
      <c r="W82" s="15">
        <f>IF(ISNA(VLOOKUP($C82,'MSLM Nor-Am March 5-6'!$A$17:$H$96,8,FALSE))=TRUE,0,VLOOKUP($C82,'MSLM Nor-Am March 5-6'!$A$17:$H$96,8,FALSE))</f>
        <v>0</v>
      </c>
      <c r="X82" s="15">
        <f>IF(ISNA(VLOOKUP($C82,'Mammoth World Cup'!$A$17:$H$92,8,FALSE))=TRUE,0,VLOOKUP($C82,'Mammoth World Cup'!$A$17:$H$92,8,FALSE))</f>
        <v>0</v>
      </c>
      <c r="Y82" s="15">
        <f>IF(ISNA(VLOOKUP($C82,'Jr Nationals March 17 SS'!$A$17:$H$92,8,FALSE))=TRUE,0,VLOOKUP($C82,'Jr Nationals March 17 SS'!$A$17:$H$92,8,FALSE))</f>
        <v>0</v>
      </c>
      <c r="Z82" s="15">
        <f>IF(ISNA(VLOOKUP($C82,'Seven Springs Nor-Am Mar 17 HP'!$A$17:$H$97,8,FALSE))=TRUE,0,VLOOKUP($C82,'Seven Springs Nor-Am Mar 17 HP'!$A$17:$H$97,8,FALSE))</f>
        <v>0</v>
      </c>
      <c r="AA82" s="15">
        <f>IF(ISNA(VLOOKUP($C82,'Seven Springs Nor-Am Mar 18 SS'!$A$17:$H$97,8,FALSE))=TRUE,0,VLOOKUP($C82,'Seven Springs Nor-Am Mar 18 SS'!$A$17:$H$97,8,FALSE))</f>
        <v>0</v>
      </c>
      <c r="AB82" s="15">
        <f>IF(ISNA(VLOOKUP($C82,'Stoneham COT March 12-13 SS'!$A$17:$H$97,8,FALSE))=TRUE,0,VLOOKUP($C82,'Stoneham COT March 12-13 SS'!$A$17:$H$97,8,FALSE))</f>
        <v>0</v>
      </c>
      <c r="AC82" s="15">
        <f>IF(ISNA(VLOOKUP($C82,'Stoneham COT March 11 HP'!$A$17:$H$97,8,FALSE))=TRUE,0,VLOOKUP($C82,'Stoneham COT March 11 HP'!$A$17:$H$97,8,FALSE))</f>
        <v>0</v>
      </c>
      <c r="AD82" s="15">
        <f>IF(ISNA(VLOOKUP($C82,'Step Up April 1-3 SS'!$A$17:$H$97,8,FALSE))=TRUE,0,VLOOKUP($C82,'Step Up April 1-3 SS'!$A$17:$H$97,8,FALSE))</f>
        <v>0</v>
      </c>
      <c r="AE82" s="15">
        <f>IF(ISNA(VLOOKUP($C82,'Midwest Championship Feb 6 SS'!$A$17:$H$97,8,FALSE))=TRUE,0,VLOOKUP($C82,'Midwest Championship Feb 6 SS'!$A$17:$H$97,8,FALSE))</f>
        <v>0</v>
      </c>
      <c r="AF82" s="15">
        <f>IF(ISNA(VLOOKUP($C82,'Thunder Bay TT Jan 2016 SS'!$A$17:$H$97,8,FALSE))=TRUE,0,VLOOKUP($C82,'Thunder Bay TT Jan 2016 SS'!$A$17:$H$97,8,FALSE))</f>
        <v>0</v>
      </c>
      <c r="AG82" s="15">
        <f>IF(ISNA(VLOOKUP($C82,Event22!$A$17:$H$97,8,FALSE))=TRUE,0,VLOOKUP($C82,Event22!$A$17:$H$97,8,FALSE))</f>
        <v>0</v>
      </c>
      <c r="AH82" s="15">
        <f>IF(ISNA(VLOOKUP($C82,Event23!$A$17:$H$97,8,FALSE))=TRUE,0,VLOOKUP($C82,Event23!$A$17:$H$97,8,FALSE))</f>
        <v>0</v>
      </c>
      <c r="AI82" s="15">
        <f>IF(ISNA(VLOOKUP($C82,Event24!$A$17:$H$97,8,FALSE))=TRUE,0,VLOOKUP($C82,Event24!$A$17:$H$97,8,FALSE))</f>
        <v>0</v>
      </c>
      <c r="AJ82" s="15">
        <f>IF(ISNA(VLOOKUP($C82,Event25!$A$17:$H$97,8,FALSE))=TRUE,0,VLOOKUP($C82,Event25!$A$17:$H$97,8,FALSE))</f>
        <v>0</v>
      </c>
      <c r="AK82" s="15">
        <f>IF(ISNA(VLOOKUP($C82,Event26!$A$17:$H$97,8,FALSE))=TRUE,0,VLOOKUP($C82,Event26!$A$17:$H$97,8,FALSE))</f>
        <v>0</v>
      </c>
      <c r="AL82" s="15">
        <f>IF(ISNA(VLOOKUP($C82,Event27!$A$17:$H$97,8,FALSE))=TRUE,0,VLOOKUP($C82,Event27!$A$17:$H$97,8,FALSE))</f>
        <v>0</v>
      </c>
      <c r="AM82" s="15">
        <f>IF(ISNA(VLOOKUP($C82,Event28!$A$17:$H$97,8,FALSE))=TRUE,0,VLOOKUP($C82,Event28!$A$17:$H$97,8,FALSE))</f>
        <v>0</v>
      </c>
      <c r="AN82" s="15">
        <f>IF(ISNA(VLOOKUP($C82,Event29!$A$17:$H$97,8,FALSE))=TRUE,0,VLOOKUP($C82,Event29!$A$17:$H$97,8,FALSE))</f>
        <v>0</v>
      </c>
      <c r="AO82" s="15">
        <f>IF(ISNA(VLOOKUP($C82,Event30!$A$17:$H$96,8,FALSE))=TRUE,0,VLOOKUP($C82,Event30!$A$17:$H$96,8,FALSE))</f>
        <v>0</v>
      </c>
    </row>
    <row r="83" spans="1:41" ht="13.5" customHeight="1">
      <c r="A83" s="169"/>
      <c r="B83" s="169"/>
      <c r="C83" s="26"/>
      <c r="D83" s="8"/>
      <c r="E83" s="8">
        <f t="shared" si="18"/>
        <v>15</v>
      </c>
      <c r="F83" s="14">
        <f t="shared" si="19"/>
        <v>15</v>
      </c>
      <c r="G83" s="25">
        <f t="shared" si="20"/>
        <v>0</v>
      </c>
      <c r="H83" s="25">
        <f t="shared" si="21"/>
        <v>0</v>
      </c>
      <c r="I83" s="25">
        <f t="shared" si="22"/>
        <v>0</v>
      </c>
      <c r="J83" s="14">
        <f t="shared" si="23"/>
        <v>0</v>
      </c>
      <c r="K83" s="118"/>
      <c r="L83" s="15" t="str">
        <f>IF(ISNA(VLOOKUP($C83,'REV Copper HP Dec 10'!$A$17:$H$71,8,FALSE))=TRUE,"0",VLOOKUP($C83,'REV Copper HP Dec 10'!$A$17:$H$71,8,FALSE))</f>
        <v>0</v>
      </c>
      <c r="M83" s="15">
        <f>IF(ISNA(VLOOKUP($C83,'REV Copper HP Dec 11'!$A$17:$H$70,8,FALSE))=TRUE,0,VLOOKUP($C83,'REV Copper HP Dec 11'!$A$17:$H$70,8,FALSE))</f>
        <v>0</v>
      </c>
      <c r="N83" s="15">
        <f>IF(ISNA(VLOOKUP($C83,'Muskoka Timber Tour Jan 23'!$A$17:$H$20,8,FALSE))=TRUE,0,VLOOKUP($C83,'Muskoka Timber Tour Jan 23'!$A$17:$H$20,8,FALSE))</f>
        <v>0</v>
      </c>
      <c r="O83" s="15">
        <f>IF(ISNA(VLOOKUP($C83,'Muskoka Timber Tour Jan 24'!$A$17:$H$25,8,FALSE))=TRUE,0,VLOOKUP($C83,'Muskoka Timber Tour Jan 24'!$A$17:$H$25,8,FALSE))</f>
        <v>0</v>
      </c>
      <c r="P83" s="15">
        <f>IF(ISNA(VLOOKUP($C83,'Whistler COT'!$A$17:$H$17,8,FALSE))=TRUE,0,VLOOKUP($C83,'Whistler COT'!$A$17:$H$24,8,FALSE))</f>
        <v>0</v>
      </c>
      <c r="Q83" s="15">
        <f>IF(ISNA(VLOOKUP($C83,'Caledon TT Feb 26'!$A$17:$H$18,8,FALSE))=TRUE,0,VLOOKUP($C83,'Caledon TT Feb 26'!$A$17:$H$18,8,FALSE))</f>
        <v>0</v>
      </c>
      <c r="R83" s="15">
        <f>IF(ISNA(VLOOKUP($C83,'Aspen Open HP Feb 18'!$A$17:$H$100,8,FALSE))=TRUE,0,VLOOKUP($C83,'Aspen Open HP Feb 18'!$A$17:$H$100,8,FALSE))</f>
        <v>0</v>
      </c>
      <c r="S83" s="15">
        <f>IF(ISNA(VLOOKUP($C83,'Thunder Bay TT Jan 2016 SS'!$A$17:$H$24,8,FALSE))=TRUE,0,VLOOKUP($C83,'Thunder Bay TT Jan 2016 SS'!$A$17:$H$24,8,FALSE))</f>
        <v>0</v>
      </c>
      <c r="T83" s="15">
        <f>IF(ISNA(VLOOKUP($C83,Event24!$A$17:$H$17,8,FALSE))=TRUE,0,VLOOKUP($C83,Event24!$A$17:$H$17,8,FALSE))</f>
        <v>0</v>
      </c>
      <c r="U83" s="15">
        <f>IF(ISNA(VLOOKUP($C83,'Calgary Nor-Am HP Feb 26'!$A$17:$H$99,8,FALSE))=TRUE,0,VLOOKUP($C83,'Calgary Nor-Am HP Feb 26'!$A$17:$H$99,8,FALSE))</f>
        <v>0</v>
      </c>
      <c r="V83" s="15">
        <f>IF(ISNA(VLOOKUP($C83,'Calgary Nor-Am SS Feb 28'!$A$17:$H$100,8,FALSE))=TRUE,0,VLOOKUP($C83,'Calgary Nor-Am SS Feb 28'!$A$17:$H$100,8,FALSE))</f>
        <v>0</v>
      </c>
      <c r="W83" s="15">
        <f>IF(ISNA(VLOOKUP($C83,'MSLM Nor-Am March 5-6'!$A$17:$H$96,8,FALSE))=TRUE,0,VLOOKUP($C83,'MSLM Nor-Am March 5-6'!$A$17:$H$96,8,FALSE))</f>
        <v>0</v>
      </c>
      <c r="X83" s="15">
        <f>IF(ISNA(VLOOKUP($C83,'Mammoth World Cup'!$A$17:$H$92,8,FALSE))=TRUE,0,VLOOKUP($C83,'Mammoth World Cup'!$A$17:$H$92,8,FALSE))</f>
        <v>0</v>
      </c>
      <c r="Y83" s="15">
        <f>IF(ISNA(VLOOKUP($C83,'Jr Nationals March 17 SS'!$A$17:$H$92,8,FALSE))=TRUE,0,VLOOKUP($C83,'Jr Nationals March 17 SS'!$A$17:$H$92,8,FALSE))</f>
        <v>0</v>
      </c>
      <c r="Z83" s="15">
        <f>IF(ISNA(VLOOKUP($C83,'Seven Springs Nor-Am Mar 17 HP'!$A$17:$H$97,8,FALSE))=TRUE,0,VLOOKUP($C83,'Seven Springs Nor-Am Mar 17 HP'!$A$17:$H$97,8,FALSE))</f>
        <v>0</v>
      </c>
      <c r="AA83" s="15">
        <f>IF(ISNA(VLOOKUP($C83,'Seven Springs Nor-Am Mar 18 SS'!$A$17:$H$97,8,FALSE))=TRUE,0,VLOOKUP($C83,'Seven Springs Nor-Am Mar 18 SS'!$A$17:$H$97,8,FALSE))</f>
        <v>0</v>
      </c>
      <c r="AB83" s="15">
        <f>IF(ISNA(VLOOKUP($C83,'Stoneham COT March 12-13 SS'!$A$17:$H$97,8,FALSE))=TRUE,0,VLOOKUP($C83,'Stoneham COT March 12-13 SS'!$A$17:$H$97,8,FALSE))</f>
        <v>0</v>
      </c>
      <c r="AC83" s="15">
        <f>IF(ISNA(VLOOKUP($C83,'Stoneham COT March 11 HP'!$A$17:$H$97,8,FALSE))=TRUE,0,VLOOKUP($C83,'Stoneham COT March 11 HP'!$A$17:$H$97,8,FALSE))</f>
        <v>0</v>
      </c>
      <c r="AD83" s="15">
        <f>IF(ISNA(VLOOKUP($C83,'Step Up April 1-3 SS'!$A$17:$H$97,8,FALSE))=TRUE,0,VLOOKUP($C83,'Step Up April 1-3 SS'!$A$17:$H$97,8,FALSE))</f>
        <v>0</v>
      </c>
      <c r="AE83" s="15">
        <f>IF(ISNA(VLOOKUP($C83,'Midwest Championship Feb 6 SS'!$A$17:$H$97,8,FALSE))=TRUE,0,VLOOKUP($C83,'Midwest Championship Feb 6 SS'!$A$17:$H$97,8,FALSE))</f>
        <v>0</v>
      </c>
      <c r="AF83" s="15">
        <f>IF(ISNA(VLOOKUP($C83,'Thunder Bay TT Jan 2016 SS'!$A$17:$H$97,8,FALSE))=TRUE,0,VLOOKUP($C83,'Thunder Bay TT Jan 2016 SS'!$A$17:$H$97,8,FALSE))</f>
        <v>0</v>
      </c>
      <c r="AG83" s="15">
        <f>IF(ISNA(VLOOKUP($C83,Event22!$A$17:$H$97,8,FALSE))=TRUE,0,VLOOKUP($C83,Event22!$A$17:$H$97,8,FALSE))</f>
        <v>0</v>
      </c>
      <c r="AH83" s="15">
        <f>IF(ISNA(VLOOKUP($C83,Event23!$A$17:$H$97,8,FALSE))=TRUE,0,VLOOKUP($C83,Event23!$A$17:$H$97,8,FALSE))</f>
        <v>0</v>
      </c>
      <c r="AI83" s="15">
        <f>IF(ISNA(VLOOKUP($C83,Event24!$A$17:$H$97,8,FALSE))=TRUE,0,VLOOKUP($C83,Event24!$A$17:$H$97,8,FALSE))</f>
        <v>0</v>
      </c>
      <c r="AJ83" s="15">
        <f>IF(ISNA(VLOOKUP($C83,Event25!$A$17:$H$97,8,FALSE))=TRUE,0,VLOOKUP($C83,Event25!$A$17:$H$97,8,FALSE))</f>
        <v>0</v>
      </c>
      <c r="AK83" s="15">
        <f>IF(ISNA(VLOOKUP($C83,Event26!$A$17:$H$97,8,FALSE))=TRUE,0,VLOOKUP($C83,Event26!$A$17:$H$97,8,FALSE))</f>
        <v>0</v>
      </c>
      <c r="AL83" s="15">
        <f>IF(ISNA(VLOOKUP($C83,Event27!$A$17:$H$97,8,FALSE))=TRUE,0,VLOOKUP($C83,Event27!$A$17:$H$97,8,FALSE))</f>
        <v>0</v>
      </c>
      <c r="AM83" s="15">
        <f>IF(ISNA(VLOOKUP($C83,Event28!$A$17:$H$97,8,FALSE))=TRUE,0,VLOOKUP($C83,Event28!$A$17:$H$97,8,FALSE))</f>
        <v>0</v>
      </c>
      <c r="AN83" s="15">
        <f>IF(ISNA(VLOOKUP($C83,Event29!$A$17:$H$97,8,FALSE))=TRUE,0,VLOOKUP($C83,Event29!$A$17:$H$97,8,FALSE))</f>
        <v>0</v>
      </c>
      <c r="AO83" s="15">
        <f>IF(ISNA(VLOOKUP($C83,Event30!$A$17:$H$96,8,FALSE))=TRUE,0,VLOOKUP($C83,Event30!$A$17:$H$96,8,FALSE))</f>
        <v>0</v>
      </c>
    </row>
    <row r="84" spans="7:9" ht="19.5" customHeight="1">
      <c r="G84" s="7"/>
      <c r="H84" s="7"/>
      <c r="I84" s="7"/>
    </row>
    <row r="85" spans="7:9" ht="19.5" customHeight="1">
      <c r="G85" s="7"/>
      <c r="H85" s="7"/>
      <c r="I85" s="7"/>
    </row>
    <row r="86" ht="19.5" customHeight="1">
      <c r="G86" s="7"/>
    </row>
    <row r="87" ht="19.5" customHeight="1">
      <c r="G87" s="7"/>
    </row>
  </sheetData>
  <sheetProtection/>
  <mergeCells count="1">
    <mergeCell ref="F3:J3"/>
  </mergeCells>
  <printOptions/>
  <pageMargins left="0.35433070866141736" right="0.15748031496062992" top="0.15748031496062992" bottom="0.1968503937007874" header="0.03937007874015748" footer="0.03937007874015748"/>
  <pageSetup firstPageNumber="1" useFirstPageNumber="1" orientation="landscape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4"/>
  <sheetViews>
    <sheetView showGridLines="0" zoomScalePageLayoutView="0" workbookViewId="0" topLeftCell="A5">
      <selection activeCell="G18" sqref="G18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19921875" style="2" customWidth="1"/>
    <col min="10" max="16384" width="10.69921875" style="2" customWidth="1"/>
  </cols>
  <sheetData>
    <row r="1" spans="1:9" ht="15">
      <c r="A1" s="289"/>
      <c r="B1" s="120"/>
      <c r="C1" s="120"/>
      <c r="D1" s="120"/>
      <c r="E1" s="120"/>
      <c r="F1" s="120"/>
      <c r="G1" s="120"/>
      <c r="H1" s="120"/>
      <c r="I1" s="121"/>
    </row>
    <row r="2" spans="1:9" ht="15">
      <c r="A2" s="289"/>
      <c r="B2" s="291" t="s">
        <v>8</v>
      </c>
      <c r="C2" s="291"/>
      <c r="D2" s="291"/>
      <c r="E2" s="291"/>
      <c r="F2" s="291"/>
      <c r="G2" s="120"/>
      <c r="H2" s="120"/>
      <c r="I2" s="121"/>
    </row>
    <row r="3" spans="1:9" ht="15">
      <c r="A3" s="289"/>
      <c r="B3" s="122"/>
      <c r="C3" s="122"/>
      <c r="D3" s="122"/>
      <c r="E3" s="122"/>
      <c r="F3" s="122"/>
      <c r="G3" s="120"/>
      <c r="H3" s="120"/>
      <c r="I3" s="121"/>
    </row>
    <row r="4" spans="1:9" ht="15">
      <c r="A4" s="289"/>
      <c r="B4" s="291" t="s">
        <v>40</v>
      </c>
      <c r="C4" s="291"/>
      <c r="D4" s="291"/>
      <c r="E4" s="291"/>
      <c r="F4" s="291"/>
      <c r="G4" s="120"/>
      <c r="H4" s="120"/>
      <c r="I4" s="121"/>
    </row>
    <row r="5" spans="1:9" ht="15">
      <c r="A5" s="289"/>
      <c r="B5" s="120"/>
      <c r="C5" s="120"/>
      <c r="D5" s="120"/>
      <c r="E5" s="120"/>
      <c r="F5" s="120"/>
      <c r="G5" s="120"/>
      <c r="H5" s="120"/>
      <c r="I5" s="121"/>
    </row>
    <row r="6" spans="1:9" ht="15">
      <c r="A6" s="289"/>
      <c r="B6" s="290"/>
      <c r="C6" s="290"/>
      <c r="D6" s="120"/>
      <c r="E6" s="120"/>
      <c r="F6" s="120"/>
      <c r="G6" s="120"/>
      <c r="H6" s="120"/>
      <c r="I6" s="121"/>
    </row>
    <row r="7" spans="1:9" ht="15">
      <c r="A7" s="289"/>
      <c r="B7" s="120"/>
      <c r="C7" s="120"/>
      <c r="D7" s="120"/>
      <c r="E7" s="120"/>
      <c r="F7" s="120"/>
      <c r="G7" s="120"/>
      <c r="H7" s="120"/>
      <c r="I7" s="121"/>
    </row>
    <row r="8" spans="1:12" ht="15" customHeight="1">
      <c r="A8" s="123" t="s">
        <v>13</v>
      </c>
      <c r="B8" s="124" t="s">
        <v>97</v>
      </c>
      <c r="C8" s="124"/>
      <c r="D8" s="124"/>
      <c r="E8" s="124"/>
      <c r="F8" s="119"/>
      <c r="G8" s="119"/>
      <c r="H8" s="119"/>
      <c r="I8" s="121"/>
      <c r="J8" s="16"/>
      <c r="K8" s="16"/>
      <c r="L8" s="17"/>
    </row>
    <row r="9" spans="1:12" ht="15" customHeight="1">
      <c r="A9" s="123" t="s">
        <v>0</v>
      </c>
      <c r="B9" s="124" t="s">
        <v>98</v>
      </c>
      <c r="C9" s="124"/>
      <c r="D9" s="124"/>
      <c r="E9" s="124"/>
      <c r="F9" s="119"/>
      <c r="G9" s="119"/>
      <c r="H9" s="119"/>
      <c r="I9" s="121"/>
      <c r="J9" s="16"/>
      <c r="K9" s="16"/>
      <c r="L9" s="17"/>
    </row>
    <row r="10" spans="1:12" ht="15" customHeight="1">
      <c r="A10" s="123" t="s">
        <v>16</v>
      </c>
      <c r="B10" s="292">
        <v>40957</v>
      </c>
      <c r="C10" s="292"/>
      <c r="D10" s="125"/>
      <c r="E10" s="125"/>
      <c r="F10" s="35"/>
      <c r="G10" s="35"/>
      <c r="H10" s="35"/>
      <c r="I10" s="121"/>
      <c r="J10" s="16"/>
      <c r="K10" s="16"/>
      <c r="L10" s="17"/>
    </row>
    <row r="11" spans="1:9" ht="15" customHeight="1">
      <c r="A11" s="123" t="s">
        <v>39</v>
      </c>
      <c r="B11" s="124" t="s">
        <v>64</v>
      </c>
      <c r="C11" s="125"/>
      <c r="D11" s="120"/>
      <c r="E11" s="120"/>
      <c r="F11" s="120"/>
      <c r="G11" s="120"/>
      <c r="H11" s="120"/>
      <c r="I11" s="121"/>
    </row>
    <row r="12" spans="1:9" ht="15" customHeight="1">
      <c r="A12" s="123" t="s">
        <v>19</v>
      </c>
      <c r="B12" s="198" t="s">
        <v>56</v>
      </c>
      <c r="C12" s="120"/>
      <c r="D12" s="120"/>
      <c r="E12" s="120"/>
      <c r="F12" s="120"/>
      <c r="G12" s="120"/>
      <c r="H12" s="120"/>
      <c r="I12" s="121"/>
    </row>
    <row r="13" spans="1:9" ht="15" customHeight="1">
      <c r="A13" s="126" t="s">
        <v>15</v>
      </c>
      <c r="B13" s="36" t="s">
        <v>2</v>
      </c>
      <c r="C13" s="37"/>
      <c r="D13" s="38" t="s">
        <v>20</v>
      </c>
      <c r="E13" s="37"/>
      <c r="F13" s="38" t="s">
        <v>1</v>
      </c>
      <c r="G13" s="37"/>
      <c r="H13" s="127"/>
      <c r="I13" s="128" t="s">
        <v>29</v>
      </c>
    </row>
    <row r="14" spans="1:9" ht="15" customHeight="1">
      <c r="A14" s="126" t="s">
        <v>18</v>
      </c>
      <c r="B14" s="39">
        <v>0.9</v>
      </c>
      <c r="C14" s="40"/>
      <c r="D14" s="41">
        <v>0</v>
      </c>
      <c r="E14" s="40"/>
      <c r="F14" s="41">
        <v>1</v>
      </c>
      <c r="G14" s="40"/>
      <c r="H14" s="129" t="s">
        <v>21</v>
      </c>
      <c r="I14" s="130" t="s">
        <v>30</v>
      </c>
    </row>
    <row r="15" spans="1:9" ht="15" customHeight="1">
      <c r="A15" s="126" t="s">
        <v>17</v>
      </c>
      <c r="B15" s="42">
        <v>85</v>
      </c>
      <c r="C15" s="43"/>
      <c r="D15" s="44">
        <v>1</v>
      </c>
      <c r="E15" s="43"/>
      <c r="F15" s="44">
        <v>85</v>
      </c>
      <c r="G15" s="43"/>
      <c r="H15" s="129" t="s">
        <v>22</v>
      </c>
      <c r="I15" s="130" t="s">
        <v>31</v>
      </c>
    </row>
    <row r="16" spans="1:9" ht="13.5">
      <c r="A16" s="126"/>
      <c r="B16" s="131" t="s">
        <v>5</v>
      </c>
      <c r="C16" s="132" t="s">
        <v>4</v>
      </c>
      <c r="D16" s="132" t="s">
        <v>25</v>
      </c>
      <c r="E16" s="132" t="s">
        <v>4</v>
      </c>
      <c r="F16" s="132" t="s">
        <v>5</v>
      </c>
      <c r="G16" s="132" t="s">
        <v>4</v>
      </c>
      <c r="H16" s="133" t="s">
        <v>4</v>
      </c>
      <c r="I16" s="134">
        <v>10</v>
      </c>
    </row>
    <row r="17" spans="1:9" ht="13.5">
      <c r="A17" s="141" t="s">
        <v>99</v>
      </c>
      <c r="B17" s="136">
        <v>0</v>
      </c>
      <c r="C17" s="137">
        <f>B17/B$15*1000*B$14</f>
        <v>0</v>
      </c>
      <c r="D17" s="138">
        <v>0</v>
      </c>
      <c r="E17" s="137">
        <v>0</v>
      </c>
      <c r="F17" s="136">
        <v>55.33</v>
      </c>
      <c r="G17" s="137">
        <f>F17/F$15*1000*F$14</f>
        <v>650.9411764705883</v>
      </c>
      <c r="H17" s="139">
        <f>LARGE((C17,E17,G17),1)</f>
        <v>650.9411764705883</v>
      </c>
      <c r="I17" s="140">
        <v>8</v>
      </c>
    </row>
    <row r="18" spans="1:9" ht="13.5">
      <c r="A18" s="141"/>
      <c r="B18" s="136">
        <v>0</v>
      </c>
      <c r="C18" s="137">
        <v>0</v>
      </c>
      <c r="D18" s="138">
        <v>0</v>
      </c>
      <c r="E18" s="137">
        <v>0</v>
      </c>
      <c r="F18" s="138">
        <v>0</v>
      </c>
      <c r="G18" s="137">
        <v>0</v>
      </c>
      <c r="H18" s="139">
        <v>0</v>
      </c>
      <c r="I18" s="140"/>
    </row>
    <row r="19" spans="1:9" ht="13.5">
      <c r="A19" s="141"/>
      <c r="B19" s="136">
        <v>0</v>
      </c>
      <c r="C19" s="137">
        <v>0</v>
      </c>
      <c r="D19" s="138">
        <v>0</v>
      </c>
      <c r="E19" s="137">
        <v>0</v>
      </c>
      <c r="F19" s="138">
        <v>0</v>
      </c>
      <c r="G19" s="137">
        <v>0</v>
      </c>
      <c r="H19" s="139">
        <v>0</v>
      </c>
      <c r="I19" s="140"/>
    </row>
    <row r="20" spans="1:9" ht="13.5">
      <c r="A20" s="141"/>
      <c r="B20" s="136">
        <v>0</v>
      </c>
      <c r="C20" s="137">
        <v>0</v>
      </c>
      <c r="D20" s="138">
        <v>0</v>
      </c>
      <c r="E20" s="137">
        <v>0</v>
      </c>
      <c r="F20" s="138">
        <v>0</v>
      </c>
      <c r="G20" s="137">
        <v>0</v>
      </c>
      <c r="H20" s="139">
        <v>0</v>
      </c>
      <c r="I20" s="140"/>
    </row>
    <row r="21" spans="1:9" ht="13.5">
      <c r="A21" s="141"/>
      <c r="B21" s="136">
        <v>0</v>
      </c>
      <c r="C21" s="137">
        <v>0</v>
      </c>
      <c r="D21" s="138">
        <v>0</v>
      </c>
      <c r="E21" s="137">
        <v>0</v>
      </c>
      <c r="F21" s="138">
        <v>0</v>
      </c>
      <c r="G21" s="137">
        <v>0</v>
      </c>
      <c r="H21" s="139">
        <v>0</v>
      </c>
      <c r="I21" s="140"/>
    </row>
    <row r="22" spans="1:9" ht="13.5">
      <c r="A22" s="141"/>
      <c r="B22" s="136">
        <v>0</v>
      </c>
      <c r="C22" s="137">
        <v>0</v>
      </c>
      <c r="D22" s="138">
        <v>0</v>
      </c>
      <c r="E22" s="137">
        <v>0</v>
      </c>
      <c r="F22" s="138">
        <v>0</v>
      </c>
      <c r="G22" s="137">
        <v>0</v>
      </c>
      <c r="H22" s="139">
        <v>0</v>
      </c>
      <c r="I22" s="140"/>
    </row>
    <row r="23" spans="1:9" ht="13.5">
      <c r="A23" s="141"/>
      <c r="B23" s="136">
        <v>0</v>
      </c>
      <c r="C23" s="137">
        <v>0</v>
      </c>
      <c r="D23" s="138">
        <v>0</v>
      </c>
      <c r="E23" s="137">
        <v>0</v>
      </c>
      <c r="F23" s="138">
        <v>0</v>
      </c>
      <c r="G23" s="137">
        <v>0</v>
      </c>
      <c r="H23" s="139">
        <v>0</v>
      </c>
      <c r="I23" s="140"/>
    </row>
    <row r="24" spans="1:9" ht="13.5">
      <c r="A24" s="141"/>
      <c r="B24" s="136">
        <v>0</v>
      </c>
      <c r="C24" s="137">
        <v>0</v>
      </c>
      <c r="D24" s="138">
        <v>0</v>
      </c>
      <c r="E24" s="137">
        <v>0</v>
      </c>
      <c r="F24" s="138">
        <v>0</v>
      </c>
      <c r="G24" s="137">
        <v>0</v>
      </c>
      <c r="H24" s="139">
        <v>0</v>
      </c>
      <c r="I24" s="140"/>
    </row>
    <row r="25" spans="1:9" ht="13.5">
      <c r="A25" s="141"/>
      <c r="B25" s="136">
        <v>0</v>
      </c>
      <c r="C25" s="137">
        <v>0</v>
      </c>
      <c r="D25" s="138">
        <v>0</v>
      </c>
      <c r="E25" s="137">
        <v>0</v>
      </c>
      <c r="F25" s="138">
        <v>0</v>
      </c>
      <c r="G25" s="137">
        <v>0</v>
      </c>
      <c r="H25" s="139">
        <v>0</v>
      </c>
      <c r="I25" s="140"/>
    </row>
    <row r="26" spans="1:9" ht="13.5">
      <c r="A26" s="141"/>
      <c r="B26" s="136">
        <v>0</v>
      </c>
      <c r="C26" s="137">
        <v>0</v>
      </c>
      <c r="D26" s="138">
        <v>0</v>
      </c>
      <c r="E26" s="137">
        <v>0</v>
      </c>
      <c r="F26" s="138">
        <v>0</v>
      </c>
      <c r="G26" s="137">
        <v>0</v>
      </c>
      <c r="H26" s="139">
        <v>0</v>
      </c>
      <c r="I26" s="140"/>
    </row>
    <row r="27" spans="1:9" ht="13.5">
      <c r="A27" s="141"/>
      <c r="B27" s="136">
        <v>0</v>
      </c>
      <c r="C27" s="137">
        <v>0</v>
      </c>
      <c r="D27" s="138">
        <v>0</v>
      </c>
      <c r="E27" s="137">
        <v>0</v>
      </c>
      <c r="F27" s="138">
        <v>0</v>
      </c>
      <c r="G27" s="137">
        <v>0</v>
      </c>
      <c r="H27" s="139">
        <v>0</v>
      </c>
      <c r="I27" s="140"/>
    </row>
    <row r="28" spans="1:9" ht="13.5">
      <c r="A28" s="141"/>
      <c r="B28" s="136">
        <v>0</v>
      </c>
      <c r="C28" s="137">
        <v>0</v>
      </c>
      <c r="D28" s="138">
        <v>0</v>
      </c>
      <c r="E28" s="137">
        <v>0</v>
      </c>
      <c r="F28" s="138">
        <v>0</v>
      </c>
      <c r="G28" s="137">
        <v>0</v>
      </c>
      <c r="H28" s="139">
        <v>0</v>
      </c>
      <c r="I28" s="140"/>
    </row>
    <row r="29" spans="1:9" ht="13.5">
      <c r="A29" s="141"/>
      <c r="B29" s="136">
        <v>0</v>
      </c>
      <c r="C29" s="137">
        <v>0</v>
      </c>
      <c r="D29" s="138">
        <v>0</v>
      </c>
      <c r="E29" s="137">
        <v>0</v>
      </c>
      <c r="F29" s="138">
        <v>0</v>
      </c>
      <c r="G29" s="137">
        <v>0</v>
      </c>
      <c r="H29" s="139">
        <v>0</v>
      </c>
      <c r="I29" s="140"/>
    </row>
    <row r="30" spans="1:9" ht="13.5">
      <c r="A30" s="141"/>
      <c r="B30" s="136">
        <v>0</v>
      </c>
      <c r="C30" s="137">
        <v>0</v>
      </c>
      <c r="D30" s="138">
        <v>0</v>
      </c>
      <c r="E30" s="137">
        <v>0</v>
      </c>
      <c r="F30" s="138">
        <v>0</v>
      </c>
      <c r="G30" s="137">
        <v>0</v>
      </c>
      <c r="H30" s="139">
        <v>0</v>
      </c>
      <c r="I30" s="140"/>
    </row>
    <row r="31" spans="1:9" ht="13.5">
      <c r="A31" s="141"/>
      <c r="B31" s="136">
        <v>0</v>
      </c>
      <c r="C31" s="137">
        <v>0</v>
      </c>
      <c r="D31" s="138">
        <v>0</v>
      </c>
      <c r="E31" s="137">
        <v>0</v>
      </c>
      <c r="F31" s="138">
        <v>0</v>
      </c>
      <c r="G31" s="137">
        <v>0</v>
      </c>
      <c r="H31" s="139">
        <v>0</v>
      </c>
      <c r="I31" s="140"/>
    </row>
    <row r="32" spans="1:9" ht="13.5">
      <c r="A32" s="141"/>
      <c r="B32" s="136">
        <v>0</v>
      </c>
      <c r="C32" s="137">
        <v>0</v>
      </c>
      <c r="D32" s="138">
        <v>0</v>
      </c>
      <c r="E32" s="137">
        <v>0</v>
      </c>
      <c r="F32" s="138">
        <v>0</v>
      </c>
      <c r="G32" s="137">
        <v>0</v>
      </c>
      <c r="H32" s="139">
        <v>0</v>
      </c>
      <c r="I32" s="140"/>
    </row>
    <row r="33" spans="1:9" ht="13.5">
      <c r="A33" s="141"/>
      <c r="B33" s="136">
        <v>0</v>
      </c>
      <c r="C33" s="137">
        <v>0</v>
      </c>
      <c r="D33" s="138">
        <v>0</v>
      </c>
      <c r="E33" s="137">
        <v>0</v>
      </c>
      <c r="F33" s="138">
        <v>0</v>
      </c>
      <c r="G33" s="137">
        <v>0</v>
      </c>
      <c r="H33" s="139">
        <v>0</v>
      </c>
      <c r="I33" s="140"/>
    </row>
    <row r="34" spans="1:9" ht="13.5">
      <c r="A34" s="141"/>
      <c r="B34" s="136">
        <v>0</v>
      </c>
      <c r="C34" s="137">
        <v>0</v>
      </c>
      <c r="D34" s="138">
        <v>0</v>
      </c>
      <c r="E34" s="137">
        <v>0</v>
      </c>
      <c r="F34" s="138">
        <v>0</v>
      </c>
      <c r="G34" s="137">
        <v>0</v>
      </c>
      <c r="H34" s="139">
        <v>0</v>
      </c>
      <c r="I34" s="140"/>
    </row>
    <row r="35" spans="1:9" ht="13.5">
      <c r="A35" s="141"/>
      <c r="B35" s="136">
        <v>0</v>
      </c>
      <c r="C35" s="137">
        <v>0</v>
      </c>
      <c r="D35" s="138">
        <v>0</v>
      </c>
      <c r="E35" s="137">
        <v>0</v>
      </c>
      <c r="F35" s="138">
        <v>0</v>
      </c>
      <c r="G35" s="137">
        <v>0</v>
      </c>
      <c r="H35" s="139">
        <v>0</v>
      </c>
      <c r="I35" s="140"/>
    </row>
    <row r="36" spans="1:9" ht="13.5">
      <c r="A36" s="141"/>
      <c r="B36" s="136">
        <v>0</v>
      </c>
      <c r="C36" s="137">
        <v>0</v>
      </c>
      <c r="D36" s="138">
        <v>0</v>
      </c>
      <c r="E36" s="137">
        <v>0</v>
      </c>
      <c r="F36" s="138">
        <v>0</v>
      </c>
      <c r="G36" s="137">
        <v>0</v>
      </c>
      <c r="H36" s="139">
        <v>0</v>
      </c>
      <c r="I36" s="140"/>
    </row>
    <row r="37" spans="1:9" ht="13.5">
      <c r="A37" s="141"/>
      <c r="B37" s="136">
        <v>0</v>
      </c>
      <c r="C37" s="137">
        <v>0</v>
      </c>
      <c r="D37" s="138">
        <v>0</v>
      </c>
      <c r="E37" s="137">
        <v>0</v>
      </c>
      <c r="F37" s="138">
        <v>0</v>
      </c>
      <c r="G37" s="137">
        <v>0</v>
      </c>
      <c r="H37" s="139">
        <v>0</v>
      </c>
      <c r="I37" s="140"/>
    </row>
    <row r="38" spans="1:9" ht="15">
      <c r="A38" s="141"/>
      <c r="B38" s="136">
        <v>0</v>
      </c>
      <c r="C38" s="137">
        <v>0</v>
      </c>
      <c r="D38" s="138">
        <v>0</v>
      </c>
      <c r="E38" s="137">
        <v>0</v>
      </c>
      <c r="F38" s="138">
        <v>0</v>
      </c>
      <c r="G38" s="137">
        <v>0</v>
      </c>
      <c r="H38" s="139">
        <v>0</v>
      </c>
      <c r="I38" s="142"/>
    </row>
    <row r="39" spans="1:9" ht="15">
      <c r="A39" s="141"/>
      <c r="B39" s="136">
        <v>0</v>
      </c>
      <c r="C39" s="137">
        <v>0</v>
      </c>
      <c r="D39" s="138">
        <v>0</v>
      </c>
      <c r="E39" s="137">
        <v>0</v>
      </c>
      <c r="F39" s="138">
        <v>0</v>
      </c>
      <c r="G39" s="137">
        <v>0</v>
      </c>
      <c r="H39" s="139">
        <v>0</v>
      </c>
      <c r="I39" s="142"/>
    </row>
    <row r="40" spans="1:9" ht="15">
      <c r="A40" s="141"/>
      <c r="B40" s="136">
        <v>0</v>
      </c>
      <c r="C40" s="137">
        <v>0</v>
      </c>
      <c r="D40" s="138">
        <v>0</v>
      </c>
      <c r="E40" s="137">
        <v>0</v>
      </c>
      <c r="F40" s="138">
        <v>0</v>
      </c>
      <c r="G40" s="137">
        <v>0</v>
      </c>
      <c r="H40" s="139">
        <v>0</v>
      </c>
      <c r="I40" s="142"/>
    </row>
    <row r="41" spans="1:9" ht="15">
      <c r="A41" s="141"/>
      <c r="B41" s="136">
        <v>0</v>
      </c>
      <c r="C41" s="137">
        <v>0</v>
      </c>
      <c r="D41" s="138">
        <v>0</v>
      </c>
      <c r="E41" s="137">
        <v>0</v>
      </c>
      <c r="F41" s="138">
        <v>0</v>
      </c>
      <c r="G41" s="137">
        <v>0</v>
      </c>
      <c r="H41" s="139">
        <v>0</v>
      </c>
      <c r="I41" s="142"/>
    </row>
    <row r="42" spans="1:9" ht="15">
      <c r="A42" s="141"/>
      <c r="B42" s="136">
        <v>0</v>
      </c>
      <c r="C42" s="137">
        <v>0</v>
      </c>
      <c r="D42" s="138">
        <v>0</v>
      </c>
      <c r="E42" s="137">
        <v>0</v>
      </c>
      <c r="F42" s="138">
        <v>0</v>
      </c>
      <c r="G42" s="137">
        <v>0</v>
      </c>
      <c r="H42" s="139">
        <v>0</v>
      </c>
      <c r="I42" s="142"/>
    </row>
    <row r="43" spans="1:9" ht="15">
      <c r="A43" s="141"/>
      <c r="B43" s="136">
        <v>0</v>
      </c>
      <c r="C43" s="137">
        <v>0</v>
      </c>
      <c r="D43" s="138">
        <v>0</v>
      </c>
      <c r="E43" s="137">
        <v>0</v>
      </c>
      <c r="F43" s="138">
        <v>0</v>
      </c>
      <c r="G43" s="137">
        <v>0</v>
      </c>
      <c r="H43" s="139">
        <v>0</v>
      </c>
      <c r="I43" s="142"/>
    </row>
    <row r="44" spans="1:9" ht="15">
      <c r="A44" s="141"/>
      <c r="B44" s="136">
        <v>0</v>
      </c>
      <c r="C44" s="137">
        <v>0</v>
      </c>
      <c r="D44" s="138">
        <v>0</v>
      </c>
      <c r="E44" s="137">
        <v>0</v>
      </c>
      <c r="F44" s="138">
        <v>0</v>
      </c>
      <c r="G44" s="137">
        <v>0</v>
      </c>
      <c r="H44" s="139">
        <v>0</v>
      </c>
      <c r="I44" s="142"/>
    </row>
    <row r="45" spans="1:9" ht="15">
      <c r="A45" s="141"/>
      <c r="B45" s="136">
        <v>0</v>
      </c>
      <c r="C45" s="137">
        <v>0</v>
      </c>
      <c r="D45" s="138">
        <v>0</v>
      </c>
      <c r="E45" s="137">
        <v>0</v>
      </c>
      <c r="F45" s="138">
        <v>0</v>
      </c>
      <c r="G45" s="137">
        <v>0</v>
      </c>
      <c r="H45" s="139">
        <v>0</v>
      </c>
      <c r="I45" s="142"/>
    </row>
    <row r="46" spans="1:9" ht="15">
      <c r="A46" s="143"/>
      <c r="B46" s="138">
        <v>0</v>
      </c>
      <c r="C46" s="137">
        <v>0</v>
      </c>
      <c r="D46" s="138">
        <v>0</v>
      </c>
      <c r="E46" s="137">
        <v>0</v>
      </c>
      <c r="F46" s="138">
        <v>0</v>
      </c>
      <c r="G46" s="137">
        <v>0</v>
      </c>
      <c r="H46" s="139">
        <v>0</v>
      </c>
      <c r="I46" s="142"/>
    </row>
    <row r="47" spans="1:9" ht="15">
      <c r="A47" s="143"/>
      <c r="B47" s="138">
        <v>0</v>
      </c>
      <c r="C47" s="137">
        <v>0</v>
      </c>
      <c r="D47" s="138">
        <v>0</v>
      </c>
      <c r="E47" s="137">
        <v>0</v>
      </c>
      <c r="F47" s="138">
        <v>0</v>
      </c>
      <c r="G47" s="137">
        <v>0</v>
      </c>
      <c r="H47" s="139">
        <v>0</v>
      </c>
      <c r="I47" s="142"/>
    </row>
    <row r="48" spans="1:9" ht="15">
      <c r="A48" s="143"/>
      <c r="B48" s="138">
        <v>0</v>
      </c>
      <c r="C48" s="137">
        <v>0</v>
      </c>
      <c r="D48" s="138">
        <v>0</v>
      </c>
      <c r="E48" s="137">
        <v>0</v>
      </c>
      <c r="F48" s="138">
        <v>0</v>
      </c>
      <c r="G48" s="137">
        <v>0</v>
      </c>
      <c r="H48" s="139">
        <v>0</v>
      </c>
      <c r="I48" s="142"/>
    </row>
    <row r="49" spans="1:9" ht="15">
      <c r="A49" s="143"/>
      <c r="B49" s="138">
        <v>0</v>
      </c>
      <c r="C49" s="137">
        <v>0</v>
      </c>
      <c r="D49" s="138">
        <v>0</v>
      </c>
      <c r="E49" s="137">
        <v>0</v>
      </c>
      <c r="F49" s="138">
        <v>0</v>
      </c>
      <c r="G49" s="137">
        <v>0</v>
      </c>
      <c r="H49" s="139">
        <v>0</v>
      </c>
      <c r="I49" s="142"/>
    </row>
    <row r="50" spans="1:9" ht="15">
      <c r="A50" s="143"/>
      <c r="B50" s="138">
        <v>0</v>
      </c>
      <c r="C50" s="137">
        <v>0</v>
      </c>
      <c r="D50" s="138">
        <v>0</v>
      </c>
      <c r="E50" s="137">
        <v>0</v>
      </c>
      <c r="F50" s="138">
        <v>0</v>
      </c>
      <c r="G50" s="137">
        <v>0</v>
      </c>
      <c r="H50" s="139">
        <v>0</v>
      </c>
      <c r="I50" s="142"/>
    </row>
    <row r="51" spans="1:9" ht="15">
      <c r="A51" s="143"/>
      <c r="B51" s="138">
        <v>0</v>
      </c>
      <c r="C51" s="137">
        <v>0</v>
      </c>
      <c r="D51" s="138">
        <v>0</v>
      </c>
      <c r="E51" s="137">
        <v>0</v>
      </c>
      <c r="F51" s="138">
        <v>0</v>
      </c>
      <c r="G51" s="137">
        <v>0</v>
      </c>
      <c r="H51" s="139">
        <v>0</v>
      </c>
      <c r="I51" s="142"/>
    </row>
    <row r="52" spans="1:9" ht="15">
      <c r="A52" s="143"/>
      <c r="B52" s="138">
        <v>0</v>
      </c>
      <c r="C52" s="137">
        <v>0</v>
      </c>
      <c r="D52" s="138">
        <v>0</v>
      </c>
      <c r="E52" s="137">
        <v>0</v>
      </c>
      <c r="F52" s="138">
        <v>0</v>
      </c>
      <c r="G52" s="137">
        <v>0</v>
      </c>
      <c r="H52" s="139">
        <v>0</v>
      </c>
      <c r="I52" s="142"/>
    </row>
    <row r="53" spans="1:9" ht="15">
      <c r="A53" s="143"/>
      <c r="B53" s="138">
        <v>0</v>
      </c>
      <c r="C53" s="137">
        <v>0</v>
      </c>
      <c r="D53" s="138">
        <v>0</v>
      </c>
      <c r="E53" s="137">
        <v>0</v>
      </c>
      <c r="F53" s="138">
        <v>0</v>
      </c>
      <c r="G53" s="137">
        <v>0</v>
      </c>
      <c r="H53" s="139">
        <v>0</v>
      </c>
      <c r="I53" s="142"/>
    </row>
    <row r="54" spans="1:9" ht="15">
      <c r="A54" s="143"/>
      <c r="B54" s="138">
        <v>0</v>
      </c>
      <c r="C54" s="137">
        <v>0</v>
      </c>
      <c r="D54" s="138">
        <v>0</v>
      </c>
      <c r="E54" s="137">
        <v>0</v>
      </c>
      <c r="F54" s="138">
        <v>0</v>
      </c>
      <c r="G54" s="137">
        <v>0</v>
      </c>
      <c r="H54" s="139">
        <v>0</v>
      </c>
      <c r="I54" s="142"/>
    </row>
    <row r="55" spans="1:9" ht="15">
      <c r="A55" s="143"/>
      <c r="B55" s="138">
        <v>0</v>
      </c>
      <c r="C55" s="137">
        <v>0</v>
      </c>
      <c r="D55" s="138">
        <v>0</v>
      </c>
      <c r="E55" s="137">
        <v>0</v>
      </c>
      <c r="F55" s="138">
        <v>0</v>
      </c>
      <c r="G55" s="137">
        <v>0</v>
      </c>
      <c r="H55" s="139">
        <v>0</v>
      </c>
      <c r="I55" s="142"/>
    </row>
    <row r="56" spans="1:9" ht="15">
      <c r="A56" s="143"/>
      <c r="B56" s="138">
        <v>0</v>
      </c>
      <c r="C56" s="137">
        <v>0</v>
      </c>
      <c r="D56" s="138">
        <v>0</v>
      </c>
      <c r="E56" s="137">
        <v>0</v>
      </c>
      <c r="F56" s="138">
        <v>0</v>
      </c>
      <c r="G56" s="137">
        <v>0</v>
      </c>
      <c r="H56" s="139">
        <v>0</v>
      </c>
      <c r="I56" s="142"/>
    </row>
    <row r="57" spans="1:9" ht="15">
      <c r="A57" s="143"/>
      <c r="B57" s="138">
        <v>0</v>
      </c>
      <c r="C57" s="137">
        <v>0</v>
      </c>
      <c r="D57" s="138">
        <v>0</v>
      </c>
      <c r="E57" s="137">
        <v>0</v>
      </c>
      <c r="F57" s="138">
        <v>0</v>
      </c>
      <c r="G57" s="137">
        <v>0</v>
      </c>
      <c r="H57" s="139">
        <v>0</v>
      </c>
      <c r="I57" s="142"/>
    </row>
    <row r="58" spans="1:9" ht="15">
      <c r="A58" s="143"/>
      <c r="B58" s="138">
        <v>0</v>
      </c>
      <c r="C58" s="137">
        <v>0</v>
      </c>
      <c r="D58" s="138">
        <v>0</v>
      </c>
      <c r="E58" s="137">
        <v>0</v>
      </c>
      <c r="F58" s="138">
        <v>0</v>
      </c>
      <c r="G58" s="137">
        <v>0</v>
      </c>
      <c r="H58" s="139">
        <v>0</v>
      </c>
      <c r="I58" s="142"/>
    </row>
    <row r="59" spans="1:9" ht="15">
      <c r="A59" s="143"/>
      <c r="B59" s="138">
        <v>0</v>
      </c>
      <c r="C59" s="137">
        <v>0</v>
      </c>
      <c r="D59" s="138">
        <v>0</v>
      </c>
      <c r="E59" s="137">
        <v>0</v>
      </c>
      <c r="F59" s="138">
        <v>0</v>
      </c>
      <c r="G59" s="137">
        <v>0</v>
      </c>
      <c r="H59" s="139">
        <v>0</v>
      </c>
      <c r="I59" s="142"/>
    </row>
    <row r="60" spans="1:9" ht="15">
      <c r="A60" s="143"/>
      <c r="B60" s="138">
        <v>0</v>
      </c>
      <c r="C60" s="137">
        <v>0</v>
      </c>
      <c r="D60" s="138">
        <v>0</v>
      </c>
      <c r="E60" s="137">
        <v>0</v>
      </c>
      <c r="F60" s="138">
        <v>0</v>
      </c>
      <c r="G60" s="137">
        <v>0</v>
      </c>
      <c r="H60" s="139">
        <v>0</v>
      </c>
      <c r="I60" s="142"/>
    </row>
    <row r="61" spans="1:9" ht="15">
      <c r="A61" s="143"/>
      <c r="B61" s="138">
        <v>0</v>
      </c>
      <c r="C61" s="137">
        <v>0</v>
      </c>
      <c r="D61" s="138">
        <v>0</v>
      </c>
      <c r="E61" s="137">
        <v>0</v>
      </c>
      <c r="F61" s="138">
        <v>0</v>
      </c>
      <c r="G61" s="137">
        <v>0</v>
      </c>
      <c r="H61" s="139">
        <v>0</v>
      </c>
      <c r="I61" s="142"/>
    </row>
    <row r="62" spans="1:9" ht="15">
      <c r="A62" s="143"/>
      <c r="B62" s="138">
        <v>0</v>
      </c>
      <c r="C62" s="137">
        <v>0</v>
      </c>
      <c r="D62" s="138">
        <v>0</v>
      </c>
      <c r="E62" s="137">
        <v>0</v>
      </c>
      <c r="F62" s="138">
        <v>0</v>
      </c>
      <c r="G62" s="137">
        <v>0</v>
      </c>
      <c r="H62" s="139">
        <v>0</v>
      </c>
      <c r="I62" s="142"/>
    </row>
    <row r="63" spans="1:9" ht="15">
      <c r="A63" s="143"/>
      <c r="B63" s="138">
        <v>0</v>
      </c>
      <c r="C63" s="137">
        <v>0</v>
      </c>
      <c r="D63" s="138">
        <v>0</v>
      </c>
      <c r="E63" s="137">
        <v>0</v>
      </c>
      <c r="F63" s="138">
        <v>0</v>
      </c>
      <c r="G63" s="137">
        <v>0</v>
      </c>
      <c r="H63" s="139">
        <v>0</v>
      </c>
      <c r="I63" s="142"/>
    </row>
    <row r="64" spans="1:9" ht="15">
      <c r="A64" s="143"/>
      <c r="B64" s="138">
        <v>0</v>
      </c>
      <c r="C64" s="137">
        <v>0</v>
      </c>
      <c r="D64" s="138">
        <v>0</v>
      </c>
      <c r="E64" s="137">
        <v>0</v>
      </c>
      <c r="F64" s="138">
        <v>0</v>
      </c>
      <c r="G64" s="137">
        <v>0</v>
      </c>
      <c r="H64" s="139">
        <v>0</v>
      </c>
      <c r="I64" s="142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4"/>
  <sheetViews>
    <sheetView showGridLines="0" zoomScale="86" zoomScaleNormal="86" zoomScalePageLayoutView="0" workbookViewId="0" topLeftCell="A1">
      <selection activeCell="F15" sqref="F15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19921875" style="2" customWidth="1"/>
    <col min="10" max="16384" width="10.69921875" style="2" customWidth="1"/>
  </cols>
  <sheetData>
    <row r="1" spans="1:9" ht="15">
      <c r="A1" s="289"/>
      <c r="B1" s="120"/>
      <c r="C1" s="120"/>
      <c r="D1" s="120"/>
      <c r="E1" s="120"/>
      <c r="F1" s="120"/>
      <c r="G1" s="120"/>
      <c r="H1" s="120"/>
      <c r="I1" s="121"/>
    </row>
    <row r="2" spans="1:9" ht="15">
      <c r="A2" s="289"/>
      <c r="B2" s="291" t="s">
        <v>8</v>
      </c>
      <c r="C2" s="291"/>
      <c r="D2" s="291"/>
      <c r="E2" s="291"/>
      <c r="F2" s="291"/>
      <c r="G2" s="120"/>
      <c r="H2" s="120"/>
      <c r="I2" s="121"/>
    </row>
    <row r="3" spans="1:9" ht="15">
      <c r="A3" s="289"/>
      <c r="B3" s="122"/>
      <c r="C3" s="122"/>
      <c r="D3" s="122"/>
      <c r="E3" s="122"/>
      <c r="F3" s="122"/>
      <c r="G3" s="120"/>
      <c r="H3" s="120"/>
      <c r="I3" s="121"/>
    </row>
    <row r="4" spans="1:9" ht="15">
      <c r="A4" s="289"/>
      <c r="B4" s="291" t="s">
        <v>40</v>
      </c>
      <c r="C4" s="291"/>
      <c r="D4" s="291"/>
      <c r="E4" s="291"/>
      <c r="F4" s="291"/>
      <c r="G4" s="120"/>
      <c r="H4" s="120"/>
      <c r="I4" s="121"/>
    </row>
    <row r="5" spans="1:9" ht="15">
      <c r="A5" s="289"/>
      <c r="B5" s="120"/>
      <c r="C5" s="120"/>
      <c r="D5" s="120"/>
      <c r="E5" s="120"/>
      <c r="F5" s="120"/>
      <c r="G5" s="120"/>
      <c r="H5" s="120"/>
      <c r="I5" s="121"/>
    </row>
    <row r="6" spans="1:9" ht="15">
      <c r="A6" s="289"/>
      <c r="B6" s="290"/>
      <c r="C6" s="290"/>
      <c r="D6" s="120"/>
      <c r="E6" s="120"/>
      <c r="F6" s="120"/>
      <c r="G6" s="120"/>
      <c r="H6" s="120"/>
      <c r="I6" s="121"/>
    </row>
    <row r="7" spans="1:9" ht="15">
      <c r="A7" s="289"/>
      <c r="B7" s="120"/>
      <c r="C7" s="120"/>
      <c r="D7" s="120"/>
      <c r="E7" s="120"/>
      <c r="F7" s="120"/>
      <c r="G7" s="120"/>
      <c r="H7" s="120"/>
      <c r="I7" s="121"/>
    </row>
    <row r="8" spans="1:12" ht="15" customHeight="1">
      <c r="A8" s="123" t="s">
        <v>13</v>
      </c>
      <c r="B8" s="124" t="s">
        <v>62</v>
      </c>
      <c r="C8" s="124"/>
      <c r="D8" s="124"/>
      <c r="E8" s="124"/>
      <c r="F8" s="119"/>
      <c r="G8" s="119"/>
      <c r="H8" s="119"/>
      <c r="I8" s="121"/>
      <c r="J8" s="16"/>
      <c r="K8" s="16"/>
      <c r="L8" s="17"/>
    </row>
    <row r="9" spans="1:12" ht="15" customHeight="1">
      <c r="A9" s="123" t="s">
        <v>0</v>
      </c>
      <c r="B9" s="124" t="s">
        <v>104</v>
      </c>
      <c r="C9" s="124"/>
      <c r="D9" s="124"/>
      <c r="E9" s="124"/>
      <c r="F9" s="119"/>
      <c r="G9" s="119"/>
      <c r="H9" s="119"/>
      <c r="I9" s="121"/>
      <c r="J9" s="16"/>
      <c r="K9" s="16"/>
      <c r="L9" s="17"/>
    </row>
    <row r="10" spans="1:12" ht="15" customHeight="1">
      <c r="A10" s="123" t="s">
        <v>16</v>
      </c>
      <c r="B10" s="292">
        <v>40964</v>
      </c>
      <c r="C10" s="292"/>
      <c r="D10" s="125"/>
      <c r="E10" s="125"/>
      <c r="F10" s="35"/>
      <c r="G10" s="35"/>
      <c r="H10" s="35"/>
      <c r="I10" s="121"/>
      <c r="J10" s="16"/>
      <c r="K10" s="16"/>
      <c r="L10" s="17"/>
    </row>
    <row r="11" spans="1:9" ht="15" customHeight="1">
      <c r="A11" s="123" t="s">
        <v>39</v>
      </c>
      <c r="B11" s="124" t="s">
        <v>64</v>
      </c>
      <c r="C11" s="125"/>
      <c r="D11" s="120"/>
      <c r="E11" s="120"/>
      <c r="F11" s="120"/>
      <c r="G11" s="120"/>
      <c r="H11" s="120"/>
      <c r="I11" s="121"/>
    </row>
    <row r="12" spans="1:9" ht="15" customHeight="1">
      <c r="A12" s="123" t="s">
        <v>19</v>
      </c>
      <c r="B12" s="199" t="s">
        <v>56</v>
      </c>
      <c r="C12" s="120"/>
      <c r="D12" s="120"/>
      <c r="E12" s="120"/>
      <c r="F12" s="120"/>
      <c r="G12" s="120"/>
      <c r="H12" s="120"/>
      <c r="I12" s="121"/>
    </row>
    <row r="13" spans="1:9" ht="15" customHeight="1">
      <c r="A13" s="126" t="s">
        <v>15</v>
      </c>
      <c r="B13" s="36" t="s">
        <v>2</v>
      </c>
      <c r="C13" s="37"/>
      <c r="D13" s="38" t="s">
        <v>20</v>
      </c>
      <c r="E13" s="37"/>
      <c r="F13" s="38" t="s">
        <v>1</v>
      </c>
      <c r="G13" s="37"/>
      <c r="H13" s="127"/>
      <c r="I13" s="128" t="s">
        <v>29</v>
      </c>
    </row>
    <row r="14" spans="1:9" ht="15" customHeight="1">
      <c r="A14" s="126" t="s">
        <v>18</v>
      </c>
      <c r="B14" s="39">
        <v>0</v>
      </c>
      <c r="C14" s="40"/>
      <c r="D14" s="41">
        <v>0</v>
      </c>
      <c r="E14" s="40"/>
      <c r="F14" s="41">
        <v>0.55</v>
      </c>
      <c r="G14" s="40"/>
      <c r="H14" s="129" t="s">
        <v>21</v>
      </c>
      <c r="I14" s="130" t="s">
        <v>30</v>
      </c>
    </row>
    <row r="15" spans="1:9" ht="15" customHeight="1">
      <c r="A15" s="126" t="s">
        <v>17</v>
      </c>
      <c r="B15" s="42">
        <v>1</v>
      </c>
      <c r="C15" s="43"/>
      <c r="D15" s="44">
        <v>1</v>
      </c>
      <c r="E15" s="43"/>
      <c r="F15" s="44">
        <v>75.6</v>
      </c>
      <c r="G15" s="43"/>
      <c r="H15" s="129" t="s">
        <v>22</v>
      </c>
      <c r="I15" s="130" t="s">
        <v>31</v>
      </c>
    </row>
    <row r="16" spans="1:9" ht="13.5">
      <c r="A16" s="126"/>
      <c r="B16" s="131" t="s">
        <v>5</v>
      </c>
      <c r="C16" s="132" t="s">
        <v>4</v>
      </c>
      <c r="D16" s="132" t="s">
        <v>25</v>
      </c>
      <c r="E16" s="132" t="s">
        <v>4</v>
      </c>
      <c r="F16" s="132" t="s">
        <v>5</v>
      </c>
      <c r="G16" s="132" t="s">
        <v>4</v>
      </c>
      <c r="H16" s="133" t="s">
        <v>4</v>
      </c>
      <c r="I16" s="134">
        <v>6</v>
      </c>
    </row>
    <row r="17" spans="1:9" ht="13.5">
      <c r="A17" s="135" t="s">
        <v>70</v>
      </c>
      <c r="B17" s="136">
        <v>0</v>
      </c>
      <c r="C17" s="137">
        <v>0</v>
      </c>
      <c r="D17" s="138">
        <v>0</v>
      </c>
      <c r="E17" s="137">
        <v>0</v>
      </c>
      <c r="F17" s="138">
        <v>75.6</v>
      </c>
      <c r="G17" s="137">
        <f>F17/F$15*1000*F$14</f>
        <v>550</v>
      </c>
      <c r="H17" s="139">
        <f>LARGE((C17,E17,G17),1)</f>
        <v>550</v>
      </c>
      <c r="I17" s="140">
        <v>1</v>
      </c>
    </row>
    <row r="18" spans="1:9" ht="13.5">
      <c r="A18" s="141" t="s">
        <v>66</v>
      </c>
      <c r="B18" s="136">
        <v>0</v>
      </c>
      <c r="C18" s="137">
        <v>0</v>
      </c>
      <c r="D18" s="138">
        <v>0</v>
      </c>
      <c r="E18" s="137">
        <v>0</v>
      </c>
      <c r="F18" s="138">
        <v>65.6</v>
      </c>
      <c r="G18" s="137">
        <f>F18/F$15*1000*F$14</f>
        <v>477.2486772486772</v>
      </c>
      <c r="H18" s="139">
        <f>LARGE((C18,E18,G18),1)</f>
        <v>477.2486772486772</v>
      </c>
      <c r="I18" s="140">
        <v>2</v>
      </c>
    </row>
    <row r="19" spans="1:9" ht="15">
      <c r="A19" s="193" t="s">
        <v>71</v>
      </c>
      <c r="B19" s="136">
        <v>0</v>
      </c>
      <c r="C19" s="137">
        <v>0</v>
      </c>
      <c r="D19" s="138">
        <v>0</v>
      </c>
      <c r="E19" s="137">
        <v>0</v>
      </c>
      <c r="F19" s="138">
        <v>62.8</v>
      </c>
      <c r="G19" s="137">
        <f aca="true" t="shared" si="0" ref="G19:G25">F19/F$15*1000*F$14</f>
        <v>456.8783068783069</v>
      </c>
      <c r="H19" s="139">
        <f>LARGE((C19,E19,G19),1)</f>
        <v>456.8783068783069</v>
      </c>
      <c r="I19" s="140">
        <v>3</v>
      </c>
    </row>
    <row r="20" spans="1:9" ht="13.5">
      <c r="A20" s="141" t="s">
        <v>69</v>
      </c>
      <c r="B20" s="136">
        <v>0</v>
      </c>
      <c r="C20" s="137">
        <v>0</v>
      </c>
      <c r="D20" s="138">
        <v>0</v>
      </c>
      <c r="E20" s="137">
        <v>0</v>
      </c>
      <c r="F20" s="138">
        <v>55.6</v>
      </c>
      <c r="G20" s="137">
        <f t="shared" si="0"/>
        <v>404.4973544973546</v>
      </c>
      <c r="H20" s="139">
        <f>LARGE((C20,E20,G20),1)</f>
        <v>404.4973544973546</v>
      </c>
      <c r="I20" s="140">
        <v>4</v>
      </c>
    </row>
    <row r="21" spans="1:9" ht="13.5">
      <c r="A21" s="141" t="s">
        <v>68</v>
      </c>
      <c r="B21" s="136">
        <v>0</v>
      </c>
      <c r="C21" s="137">
        <v>0</v>
      </c>
      <c r="D21" s="138">
        <v>0</v>
      </c>
      <c r="E21" s="137">
        <v>0</v>
      </c>
      <c r="F21" s="138">
        <v>55</v>
      </c>
      <c r="G21" s="137">
        <f t="shared" si="0"/>
        <v>400.1322751322752</v>
      </c>
      <c r="H21" s="139">
        <f>LARGE((C21,E21,G21),1)</f>
        <v>400.1322751322752</v>
      </c>
      <c r="I21" s="140">
        <v>5</v>
      </c>
    </row>
    <row r="22" spans="1:9" ht="13.5">
      <c r="A22" s="141" t="s">
        <v>65</v>
      </c>
      <c r="B22" s="136">
        <v>0</v>
      </c>
      <c r="C22" s="137">
        <v>0</v>
      </c>
      <c r="D22" s="138">
        <v>0</v>
      </c>
      <c r="E22" s="137">
        <v>0</v>
      </c>
      <c r="F22" s="138">
        <v>52</v>
      </c>
      <c r="G22" s="137">
        <f t="shared" si="0"/>
        <v>378.3068783068784</v>
      </c>
      <c r="H22" s="139">
        <f>LARGE((C22,E22,G22),1)</f>
        <v>378.3068783068784</v>
      </c>
      <c r="I22" s="140">
        <v>6</v>
      </c>
    </row>
    <row r="23" spans="1:9" ht="13.5">
      <c r="A23" s="141"/>
      <c r="B23" s="136">
        <v>0</v>
      </c>
      <c r="C23" s="137">
        <v>0</v>
      </c>
      <c r="D23" s="138">
        <v>0</v>
      </c>
      <c r="E23" s="137">
        <v>0</v>
      </c>
      <c r="F23" s="138">
        <v>0</v>
      </c>
      <c r="G23" s="137">
        <f t="shared" si="0"/>
        <v>0</v>
      </c>
      <c r="H23" s="139">
        <f>LARGE((C23,E23,G23),1)</f>
        <v>0</v>
      </c>
      <c r="I23" s="140"/>
    </row>
    <row r="24" spans="1:9" ht="13.5">
      <c r="A24" s="141"/>
      <c r="B24" s="136">
        <v>0</v>
      </c>
      <c r="C24" s="137">
        <v>0</v>
      </c>
      <c r="D24" s="138">
        <v>0</v>
      </c>
      <c r="E24" s="137">
        <v>0</v>
      </c>
      <c r="F24" s="138">
        <v>0</v>
      </c>
      <c r="G24" s="137">
        <f t="shared" si="0"/>
        <v>0</v>
      </c>
      <c r="H24" s="139">
        <f>LARGE((C24,E24,G24),1)</f>
        <v>0</v>
      </c>
      <c r="I24" s="140"/>
    </row>
    <row r="25" spans="1:9" ht="13.5">
      <c r="A25" s="141"/>
      <c r="B25" s="136">
        <v>0</v>
      </c>
      <c r="C25" s="137">
        <v>0</v>
      </c>
      <c r="D25" s="138">
        <v>0</v>
      </c>
      <c r="E25" s="137">
        <v>0</v>
      </c>
      <c r="F25" s="138">
        <v>0</v>
      </c>
      <c r="G25" s="137">
        <f t="shared" si="0"/>
        <v>0</v>
      </c>
      <c r="H25" s="139">
        <f>LARGE((C25,E25,G25),1)</f>
        <v>0</v>
      </c>
      <c r="I25" s="140"/>
    </row>
    <row r="26" spans="1:9" ht="13.5">
      <c r="A26" s="141"/>
      <c r="B26" s="136">
        <v>0</v>
      </c>
      <c r="C26" s="137">
        <v>0</v>
      </c>
      <c r="D26" s="138">
        <v>0</v>
      </c>
      <c r="E26" s="137">
        <v>0</v>
      </c>
      <c r="F26" s="138">
        <v>0</v>
      </c>
      <c r="G26" s="137">
        <v>0</v>
      </c>
      <c r="H26" s="139">
        <v>0</v>
      </c>
      <c r="I26" s="140"/>
    </row>
    <row r="27" spans="1:9" ht="13.5">
      <c r="A27" s="141"/>
      <c r="B27" s="136">
        <v>0</v>
      </c>
      <c r="C27" s="137">
        <v>0</v>
      </c>
      <c r="D27" s="138">
        <v>0</v>
      </c>
      <c r="E27" s="137">
        <v>0</v>
      </c>
      <c r="F27" s="138">
        <v>0</v>
      </c>
      <c r="G27" s="137">
        <v>0</v>
      </c>
      <c r="H27" s="139">
        <v>0</v>
      </c>
      <c r="I27" s="140"/>
    </row>
    <row r="28" spans="1:9" ht="13.5">
      <c r="A28" s="141"/>
      <c r="B28" s="136">
        <v>0</v>
      </c>
      <c r="C28" s="137">
        <v>0</v>
      </c>
      <c r="D28" s="138">
        <v>0</v>
      </c>
      <c r="E28" s="137">
        <v>0</v>
      </c>
      <c r="F28" s="138">
        <v>0</v>
      </c>
      <c r="G28" s="137">
        <v>0</v>
      </c>
      <c r="H28" s="139">
        <v>0</v>
      </c>
      <c r="I28" s="140"/>
    </row>
    <row r="29" spans="1:9" ht="13.5">
      <c r="A29" s="141"/>
      <c r="B29" s="136">
        <v>0</v>
      </c>
      <c r="C29" s="137">
        <v>0</v>
      </c>
      <c r="D29" s="138">
        <v>0</v>
      </c>
      <c r="E29" s="137">
        <v>0</v>
      </c>
      <c r="F29" s="138">
        <v>0</v>
      </c>
      <c r="G29" s="137">
        <v>0</v>
      </c>
      <c r="H29" s="139">
        <v>0</v>
      </c>
      <c r="I29" s="140"/>
    </row>
    <row r="30" spans="1:9" ht="13.5">
      <c r="A30" s="141"/>
      <c r="B30" s="136">
        <v>0</v>
      </c>
      <c r="C30" s="137">
        <v>0</v>
      </c>
      <c r="D30" s="138">
        <v>0</v>
      </c>
      <c r="E30" s="137">
        <v>0</v>
      </c>
      <c r="F30" s="138">
        <v>0</v>
      </c>
      <c r="G30" s="137">
        <v>0</v>
      </c>
      <c r="H30" s="139">
        <v>0</v>
      </c>
      <c r="I30" s="140"/>
    </row>
    <row r="31" spans="1:9" ht="13.5">
      <c r="A31" s="141"/>
      <c r="B31" s="136">
        <v>0</v>
      </c>
      <c r="C31" s="137">
        <v>0</v>
      </c>
      <c r="D31" s="138">
        <v>0</v>
      </c>
      <c r="E31" s="137">
        <v>0</v>
      </c>
      <c r="F31" s="138">
        <v>0</v>
      </c>
      <c r="G31" s="137">
        <v>0</v>
      </c>
      <c r="H31" s="139">
        <v>0</v>
      </c>
      <c r="I31" s="140"/>
    </row>
    <row r="32" spans="1:9" ht="13.5">
      <c r="A32" s="141"/>
      <c r="B32" s="136">
        <v>0</v>
      </c>
      <c r="C32" s="137">
        <v>0</v>
      </c>
      <c r="D32" s="138">
        <v>0</v>
      </c>
      <c r="E32" s="137">
        <v>0</v>
      </c>
      <c r="F32" s="138">
        <v>0</v>
      </c>
      <c r="G32" s="137">
        <v>0</v>
      </c>
      <c r="H32" s="139">
        <v>0</v>
      </c>
      <c r="I32" s="140"/>
    </row>
    <row r="33" spans="1:9" ht="13.5">
      <c r="A33" s="141"/>
      <c r="B33" s="136">
        <v>0</v>
      </c>
      <c r="C33" s="137">
        <v>0</v>
      </c>
      <c r="D33" s="138">
        <v>0</v>
      </c>
      <c r="E33" s="137">
        <v>0</v>
      </c>
      <c r="F33" s="138">
        <v>0</v>
      </c>
      <c r="G33" s="137">
        <v>0</v>
      </c>
      <c r="H33" s="139">
        <v>0</v>
      </c>
      <c r="I33" s="140"/>
    </row>
    <row r="34" spans="1:9" ht="13.5">
      <c r="A34" s="141"/>
      <c r="B34" s="136">
        <v>0</v>
      </c>
      <c r="C34" s="137">
        <v>0</v>
      </c>
      <c r="D34" s="138">
        <v>0</v>
      </c>
      <c r="E34" s="137">
        <v>0</v>
      </c>
      <c r="F34" s="138">
        <v>0</v>
      </c>
      <c r="G34" s="137">
        <v>0</v>
      </c>
      <c r="H34" s="139">
        <v>0</v>
      </c>
      <c r="I34" s="140"/>
    </row>
    <row r="35" spans="1:9" ht="13.5">
      <c r="A35" s="141"/>
      <c r="B35" s="136">
        <v>0</v>
      </c>
      <c r="C35" s="137">
        <v>0</v>
      </c>
      <c r="D35" s="138">
        <v>0</v>
      </c>
      <c r="E35" s="137">
        <v>0</v>
      </c>
      <c r="F35" s="138">
        <v>0</v>
      </c>
      <c r="G35" s="137">
        <v>0</v>
      </c>
      <c r="H35" s="139">
        <v>0</v>
      </c>
      <c r="I35" s="140"/>
    </row>
    <row r="36" spans="1:9" ht="13.5">
      <c r="A36" s="141"/>
      <c r="B36" s="136">
        <v>0</v>
      </c>
      <c r="C36" s="137">
        <v>0</v>
      </c>
      <c r="D36" s="138">
        <v>0</v>
      </c>
      <c r="E36" s="137">
        <v>0</v>
      </c>
      <c r="F36" s="138">
        <v>0</v>
      </c>
      <c r="G36" s="137">
        <v>0</v>
      </c>
      <c r="H36" s="139">
        <v>0</v>
      </c>
      <c r="I36" s="140"/>
    </row>
    <row r="37" spans="1:9" ht="13.5">
      <c r="A37" s="141"/>
      <c r="B37" s="136">
        <v>0</v>
      </c>
      <c r="C37" s="137">
        <v>0</v>
      </c>
      <c r="D37" s="138">
        <v>0</v>
      </c>
      <c r="E37" s="137">
        <v>0</v>
      </c>
      <c r="F37" s="138">
        <v>0</v>
      </c>
      <c r="G37" s="137">
        <v>0</v>
      </c>
      <c r="H37" s="139">
        <v>0</v>
      </c>
      <c r="I37" s="140"/>
    </row>
    <row r="38" spans="1:9" ht="15">
      <c r="A38" s="141"/>
      <c r="B38" s="136">
        <v>0</v>
      </c>
      <c r="C38" s="137">
        <v>0</v>
      </c>
      <c r="D38" s="138">
        <v>0</v>
      </c>
      <c r="E38" s="137">
        <v>0</v>
      </c>
      <c r="F38" s="138">
        <v>0</v>
      </c>
      <c r="G38" s="137">
        <v>0</v>
      </c>
      <c r="H38" s="139">
        <v>0</v>
      </c>
      <c r="I38" s="142"/>
    </row>
    <row r="39" spans="1:9" ht="15">
      <c r="A39" s="141"/>
      <c r="B39" s="136">
        <v>0</v>
      </c>
      <c r="C39" s="137">
        <v>0</v>
      </c>
      <c r="D39" s="138">
        <v>0</v>
      </c>
      <c r="E39" s="137">
        <v>0</v>
      </c>
      <c r="F39" s="138">
        <v>0</v>
      </c>
      <c r="G39" s="137">
        <v>0</v>
      </c>
      <c r="H39" s="139">
        <v>0</v>
      </c>
      <c r="I39" s="142"/>
    </row>
    <row r="40" spans="1:9" ht="15">
      <c r="A40" s="141"/>
      <c r="B40" s="136">
        <v>0</v>
      </c>
      <c r="C40" s="137">
        <v>0</v>
      </c>
      <c r="D40" s="138">
        <v>0</v>
      </c>
      <c r="E40" s="137">
        <v>0</v>
      </c>
      <c r="F40" s="138">
        <v>0</v>
      </c>
      <c r="G40" s="137">
        <v>0</v>
      </c>
      <c r="H40" s="139">
        <v>0</v>
      </c>
      <c r="I40" s="142"/>
    </row>
    <row r="41" spans="1:9" ht="15">
      <c r="A41" s="141"/>
      <c r="B41" s="136">
        <v>0</v>
      </c>
      <c r="C41" s="137">
        <v>0</v>
      </c>
      <c r="D41" s="138">
        <v>0</v>
      </c>
      <c r="E41" s="137">
        <v>0</v>
      </c>
      <c r="F41" s="138">
        <v>0</v>
      </c>
      <c r="G41" s="137">
        <v>0</v>
      </c>
      <c r="H41" s="139">
        <v>0</v>
      </c>
      <c r="I41" s="142"/>
    </row>
    <row r="42" spans="1:9" ht="15">
      <c r="A42" s="141"/>
      <c r="B42" s="136">
        <v>0</v>
      </c>
      <c r="C42" s="137">
        <v>0</v>
      </c>
      <c r="D42" s="138">
        <v>0</v>
      </c>
      <c r="E42" s="137">
        <v>0</v>
      </c>
      <c r="F42" s="138">
        <v>0</v>
      </c>
      <c r="G42" s="137">
        <v>0</v>
      </c>
      <c r="H42" s="139">
        <v>0</v>
      </c>
      <c r="I42" s="142"/>
    </row>
    <row r="43" spans="1:9" ht="15">
      <c r="A43" s="141"/>
      <c r="B43" s="136">
        <v>0</v>
      </c>
      <c r="C43" s="137">
        <v>0</v>
      </c>
      <c r="D43" s="138">
        <v>0</v>
      </c>
      <c r="E43" s="137">
        <v>0</v>
      </c>
      <c r="F43" s="138">
        <v>0</v>
      </c>
      <c r="G43" s="137">
        <v>0</v>
      </c>
      <c r="H43" s="139">
        <v>0</v>
      </c>
      <c r="I43" s="142"/>
    </row>
    <row r="44" spans="1:9" ht="15">
      <c r="A44" s="141"/>
      <c r="B44" s="136">
        <v>0</v>
      </c>
      <c r="C44" s="137">
        <v>0</v>
      </c>
      <c r="D44" s="138">
        <v>0</v>
      </c>
      <c r="E44" s="137">
        <v>0</v>
      </c>
      <c r="F44" s="138">
        <v>0</v>
      </c>
      <c r="G44" s="137">
        <v>0</v>
      </c>
      <c r="H44" s="139">
        <v>0</v>
      </c>
      <c r="I44" s="142"/>
    </row>
    <row r="45" spans="1:9" ht="15">
      <c r="A45" s="141"/>
      <c r="B45" s="136">
        <v>0</v>
      </c>
      <c r="C45" s="137">
        <v>0</v>
      </c>
      <c r="D45" s="138">
        <v>0</v>
      </c>
      <c r="E45" s="137">
        <v>0</v>
      </c>
      <c r="F45" s="138">
        <v>0</v>
      </c>
      <c r="G45" s="137">
        <v>0</v>
      </c>
      <c r="H45" s="139">
        <v>0</v>
      </c>
      <c r="I45" s="142"/>
    </row>
    <row r="46" spans="1:9" ht="15">
      <c r="A46" s="143"/>
      <c r="B46" s="138">
        <v>0</v>
      </c>
      <c r="C46" s="137">
        <v>0</v>
      </c>
      <c r="D46" s="138">
        <v>0</v>
      </c>
      <c r="E46" s="137">
        <v>0</v>
      </c>
      <c r="F46" s="138">
        <v>0</v>
      </c>
      <c r="G46" s="137">
        <v>0</v>
      </c>
      <c r="H46" s="139">
        <v>0</v>
      </c>
      <c r="I46" s="142"/>
    </row>
    <row r="47" spans="1:9" ht="15">
      <c r="A47" s="143"/>
      <c r="B47" s="138">
        <v>0</v>
      </c>
      <c r="C47" s="137">
        <v>0</v>
      </c>
      <c r="D47" s="138">
        <v>0</v>
      </c>
      <c r="E47" s="137">
        <v>0</v>
      </c>
      <c r="F47" s="138">
        <v>0</v>
      </c>
      <c r="G47" s="137">
        <v>0</v>
      </c>
      <c r="H47" s="139">
        <v>0</v>
      </c>
      <c r="I47" s="142"/>
    </row>
    <row r="48" spans="1:9" ht="15">
      <c r="A48" s="143"/>
      <c r="B48" s="138">
        <v>0</v>
      </c>
      <c r="C48" s="137">
        <v>0</v>
      </c>
      <c r="D48" s="138">
        <v>0</v>
      </c>
      <c r="E48" s="137">
        <v>0</v>
      </c>
      <c r="F48" s="138">
        <v>0</v>
      </c>
      <c r="G48" s="137">
        <v>0</v>
      </c>
      <c r="H48" s="139">
        <v>0</v>
      </c>
      <c r="I48" s="142"/>
    </row>
    <row r="49" spans="1:9" ht="15">
      <c r="A49" s="143"/>
      <c r="B49" s="138">
        <v>0</v>
      </c>
      <c r="C49" s="137">
        <v>0</v>
      </c>
      <c r="D49" s="138">
        <v>0</v>
      </c>
      <c r="E49" s="137">
        <v>0</v>
      </c>
      <c r="F49" s="138">
        <v>0</v>
      </c>
      <c r="G49" s="137">
        <v>0</v>
      </c>
      <c r="H49" s="139">
        <v>0</v>
      </c>
      <c r="I49" s="142"/>
    </row>
    <row r="50" spans="1:9" ht="15">
      <c r="A50" s="143"/>
      <c r="B50" s="138">
        <v>0</v>
      </c>
      <c r="C50" s="137">
        <v>0</v>
      </c>
      <c r="D50" s="138">
        <v>0</v>
      </c>
      <c r="E50" s="137">
        <v>0</v>
      </c>
      <c r="F50" s="138">
        <v>0</v>
      </c>
      <c r="G50" s="137">
        <v>0</v>
      </c>
      <c r="H50" s="139">
        <v>0</v>
      </c>
      <c r="I50" s="142"/>
    </row>
    <row r="51" spans="1:9" ht="15">
      <c r="A51" s="143"/>
      <c r="B51" s="138">
        <v>0</v>
      </c>
      <c r="C51" s="137">
        <v>0</v>
      </c>
      <c r="D51" s="138">
        <v>0</v>
      </c>
      <c r="E51" s="137">
        <v>0</v>
      </c>
      <c r="F51" s="138">
        <v>0</v>
      </c>
      <c r="G51" s="137">
        <v>0</v>
      </c>
      <c r="H51" s="139">
        <v>0</v>
      </c>
      <c r="I51" s="142"/>
    </row>
    <row r="52" spans="1:9" ht="15">
      <c r="A52" s="143"/>
      <c r="B52" s="138">
        <v>0</v>
      </c>
      <c r="C52" s="137">
        <v>0</v>
      </c>
      <c r="D52" s="138">
        <v>0</v>
      </c>
      <c r="E52" s="137">
        <v>0</v>
      </c>
      <c r="F52" s="138">
        <v>0</v>
      </c>
      <c r="G52" s="137">
        <v>0</v>
      </c>
      <c r="H52" s="139">
        <v>0</v>
      </c>
      <c r="I52" s="142"/>
    </row>
    <row r="53" spans="1:9" ht="15">
      <c r="A53" s="143"/>
      <c r="B53" s="138">
        <v>0</v>
      </c>
      <c r="C53" s="137">
        <v>0</v>
      </c>
      <c r="D53" s="138">
        <v>0</v>
      </c>
      <c r="E53" s="137">
        <v>0</v>
      </c>
      <c r="F53" s="138">
        <v>0</v>
      </c>
      <c r="G53" s="137">
        <v>0</v>
      </c>
      <c r="H53" s="139">
        <v>0</v>
      </c>
      <c r="I53" s="142"/>
    </row>
    <row r="54" spans="1:9" ht="15">
      <c r="A54" s="143"/>
      <c r="B54" s="138">
        <v>0</v>
      </c>
      <c r="C54" s="137">
        <v>0</v>
      </c>
      <c r="D54" s="138">
        <v>0</v>
      </c>
      <c r="E54" s="137">
        <v>0</v>
      </c>
      <c r="F54" s="138">
        <v>0</v>
      </c>
      <c r="G54" s="137">
        <v>0</v>
      </c>
      <c r="H54" s="139">
        <v>0</v>
      </c>
      <c r="I54" s="142"/>
    </row>
    <row r="55" spans="1:9" ht="15">
      <c r="A55" s="143"/>
      <c r="B55" s="138">
        <v>0</v>
      </c>
      <c r="C55" s="137">
        <v>0</v>
      </c>
      <c r="D55" s="138">
        <v>0</v>
      </c>
      <c r="E55" s="137">
        <v>0</v>
      </c>
      <c r="F55" s="138">
        <v>0</v>
      </c>
      <c r="G55" s="137">
        <v>0</v>
      </c>
      <c r="H55" s="139">
        <v>0</v>
      </c>
      <c r="I55" s="142"/>
    </row>
    <row r="56" spans="1:9" ht="15">
      <c r="A56" s="143"/>
      <c r="B56" s="138">
        <v>0</v>
      </c>
      <c r="C56" s="137">
        <v>0</v>
      </c>
      <c r="D56" s="138">
        <v>0</v>
      </c>
      <c r="E56" s="137">
        <v>0</v>
      </c>
      <c r="F56" s="138">
        <v>0</v>
      </c>
      <c r="G56" s="137">
        <v>0</v>
      </c>
      <c r="H56" s="139">
        <v>0</v>
      </c>
      <c r="I56" s="142"/>
    </row>
    <row r="57" spans="1:9" ht="15">
      <c r="A57" s="143"/>
      <c r="B57" s="138">
        <v>0</v>
      </c>
      <c r="C57" s="137">
        <v>0</v>
      </c>
      <c r="D57" s="138">
        <v>0</v>
      </c>
      <c r="E57" s="137">
        <v>0</v>
      </c>
      <c r="F57" s="138">
        <v>0</v>
      </c>
      <c r="G57" s="137">
        <v>0</v>
      </c>
      <c r="H57" s="139">
        <v>0</v>
      </c>
      <c r="I57" s="142"/>
    </row>
    <row r="58" spans="1:9" ht="15">
      <c r="A58" s="143"/>
      <c r="B58" s="138">
        <v>0</v>
      </c>
      <c r="C58" s="137">
        <v>0</v>
      </c>
      <c r="D58" s="138">
        <v>0</v>
      </c>
      <c r="E58" s="137">
        <v>0</v>
      </c>
      <c r="F58" s="138">
        <v>0</v>
      </c>
      <c r="G58" s="137">
        <v>0</v>
      </c>
      <c r="H58" s="139">
        <v>0</v>
      </c>
      <c r="I58" s="142"/>
    </row>
    <row r="59" spans="1:9" ht="15">
      <c r="A59" s="143"/>
      <c r="B59" s="138">
        <v>0</v>
      </c>
      <c r="C59" s="137">
        <v>0</v>
      </c>
      <c r="D59" s="138">
        <v>0</v>
      </c>
      <c r="E59" s="137">
        <v>0</v>
      </c>
      <c r="F59" s="138">
        <v>0</v>
      </c>
      <c r="G59" s="137">
        <v>0</v>
      </c>
      <c r="H59" s="139">
        <v>0</v>
      </c>
      <c r="I59" s="142"/>
    </row>
    <row r="60" spans="1:9" ht="15">
      <c r="A60" s="143"/>
      <c r="B60" s="138">
        <v>0</v>
      </c>
      <c r="C60" s="137">
        <v>0</v>
      </c>
      <c r="D60" s="138">
        <v>0</v>
      </c>
      <c r="E60" s="137">
        <v>0</v>
      </c>
      <c r="F60" s="138">
        <v>0</v>
      </c>
      <c r="G60" s="137">
        <v>0</v>
      </c>
      <c r="H60" s="139">
        <v>0</v>
      </c>
      <c r="I60" s="142"/>
    </row>
    <row r="61" spans="1:9" ht="15">
      <c r="A61" s="143"/>
      <c r="B61" s="138">
        <v>0</v>
      </c>
      <c r="C61" s="137">
        <v>0</v>
      </c>
      <c r="D61" s="138">
        <v>0</v>
      </c>
      <c r="E61" s="137">
        <v>0</v>
      </c>
      <c r="F61" s="138">
        <v>0</v>
      </c>
      <c r="G61" s="137">
        <v>0</v>
      </c>
      <c r="H61" s="139">
        <v>0</v>
      </c>
      <c r="I61" s="142"/>
    </row>
    <row r="62" spans="1:9" ht="15">
      <c r="A62" s="143"/>
      <c r="B62" s="138">
        <v>0</v>
      </c>
      <c r="C62" s="137">
        <v>0</v>
      </c>
      <c r="D62" s="138">
        <v>0</v>
      </c>
      <c r="E62" s="137">
        <v>0</v>
      </c>
      <c r="F62" s="138">
        <v>0</v>
      </c>
      <c r="G62" s="137">
        <v>0</v>
      </c>
      <c r="H62" s="139">
        <v>0</v>
      </c>
      <c r="I62" s="142"/>
    </row>
    <row r="63" spans="1:9" ht="15">
      <c r="A63" s="143"/>
      <c r="B63" s="138">
        <v>0</v>
      </c>
      <c r="C63" s="137">
        <v>0</v>
      </c>
      <c r="D63" s="138">
        <v>0</v>
      </c>
      <c r="E63" s="137">
        <v>0</v>
      </c>
      <c r="F63" s="138">
        <v>0</v>
      </c>
      <c r="G63" s="137">
        <v>0</v>
      </c>
      <c r="H63" s="139">
        <v>0</v>
      </c>
      <c r="I63" s="142"/>
    </row>
    <row r="64" spans="1:9" ht="15">
      <c r="A64" s="143"/>
      <c r="B64" s="138">
        <v>0</v>
      </c>
      <c r="C64" s="137">
        <v>0</v>
      </c>
      <c r="D64" s="138">
        <v>0</v>
      </c>
      <c r="E64" s="137">
        <v>0</v>
      </c>
      <c r="F64" s="138">
        <v>0</v>
      </c>
      <c r="G64" s="137">
        <v>0</v>
      </c>
      <c r="H64" s="139">
        <v>0</v>
      </c>
      <c r="I64" s="142"/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4"/>
  <sheetViews>
    <sheetView showGridLines="0" zoomScalePageLayoutView="0" workbookViewId="0" topLeftCell="A5">
      <selection activeCell="F20" sqref="F20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19921875" style="2" customWidth="1"/>
    <col min="10" max="16384" width="10.69921875" style="2" customWidth="1"/>
  </cols>
  <sheetData>
    <row r="1" spans="1:9" ht="15">
      <c r="A1" s="289"/>
      <c r="B1" s="120"/>
      <c r="C1" s="120"/>
      <c r="D1" s="120"/>
      <c r="E1" s="120"/>
      <c r="F1" s="120"/>
      <c r="G1" s="120"/>
      <c r="H1" s="120"/>
      <c r="I1" s="121"/>
    </row>
    <row r="2" spans="1:9" ht="15">
      <c r="A2" s="289"/>
      <c r="B2" s="291" t="s">
        <v>8</v>
      </c>
      <c r="C2" s="291"/>
      <c r="D2" s="291"/>
      <c r="E2" s="291"/>
      <c r="F2" s="291"/>
      <c r="G2" s="120"/>
      <c r="H2" s="120"/>
      <c r="I2" s="121"/>
    </row>
    <row r="3" spans="1:9" ht="15">
      <c r="A3" s="289"/>
      <c r="B3" s="122"/>
      <c r="C3" s="122"/>
      <c r="D3" s="122"/>
      <c r="E3" s="122"/>
      <c r="F3" s="122"/>
      <c r="G3" s="120"/>
      <c r="H3" s="120"/>
      <c r="I3" s="121"/>
    </row>
    <row r="4" spans="1:9" ht="15">
      <c r="A4" s="289"/>
      <c r="B4" s="291" t="s">
        <v>40</v>
      </c>
      <c r="C4" s="291"/>
      <c r="D4" s="291"/>
      <c r="E4" s="291"/>
      <c r="F4" s="291"/>
      <c r="G4" s="120"/>
      <c r="H4" s="120"/>
      <c r="I4" s="121"/>
    </row>
    <row r="5" spans="1:9" ht="15">
      <c r="A5" s="289"/>
      <c r="B5" s="120"/>
      <c r="C5" s="120"/>
      <c r="D5" s="120"/>
      <c r="E5" s="120"/>
      <c r="F5" s="120"/>
      <c r="G5" s="120"/>
      <c r="H5" s="120"/>
      <c r="I5" s="121"/>
    </row>
    <row r="6" spans="1:9" ht="15">
      <c r="A6" s="289"/>
      <c r="B6" s="290"/>
      <c r="C6" s="290"/>
      <c r="D6" s="120"/>
      <c r="E6" s="120"/>
      <c r="F6" s="120"/>
      <c r="G6" s="120"/>
      <c r="H6" s="120"/>
      <c r="I6" s="121"/>
    </row>
    <row r="7" spans="1:9" ht="15">
      <c r="A7" s="289"/>
      <c r="B7" s="120"/>
      <c r="C7" s="120"/>
      <c r="D7" s="120"/>
      <c r="E7" s="120"/>
      <c r="F7" s="120"/>
      <c r="G7" s="120"/>
      <c r="H7" s="120"/>
      <c r="I7" s="121"/>
    </row>
    <row r="8" spans="1:12" ht="15" customHeight="1">
      <c r="A8" s="123" t="s">
        <v>13</v>
      </c>
      <c r="B8" s="124" t="s">
        <v>107</v>
      </c>
      <c r="C8" s="124"/>
      <c r="D8" s="124"/>
      <c r="E8" s="124"/>
      <c r="F8" s="119"/>
      <c r="G8" s="119"/>
      <c r="H8" s="119"/>
      <c r="I8" s="121"/>
      <c r="J8" s="16"/>
      <c r="K8" s="16"/>
      <c r="L8" s="17"/>
    </row>
    <row r="9" spans="1:12" ht="15" customHeight="1">
      <c r="A9" s="123" t="s">
        <v>0</v>
      </c>
      <c r="B9" s="124" t="s">
        <v>108</v>
      </c>
      <c r="C9" s="124"/>
      <c r="D9" s="124"/>
      <c r="E9" s="124"/>
      <c r="F9" s="119"/>
      <c r="G9" s="119"/>
      <c r="H9" s="119"/>
      <c r="I9" s="121"/>
      <c r="J9" s="16"/>
      <c r="K9" s="16"/>
      <c r="L9" s="17"/>
    </row>
    <row r="10" spans="1:12" ht="15" customHeight="1">
      <c r="A10" s="123" t="s">
        <v>16</v>
      </c>
      <c r="B10" s="292">
        <v>40964</v>
      </c>
      <c r="C10" s="292"/>
      <c r="D10" s="125"/>
      <c r="E10" s="125"/>
      <c r="F10" s="35"/>
      <c r="G10" s="35"/>
      <c r="H10" s="35"/>
      <c r="I10" s="121"/>
      <c r="J10" s="16"/>
      <c r="K10" s="16"/>
      <c r="L10" s="17"/>
    </row>
    <row r="11" spans="1:9" ht="15" customHeight="1">
      <c r="A11" s="123" t="s">
        <v>39</v>
      </c>
      <c r="B11" s="124" t="s">
        <v>53</v>
      </c>
      <c r="C11" s="125"/>
      <c r="D11" s="120"/>
      <c r="E11" s="120"/>
      <c r="F11" s="120"/>
      <c r="G11" s="120"/>
      <c r="H11" s="120"/>
      <c r="I11" s="121"/>
    </row>
    <row r="12" spans="1:9" ht="15" customHeight="1">
      <c r="A12" s="123" t="s">
        <v>19</v>
      </c>
      <c r="B12" s="119" t="s">
        <v>56</v>
      </c>
      <c r="C12" s="120"/>
      <c r="D12" s="120"/>
      <c r="E12" s="120"/>
      <c r="F12" s="120"/>
      <c r="G12" s="120"/>
      <c r="H12" s="120"/>
      <c r="I12" s="121"/>
    </row>
    <row r="13" spans="1:9" ht="15" customHeight="1">
      <c r="A13" s="126" t="s">
        <v>15</v>
      </c>
      <c r="B13" s="36" t="s">
        <v>2</v>
      </c>
      <c r="C13" s="37"/>
      <c r="D13" s="38" t="s">
        <v>20</v>
      </c>
      <c r="E13" s="37"/>
      <c r="F13" s="38" t="s">
        <v>1</v>
      </c>
      <c r="G13" s="37"/>
      <c r="H13" s="127"/>
      <c r="I13" s="128" t="s">
        <v>29</v>
      </c>
    </row>
    <row r="14" spans="1:9" ht="15" customHeight="1">
      <c r="A14" s="126" t="s">
        <v>18</v>
      </c>
      <c r="B14" s="39">
        <v>0.9</v>
      </c>
      <c r="C14" s="40"/>
      <c r="D14" s="41">
        <v>0</v>
      </c>
      <c r="E14" s="40"/>
      <c r="F14" s="41">
        <v>1</v>
      </c>
      <c r="G14" s="40"/>
      <c r="H14" s="129" t="s">
        <v>21</v>
      </c>
      <c r="I14" s="130" t="s">
        <v>30</v>
      </c>
    </row>
    <row r="15" spans="1:9" ht="15" customHeight="1">
      <c r="A15" s="126" t="s">
        <v>17</v>
      </c>
      <c r="B15" s="42">
        <v>88</v>
      </c>
      <c r="C15" s="43"/>
      <c r="D15" s="44">
        <v>1</v>
      </c>
      <c r="E15" s="43"/>
      <c r="F15" s="44">
        <v>84</v>
      </c>
      <c r="G15" s="43"/>
      <c r="H15" s="129" t="s">
        <v>22</v>
      </c>
      <c r="I15" s="130" t="s">
        <v>31</v>
      </c>
    </row>
    <row r="16" spans="1:9" ht="13.5">
      <c r="A16" s="126"/>
      <c r="B16" s="131" t="s">
        <v>5</v>
      </c>
      <c r="C16" s="132" t="s">
        <v>4</v>
      </c>
      <c r="D16" s="132" t="s">
        <v>25</v>
      </c>
      <c r="E16" s="132" t="s">
        <v>4</v>
      </c>
      <c r="F16" s="132" t="s">
        <v>5</v>
      </c>
      <c r="G16" s="132" t="s">
        <v>4</v>
      </c>
      <c r="H16" s="133" t="s">
        <v>4</v>
      </c>
      <c r="I16" s="134">
        <v>12</v>
      </c>
    </row>
    <row r="17" spans="1:9" ht="15">
      <c r="A17" s="191" t="s">
        <v>57</v>
      </c>
      <c r="B17" s="285">
        <v>78.2</v>
      </c>
      <c r="C17" s="278">
        <f>B17/B$15*1000*B$14</f>
        <v>799.7727272727273</v>
      </c>
      <c r="D17" s="138">
        <v>0</v>
      </c>
      <c r="E17" s="137">
        <v>0</v>
      </c>
      <c r="F17" s="138">
        <v>79</v>
      </c>
      <c r="G17" s="137">
        <f>F17/F$15*1000*F$14</f>
        <v>940.4761904761905</v>
      </c>
      <c r="H17" s="139">
        <f>LARGE((C17,E17,G17),1)</f>
        <v>940.4761904761905</v>
      </c>
      <c r="I17" s="140">
        <v>2</v>
      </c>
    </row>
    <row r="18" spans="1:9" ht="13.5">
      <c r="A18" s="141" t="s">
        <v>99</v>
      </c>
      <c r="B18" s="285">
        <v>72</v>
      </c>
      <c r="C18" s="278">
        <f>B18/B$15*1000*B$14</f>
        <v>736.3636363636365</v>
      </c>
      <c r="D18" s="138">
        <v>0</v>
      </c>
      <c r="E18" s="137">
        <v>0</v>
      </c>
      <c r="F18" s="138">
        <v>66.8</v>
      </c>
      <c r="G18" s="137">
        <f aca="true" t="shared" si="0" ref="G18:G26">F18/F$15*1000*F$14</f>
        <v>795.2380952380952</v>
      </c>
      <c r="H18" s="139">
        <f>LARGE((C18,E18,G18),1)</f>
        <v>795.2380952380952</v>
      </c>
      <c r="I18" s="140">
        <v>5</v>
      </c>
    </row>
    <row r="19" spans="1:9" ht="15">
      <c r="A19" s="193" t="s">
        <v>86</v>
      </c>
      <c r="B19" s="285">
        <v>33.4</v>
      </c>
      <c r="C19" s="278">
        <f>B19/B$15*1000*B$14</f>
        <v>341.59090909090907</v>
      </c>
      <c r="D19" s="138">
        <v>0</v>
      </c>
      <c r="E19" s="137">
        <v>0</v>
      </c>
      <c r="F19" s="285">
        <v>0</v>
      </c>
      <c r="G19" s="278">
        <f t="shared" si="0"/>
        <v>0</v>
      </c>
      <c r="H19" s="139">
        <f>LARGE((C19,E19,G19),1)</f>
        <v>341.59090909090907</v>
      </c>
      <c r="I19" s="140">
        <v>12</v>
      </c>
    </row>
    <row r="20" spans="1:9" ht="13.5">
      <c r="A20" s="141"/>
      <c r="B20" s="285">
        <v>0</v>
      </c>
      <c r="C20" s="278">
        <f>B20/B$15*1000*B$14</f>
        <v>0</v>
      </c>
      <c r="D20" s="138">
        <v>0</v>
      </c>
      <c r="E20" s="137">
        <v>0</v>
      </c>
      <c r="F20" s="138">
        <v>0</v>
      </c>
      <c r="G20" s="137">
        <f t="shared" si="0"/>
        <v>0</v>
      </c>
      <c r="H20" s="139">
        <f>LARGE((C20,E20,G20),1)</f>
        <v>0</v>
      </c>
      <c r="I20" s="140"/>
    </row>
    <row r="21" spans="1:9" ht="13.5">
      <c r="A21" s="141"/>
      <c r="B21" s="285">
        <v>0</v>
      </c>
      <c r="C21" s="137">
        <v>0</v>
      </c>
      <c r="D21" s="138">
        <v>0</v>
      </c>
      <c r="E21" s="137">
        <v>0</v>
      </c>
      <c r="F21" s="138">
        <v>0</v>
      </c>
      <c r="G21" s="137">
        <f t="shared" si="0"/>
        <v>0</v>
      </c>
      <c r="H21" s="139">
        <f>LARGE((C21,E21,G21),1)</f>
        <v>0</v>
      </c>
      <c r="I21" s="140"/>
    </row>
    <row r="22" spans="1:9" ht="13.5">
      <c r="A22" s="141"/>
      <c r="B22" s="285">
        <v>0</v>
      </c>
      <c r="C22" s="137">
        <v>0</v>
      </c>
      <c r="D22" s="138">
        <v>0</v>
      </c>
      <c r="E22" s="137">
        <v>0</v>
      </c>
      <c r="F22" s="138">
        <v>0</v>
      </c>
      <c r="G22" s="137">
        <f t="shared" si="0"/>
        <v>0</v>
      </c>
      <c r="H22" s="139">
        <f>LARGE((C22,E22,G22),1)</f>
        <v>0</v>
      </c>
      <c r="I22" s="140"/>
    </row>
    <row r="23" spans="1:9" ht="13.5">
      <c r="A23" s="141"/>
      <c r="B23" s="285">
        <v>0</v>
      </c>
      <c r="C23" s="137">
        <v>0</v>
      </c>
      <c r="D23" s="138">
        <v>0</v>
      </c>
      <c r="E23" s="137">
        <v>0</v>
      </c>
      <c r="F23" s="138">
        <v>0</v>
      </c>
      <c r="G23" s="137">
        <f t="shared" si="0"/>
        <v>0</v>
      </c>
      <c r="H23" s="139">
        <f>LARGE((C23,E23,G23),1)</f>
        <v>0</v>
      </c>
      <c r="I23" s="140"/>
    </row>
    <row r="24" spans="1:9" ht="13.5">
      <c r="A24" s="141"/>
      <c r="B24" s="285">
        <v>0</v>
      </c>
      <c r="C24" s="137">
        <v>0</v>
      </c>
      <c r="D24" s="138">
        <v>0</v>
      </c>
      <c r="E24" s="137">
        <v>0</v>
      </c>
      <c r="F24" s="138">
        <v>0</v>
      </c>
      <c r="G24" s="137">
        <f t="shared" si="0"/>
        <v>0</v>
      </c>
      <c r="H24" s="139">
        <v>0</v>
      </c>
      <c r="I24" s="140"/>
    </row>
    <row r="25" spans="1:9" ht="13.5">
      <c r="A25" s="141"/>
      <c r="B25" s="285">
        <v>0</v>
      </c>
      <c r="C25" s="137">
        <v>0</v>
      </c>
      <c r="D25" s="138">
        <v>0</v>
      </c>
      <c r="E25" s="137">
        <v>0</v>
      </c>
      <c r="F25" s="138">
        <v>0</v>
      </c>
      <c r="G25" s="137">
        <f t="shared" si="0"/>
        <v>0</v>
      </c>
      <c r="H25" s="139">
        <v>0</v>
      </c>
      <c r="I25" s="140"/>
    </row>
    <row r="26" spans="1:9" ht="13.5">
      <c r="A26" s="141"/>
      <c r="B26" s="285">
        <v>0</v>
      </c>
      <c r="C26" s="137">
        <v>0</v>
      </c>
      <c r="D26" s="138">
        <v>0</v>
      </c>
      <c r="E26" s="137">
        <v>0</v>
      </c>
      <c r="F26" s="138">
        <v>0</v>
      </c>
      <c r="G26" s="137">
        <f t="shared" si="0"/>
        <v>0</v>
      </c>
      <c r="H26" s="139">
        <v>0</v>
      </c>
      <c r="I26" s="140"/>
    </row>
    <row r="27" spans="1:9" ht="13.5">
      <c r="A27" s="141"/>
      <c r="B27" s="285">
        <v>0</v>
      </c>
      <c r="C27" s="137">
        <v>0</v>
      </c>
      <c r="D27" s="138">
        <v>0</v>
      </c>
      <c r="E27" s="137">
        <v>0</v>
      </c>
      <c r="F27" s="138">
        <v>0</v>
      </c>
      <c r="G27" s="137">
        <v>0</v>
      </c>
      <c r="H27" s="139">
        <v>0</v>
      </c>
      <c r="I27" s="140"/>
    </row>
    <row r="28" spans="1:9" ht="13.5">
      <c r="A28" s="141"/>
      <c r="B28" s="285">
        <v>0</v>
      </c>
      <c r="C28" s="137">
        <v>0</v>
      </c>
      <c r="D28" s="138">
        <v>0</v>
      </c>
      <c r="E28" s="137">
        <v>0</v>
      </c>
      <c r="F28" s="138">
        <v>0</v>
      </c>
      <c r="G28" s="137">
        <v>0</v>
      </c>
      <c r="H28" s="139">
        <v>0</v>
      </c>
      <c r="I28" s="140"/>
    </row>
    <row r="29" spans="1:9" ht="13.5">
      <c r="A29" s="141"/>
      <c r="B29" s="285">
        <v>0</v>
      </c>
      <c r="C29" s="137">
        <v>0</v>
      </c>
      <c r="D29" s="138">
        <v>0</v>
      </c>
      <c r="E29" s="137">
        <v>0</v>
      </c>
      <c r="F29" s="138">
        <v>0</v>
      </c>
      <c r="G29" s="137">
        <v>0</v>
      </c>
      <c r="H29" s="139">
        <v>0</v>
      </c>
      <c r="I29" s="140"/>
    </row>
    <row r="30" spans="1:9" ht="13.5">
      <c r="A30" s="141"/>
      <c r="B30" s="136">
        <v>0</v>
      </c>
      <c r="C30" s="137">
        <v>0</v>
      </c>
      <c r="D30" s="138">
        <v>0</v>
      </c>
      <c r="E30" s="137">
        <v>0</v>
      </c>
      <c r="F30" s="138">
        <v>0</v>
      </c>
      <c r="G30" s="137">
        <v>0</v>
      </c>
      <c r="H30" s="139">
        <v>0</v>
      </c>
      <c r="I30" s="140"/>
    </row>
    <row r="31" spans="1:9" ht="13.5">
      <c r="A31" s="141"/>
      <c r="B31" s="136">
        <v>0</v>
      </c>
      <c r="C31" s="137">
        <v>0</v>
      </c>
      <c r="D31" s="138">
        <v>0</v>
      </c>
      <c r="E31" s="137">
        <v>0</v>
      </c>
      <c r="F31" s="138">
        <v>0</v>
      </c>
      <c r="G31" s="137">
        <v>0</v>
      </c>
      <c r="H31" s="139">
        <v>0</v>
      </c>
      <c r="I31" s="140"/>
    </row>
    <row r="32" spans="1:9" ht="13.5">
      <c r="A32" s="141"/>
      <c r="B32" s="136">
        <v>0</v>
      </c>
      <c r="C32" s="137">
        <v>0</v>
      </c>
      <c r="D32" s="138">
        <v>0</v>
      </c>
      <c r="E32" s="137">
        <v>0</v>
      </c>
      <c r="F32" s="138">
        <v>0</v>
      </c>
      <c r="G32" s="137">
        <v>0</v>
      </c>
      <c r="H32" s="139">
        <v>0</v>
      </c>
      <c r="I32" s="140"/>
    </row>
    <row r="33" spans="1:9" ht="13.5">
      <c r="A33" s="141"/>
      <c r="B33" s="136">
        <v>0</v>
      </c>
      <c r="C33" s="137">
        <v>0</v>
      </c>
      <c r="D33" s="138">
        <v>0</v>
      </c>
      <c r="E33" s="137">
        <v>0</v>
      </c>
      <c r="F33" s="138">
        <v>0</v>
      </c>
      <c r="G33" s="137">
        <v>0</v>
      </c>
      <c r="H33" s="139">
        <v>0</v>
      </c>
      <c r="I33" s="140"/>
    </row>
    <row r="34" spans="1:9" ht="13.5">
      <c r="A34" s="141"/>
      <c r="B34" s="136">
        <v>0</v>
      </c>
      <c r="C34" s="137">
        <v>0</v>
      </c>
      <c r="D34" s="138">
        <v>0</v>
      </c>
      <c r="E34" s="137">
        <v>0</v>
      </c>
      <c r="F34" s="138">
        <v>0</v>
      </c>
      <c r="G34" s="137">
        <v>0</v>
      </c>
      <c r="H34" s="139">
        <v>0</v>
      </c>
      <c r="I34" s="140"/>
    </row>
    <row r="35" spans="1:9" ht="13.5">
      <c r="A35" s="141"/>
      <c r="B35" s="136">
        <v>0</v>
      </c>
      <c r="C35" s="137">
        <v>0</v>
      </c>
      <c r="D35" s="138">
        <v>0</v>
      </c>
      <c r="E35" s="137">
        <v>0</v>
      </c>
      <c r="F35" s="138">
        <v>0</v>
      </c>
      <c r="G35" s="137">
        <v>0</v>
      </c>
      <c r="H35" s="139">
        <v>0</v>
      </c>
      <c r="I35" s="140"/>
    </row>
    <row r="36" spans="1:9" ht="13.5">
      <c r="A36" s="141"/>
      <c r="B36" s="136">
        <v>0</v>
      </c>
      <c r="C36" s="137">
        <v>0</v>
      </c>
      <c r="D36" s="138">
        <v>0</v>
      </c>
      <c r="E36" s="137">
        <v>0</v>
      </c>
      <c r="F36" s="138">
        <v>0</v>
      </c>
      <c r="G36" s="137">
        <v>0</v>
      </c>
      <c r="H36" s="139">
        <v>0</v>
      </c>
      <c r="I36" s="140"/>
    </row>
    <row r="37" spans="1:9" ht="13.5">
      <c r="A37" s="141"/>
      <c r="B37" s="136">
        <v>0</v>
      </c>
      <c r="C37" s="137">
        <v>0</v>
      </c>
      <c r="D37" s="138">
        <v>0</v>
      </c>
      <c r="E37" s="137">
        <v>0</v>
      </c>
      <c r="F37" s="138">
        <v>0</v>
      </c>
      <c r="G37" s="137">
        <v>0</v>
      </c>
      <c r="H37" s="139">
        <v>0</v>
      </c>
      <c r="I37" s="140"/>
    </row>
    <row r="38" spans="1:9" ht="15">
      <c r="A38" s="141"/>
      <c r="B38" s="136">
        <v>0</v>
      </c>
      <c r="C38" s="137">
        <v>0</v>
      </c>
      <c r="D38" s="138">
        <v>0</v>
      </c>
      <c r="E38" s="137">
        <v>0</v>
      </c>
      <c r="F38" s="138">
        <v>0</v>
      </c>
      <c r="G38" s="137">
        <v>0</v>
      </c>
      <c r="H38" s="139">
        <v>0</v>
      </c>
      <c r="I38" s="142"/>
    </row>
    <row r="39" spans="1:9" ht="15">
      <c r="A39" s="141"/>
      <c r="B39" s="136">
        <v>0</v>
      </c>
      <c r="C39" s="137">
        <v>0</v>
      </c>
      <c r="D39" s="138">
        <v>0</v>
      </c>
      <c r="E39" s="137">
        <v>0</v>
      </c>
      <c r="F39" s="138">
        <v>0</v>
      </c>
      <c r="G39" s="137">
        <v>0</v>
      </c>
      <c r="H39" s="139">
        <v>0</v>
      </c>
      <c r="I39" s="142"/>
    </row>
    <row r="40" spans="1:9" ht="15">
      <c r="A40" s="141"/>
      <c r="B40" s="136">
        <v>0</v>
      </c>
      <c r="C40" s="137">
        <v>0</v>
      </c>
      <c r="D40" s="138">
        <v>0</v>
      </c>
      <c r="E40" s="137">
        <v>0</v>
      </c>
      <c r="F40" s="138">
        <v>0</v>
      </c>
      <c r="G40" s="137">
        <v>0</v>
      </c>
      <c r="H40" s="139">
        <v>0</v>
      </c>
      <c r="I40" s="142"/>
    </row>
    <row r="41" spans="1:9" ht="15">
      <c r="A41" s="141"/>
      <c r="B41" s="136">
        <v>0</v>
      </c>
      <c r="C41" s="137">
        <v>0</v>
      </c>
      <c r="D41" s="138">
        <v>0</v>
      </c>
      <c r="E41" s="137">
        <v>0</v>
      </c>
      <c r="F41" s="138">
        <v>0</v>
      </c>
      <c r="G41" s="137">
        <v>0</v>
      </c>
      <c r="H41" s="139">
        <v>0</v>
      </c>
      <c r="I41" s="142"/>
    </row>
    <row r="42" spans="1:9" ht="15">
      <c r="A42" s="141"/>
      <c r="B42" s="136">
        <v>0</v>
      </c>
      <c r="C42" s="137">
        <v>0</v>
      </c>
      <c r="D42" s="138">
        <v>0</v>
      </c>
      <c r="E42" s="137">
        <v>0</v>
      </c>
      <c r="F42" s="138">
        <v>0</v>
      </c>
      <c r="G42" s="137">
        <v>0</v>
      </c>
      <c r="H42" s="139">
        <v>0</v>
      </c>
      <c r="I42" s="142"/>
    </row>
    <row r="43" spans="1:9" ht="15">
      <c r="A43" s="141"/>
      <c r="B43" s="136">
        <v>0</v>
      </c>
      <c r="C43" s="137">
        <v>0</v>
      </c>
      <c r="D43" s="138">
        <v>0</v>
      </c>
      <c r="E43" s="137">
        <v>0</v>
      </c>
      <c r="F43" s="138">
        <v>0</v>
      </c>
      <c r="G43" s="137">
        <v>0</v>
      </c>
      <c r="H43" s="139">
        <v>0</v>
      </c>
      <c r="I43" s="142"/>
    </row>
    <row r="44" spans="1:9" ht="15">
      <c r="A44" s="141"/>
      <c r="B44" s="136">
        <v>0</v>
      </c>
      <c r="C44" s="137">
        <v>0</v>
      </c>
      <c r="D44" s="138">
        <v>0</v>
      </c>
      <c r="E44" s="137">
        <v>0</v>
      </c>
      <c r="F44" s="138">
        <v>0</v>
      </c>
      <c r="G44" s="137">
        <v>0</v>
      </c>
      <c r="H44" s="139">
        <v>0</v>
      </c>
      <c r="I44" s="142"/>
    </row>
    <row r="45" spans="1:9" ht="15">
      <c r="A45" s="141"/>
      <c r="B45" s="136">
        <v>0</v>
      </c>
      <c r="C45" s="137">
        <v>0</v>
      </c>
      <c r="D45" s="138">
        <v>0</v>
      </c>
      <c r="E45" s="137">
        <v>0</v>
      </c>
      <c r="F45" s="138">
        <v>0</v>
      </c>
      <c r="G45" s="137">
        <v>0</v>
      </c>
      <c r="H45" s="139">
        <v>0</v>
      </c>
      <c r="I45" s="142"/>
    </row>
    <row r="46" spans="1:9" ht="15">
      <c r="A46" s="143"/>
      <c r="B46" s="138">
        <v>0</v>
      </c>
      <c r="C46" s="137">
        <v>0</v>
      </c>
      <c r="D46" s="138">
        <v>0</v>
      </c>
      <c r="E46" s="137">
        <v>0</v>
      </c>
      <c r="F46" s="138">
        <v>0</v>
      </c>
      <c r="G46" s="137">
        <v>0</v>
      </c>
      <c r="H46" s="139">
        <v>0</v>
      </c>
      <c r="I46" s="142"/>
    </row>
    <row r="47" spans="1:9" ht="15">
      <c r="A47" s="143"/>
      <c r="B47" s="138">
        <v>0</v>
      </c>
      <c r="C47" s="137">
        <v>0</v>
      </c>
      <c r="D47" s="138">
        <v>0</v>
      </c>
      <c r="E47" s="137">
        <v>0</v>
      </c>
      <c r="F47" s="138">
        <v>0</v>
      </c>
      <c r="G47" s="137">
        <v>0</v>
      </c>
      <c r="H47" s="139">
        <v>0</v>
      </c>
      <c r="I47" s="142"/>
    </row>
    <row r="48" spans="1:9" ht="15">
      <c r="A48" s="143"/>
      <c r="B48" s="138">
        <v>0</v>
      </c>
      <c r="C48" s="137">
        <v>0</v>
      </c>
      <c r="D48" s="138">
        <v>0</v>
      </c>
      <c r="E48" s="137">
        <v>0</v>
      </c>
      <c r="F48" s="138">
        <v>0</v>
      </c>
      <c r="G48" s="137">
        <v>0</v>
      </c>
      <c r="H48" s="139">
        <v>0</v>
      </c>
      <c r="I48" s="142"/>
    </row>
    <row r="49" spans="1:9" ht="15">
      <c r="A49" s="143"/>
      <c r="B49" s="138">
        <v>0</v>
      </c>
      <c r="C49" s="137">
        <v>0</v>
      </c>
      <c r="D49" s="138">
        <v>0</v>
      </c>
      <c r="E49" s="137">
        <v>0</v>
      </c>
      <c r="F49" s="138">
        <v>0</v>
      </c>
      <c r="G49" s="137">
        <v>0</v>
      </c>
      <c r="H49" s="139">
        <v>0</v>
      </c>
      <c r="I49" s="142"/>
    </row>
    <row r="50" spans="1:9" ht="15">
      <c r="A50" s="143"/>
      <c r="B50" s="138">
        <v>0</v>
      </c>
      <c r="C50" s="137">
        <v>0</v>
      </c>
      <c r="D50" s="138">
        <v>0</v>
      </c>
      <c r="E50" s="137">
        <v>0</v>
      </c>
      <c r="F50" s="138">
        <v>0</v>
      </c>
      <c r="G50" s="137">
        <v>0</v>
      </c>
      <c r="H50" s="139">
        <v>0</v>
      </c>
      <c r="I50" s="142"/>
    </row>
    <row r="51" spans="1:9" ht="15">
      <c r="A51" s="143"/>
      <c r="B51" s="138">
        <v>0</v>
      </c>
      <c r="C51" s="137">
        <v>0</v>
      </c>
      <c r="D51" s="138">
        <v>0</v>
      </c>
      <c r="E51" s="137">
        <v>0</v>
      </c>
      <c r="F51" s="138">
        <v>0</v>
      </c>
      <c r="G51" s="137">
        <v>0</v>
      </c>
      <c r="H51" s="139">
        <v>0</v>
      </c>
      <c r="I51" s="142"/>
    </row>
    <row r="52" spans="1:9" ht="15">
      <c r="A52" s="143"/>
      <c r="B52" s="138">
        <v>0</v>
      </c>
      <c r="C52" s="137">
        <v>0</v>
      </c>
      <c r="D52" s="138">
        <v>0</v>
      </c>
      <c r="E52" s="137">
        <v>0</v>
      </c>
      <c r="F52" s="138">
        <v>0</v>
      </c>
      <c r="G52" s="137">
        <v>0</v>
      </c>
      <c r="H52" s="139">
        <v>0</v>
      </c>
      <c r="I52" s="142"/>
    </row>
    <row r="53" spans="1:9" ht="15">
      <c r="A53" s="143"/>
      <c r="B53" s="138">
        <v>0</v>
      </c>
      <c r="C53" s="137">
        <v>0</v>
      </c>
      <c r="D53" s="138">
        <v>0</v>
      </c>
      <c r="E53" s="137">
        <v>0</v>
      </c>
      <c r="F53" s="138">
        <v>0</v>
      </c>
      <c r="G53" s="137">
        <v>0</v>
      </c>
      <c r="H53" s="139">
        <v>0</v>
      </c>
      <c r="I53" s="142"/>
    </row>
    <row r="54" spans="1:9" ht="15">
      <c r="A54" s="143"/>
      <c r="B54" s="138">
        <v>0</v>
      </c>
      <c r="C54" s="137">
        <v>0</v>
      </c>
      <c r="D54" s="138">
        <v>0</v>
      </c>
      <c r="E54" s="137">
        <v>0</v>
      </c>
      <c r="F54" s="138">
        <v>0</v>
      </c>
      <c r="G54" s="137">
        <v>0</v>
      </c>
      <c r="H54" s="139">
        <v>0</v>
      </c>
      <c r="I54" s="142"/>
    </row>
    <row r="55" spans="1:9" ht="15">
      <c r="A55" s="143"/>
      <c r="B55" s="138">
        <v>0</v>
      </c>
      <c r="C55" s="137">
        <v>0</v>
      </c>
      <c r="D55" s="138">
        <v>0</v>
      </c>
      <c r="E55" s="137">
        <v>0</v>
      </c>
      <c r="F55" s="138">
        <v>0</v>
      </c>
      <c r="G55" s="137">
        <v>0</v>
      </c>
      <c r="H55" s="139">
        <v>0</v>
      </c>
      <c r="I55" s="142"/>
    </row>
    <row r="56" spans="1:9" ht="15">
      <c r="A56" s="143"/>
      <c r="B56" s="138">
        <v>0</v>
      </c>
      <c r="C56" s="137">
        <v>0</v>
      </c>
      <c r="D56" s="138">
        <v>0</v>
      </c>
      <c r="E56" s="137">
        <v>0</v>
      </c>
      <c r="F56" s="138">
        <v>0</v>
      </c>
      <c r="G56" s="137">
        <v>0</v>
      </c>
      <c r="H56" s="139">
        <v>0</v>
      </c>
      <c r="I56" s="142"/>
    </row>
    <row r="57" spans="1:9" ht="15">
      <c r="A57" s="143"/>
      <c r="B57" s="138">
        <v>0</v>
      </c>
      <c r="C57" s="137">
        <v>0</v>
      </c>
      <c r="D57" s="138">
        <v>0</v>
      </c>
      <c r="E57" s="137">
        <v>0</v>
      </c>
      <c r="F57" s="138">
        <v>0</v>
      </c>
      <c r="G57" s="137">
        <v>0</v>
      </c>
      <c r="H57" s="139">
        <v>0</v>
      </c>
      <c r="I57" s="142"/>
    </row>
    <row r="58" spans="1:9" ht="15">
      <c r="A58" s="143"/>
      <c r="B58" s="138">
        <v>0</v>
      </c>
      <c r="C58" s="137">
        <v>0</v>
      </c>
      <c r="D58" s="138">
        <v>0</v>
      </c>
      <c r="E58" s="137">
        <v>0</v>
      </c>
      <c r="F58" s="138">
        <v>0</v>
      </c>
      <c r="G58" s="137">
        <v>0</v>
      </c>
      <c r="H58" s="139">
        <v>0</v>
      </c>
      <c r="I58" s="142"/>
    </row>
    <row r="59" spans="1:9" ht="15">
      <c r="A59" s="143"/>
      <c r="B59" s="138">
        <v>0</v>
      </c>
      <c r="C59" s="137">
        <v>0</v>
      </c>
      <c r="D59" s="138">
        <v>0</v>
      </c>
      <c r="E59" s="137">
        <v>0</v>
      </c>
      <c r="F59" s="138">
        <v>0</v>
      </c>
      <c r="G59" s="137">
        <v>0</v>
      </c>
      <c r="H59" s="139">
        <v>0</v>
      </c>
      <c r="I59" s="142"/>
    </row>
    <row r="60" spans="1:9" ht="15">
      <c r="A60" s="143"/>
      <c r="B60" s="138">
        <v>0</v>
      </c>
      <c r="C60" s="137">
        <v>0</v>
      </c>
      <c r="D60" s="138">
        <v>0</v>
      </c>
      <c r="E60" s="137">
        <v>0</v>
      </c>
      <c r="F60" s="138">
        <v>0</v>
      </c>
      <c r="G60" s="137">
        <v>0</v>
      </c>
      <c r="H60" s="139">
        <v>0</v>
      </c>
      <c r="I60" s="142"/>
    </row>
    <row r="61" spans="1:9" ht="15">
      <c r="A61" s="143"/>
      <c r="B61" s="138">
        <v>0</v>
      </c>
      <c r="C61" s="137">
        <v>0</v>
      </c>
      <c r="D61" s="138">
        <v>0</v>
      </c>
      <c r="E61" s="137">
        <v>0</v>
      </c>
      <c r="F61" s="138">
        <v>0</v>
      </c>
      <c r="G61" s="137">
        <v>0</v>
      </c>
      <c r="H61" s="139">
        <v>0</v>
      </c>
      <c r="I61" s="142"/>
    </row>
    <row r="62" spans="1:9" ht="15">
      <c r="A62" s="143"/>
      <c r="B62" s="138">
        <v>0</v>
      </c>
      <c r="C62" s="137">
        <v>0</v>
      </c>
      <c r="D62" s="138">
        <v>0</v>
      </c>
      <c r="E62" s="137">
        <v>0</v>
      </c>
      <c r="F62" s="138">
        <v>0</v>
      </c>
      <c r="G62" s="137">
        <v>0</v>
      </c>
      <c r="H62" s="139">
        <v>0</v>
      </c>
      <c r="I62" s="142"/>
    </row>
    <row r="63" spans="1:9" ht="15">
      <c r="A63" s="143"/>
      <c r="B63" s="138">
        <v>0</v>
      </c>
      <c r="C63" s="137">
        <v>0</v>
      </c>
      <c r="D63" s="138">
        <v>0</v>
      </c>
      <c r="E63" s="137">
        <v>0</v>
      </c>
      <c r="F63" s="138">
        <v>0</v>
      </c>
      <c r="G63" s="137">
        <v>0</v>
      </c>
      <c r="H63" s="139">
        <v>0</v>
      </c>
      <c r="I63" s="142"/>
    </row>
    <row r="64" spans="1:9" ht="15">
      <c r="A64" s="143"/>
      <c r="B64" s="138">
        <v>0</v>
      </c>
      <c r="C64" s="137">
        <v>0</v>
      </c>
      <c r="D64" s="138">
        <v>0</v>
      </c>
      <c r="E64" s="137">
        <v>0</v>
      </c>
      <c r="F64" s="138">
        <v>0</v>
      </c>
      <c r="G64" s="137">
        <v>0</v>
      </c>
      <c r="H64" s="139">
        <v>0</v>
      </c>
      <c r="I64" s="142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4"/>
  <sheetViews>
    <sheetView showGridLines="0" zoomScalePageLayoutView="0" workbookViewId="0" topLeftCell="A2">
      <selection activeCell="C20" sqref="C20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19921875" style="2" customWidth="1"/>
    <col min="10" max="16384" width="10.69921875" style="2" customWidth="1"/>
  </cols>
  <sheetData>
    <row r="1" spans="1:9" ht="15">
      <c r="A1" s="289"/>
      <c r="B1" s="120"/>
      <c r="C1" s="120"/>
      <c r="D1" s="120"/>
      <c r="E1" s="120"/>
      <c r="F1" s="120"/>
      <c r="G1" s="120"/>
      <c r="H1" s="120"/>
      <c r="I1" s="121"/>
    </row>
    <row r="2" spans="1:9" ht="15">
      <c r="A2" s="289"/>
      <c r="B2" s="291" t="s">
        <v>8</v>
      </c>
      <c r="C2" s="291"/>
      <c r="D2" s="291"/>
      <c r="E2" s="291"/>
      <c r="F2" s="291"/>
      <c r="G2" s="120"/>
      <c r="H2" s="120"/>
      <c r="I2" s="121"/>
    </row>
    <row r="3" spans="1:9" ht="15">
      <c r="A3" s="289"/>
      <c r="B3" s="122"/>
      <c r="C3" s="122"/>
      <c r="D3" s="122"/>
      <c r="E3" s="122"/>
      <c r="F3" s="122"/>
      <c r="G3" s="120"/>
      <c r="H3" s="120"/>
      <c r="I3" s="121"/>
    </row>
    <row r="4" spans="1:9" ht="15">
      <c r="A4" s="289"/>
      <c r="B4" s="291" t="s">
        <v>40</v>
      </c>
      <c r="C4" s="291"/>
      <c r="D4" s="291"/>
      <c r="E4" s="291"/>
      <c r="F4" s="291"/>
      <c r="G4" s="120"/>
      <c r="H4" s="120"/>
      <c r="I4" s="121"/>
    </row>
    <row r="5" spans="1:9" ht="15">
      <c r="A5" s="289"/>
      <c r="B5" s="120"/>
      <c r="C5" s="120"/>
      <c r="D5" s="120"/>
      <c r="E5" s="120"/>
      <c r="F5" s="120"/>
      <c r="G5" s="120"/>
      <c r="H5" s="120"/>
      <c r="I5" s="121"/>
    </row>
    <row r="6" spans="1:9" ht="15">
      <c r="A6" s="289"/>
      <c r="B6" s="290"/>
      <c r="C6" s="290"/>
      <c r="D6" s="120"/>
      <c r="E6" s="120"/>
      <c r="F6" s="120"/>
      <c r="G6" s="120"/>
      <c r="H6" s="120"/>
      <c r="I6" s="121"/>
    </row>
    <row r="7" spans="1:9" ht="15">
      <c r="A7" s="289"/>
      <c r="B7" s="120"/>
      <c r="C7" s="120"/>
      <c r="D7" s="120"/>
      <c r="E7" s="120"/>
      <c r="F7" s="120"/>
      <c r="G7" s="120"/>
      <c r="H7" s="120"/>
      <c r="I7" s="121"/>
    </row>
    <row r="8" spans="1:12" ht="15" customHeight="1">
      <c r="A8" s="123" t="s">
        <v>13</v>
      </c>
      <c r="B8" s="124" t="s">
        <v>107</v>
      </c>
      <c r="C8" s="124"/>
      <c r="D8" s="124"/>
      <c r="E8" s="124"/>
      <c r="F8" s="119"/>
      <c r="G8" s="119"/>
      <c r="H8" s="119"/>
      <c r="I8" s="121"/>
      <c r="J8" s="16"/>
      <c r="K8" s="16"/>
      <c r="L8" s="17"/>
    </row>
    <row r="9" spans="1:12" ht="15" customHeight="1">
      <c r="A9" s="123" t="s">
        <v>0</v>
      </c>
      <c r="B9" s="124" t="s">
        <v>108</v>
      </c>
      <c r="C9" s="124"/>
      <c r="D9" s="124"/>
      <c r="E9" s="124"/>
      <c r="F9" s="119"/>
      <c r="G9" s="119"/>
      <c r="H9" s="119"/>
      <c r="I9" s="121"/>
      <c r="J9" s="16"/>
      <c r="K9" s="16"/>
      <c r="L9" s="17"/>
    </row>
    <row r="10" spans="1:12" ht="15" customHeight="1">
      <c r="A10" s="123" t="s">
        <v>16</v>
      </c>
      <c r="B10" s="292">
        <v>40966</v>
      </c>
      <c r="C10" s="292"/>
      <c r="D10" s="125"/>
      <c r="E10" s="125"/>
      <c r="F10" s="35"/>
      <c r="G10" s="35"/>
      <c r="H10" s="35"/>
      <c r="I10" s="121"/>
      <c r="J10" s="16"/>
      <c r="K10" s="16"/>
      <c r="L10" s="17"/>
    </row>
    <row r="11" spans="1:9" ht="15" customHeight="1">
      <c r="A11" s="123" t="s">
        <v>39</v>
      </c>
      <c r="B11" s="124" t="s">
        <v>64</v>
      </c>
      <c r="C11" s="125"/>
      <c r="D11" s="120"/>
      <c r="E11" s="120"/>
      <c r="F11" s="120"/>
      <c r="G11" s="120"/>
      <c r="H11" s="120"/>
      <c r="I11" s="121"/>
    </row>
    <row r="12" spans="1:9" ht="15" customHeight="1">
      <c r="A12" s="123" t="s">
        <v>19</v>
      </c>
      <c r="B12" s="201" t="s">
        <v>56</v>
      </c>
      <c r="C12" s="120"/>
      <c r="D12" s="120"/>
      <c r="E12" s="120"/>
      <c r="F12" s="120"/>
      <c r="G12" s="120"/>
      <c r="H12" s="120"/>
      <c r="I12" s="121"/>
    </row>
    <row r="13" spans="1:9" ht="15" customHeight="1">
      <c r="A13" s="126" t="s">
        <v>15</v>
      </c>
      <c r="B13" s="36" t="s">
        <v>2</v>
      </c>
      <c r="C13" s="37"/>
      <c r="D13" s="38" t="s">
        <v>20</v>
      </c>
      <c r="E13" s="37"/>
      <c r="F13" s="38" t="s">
        <v>1</v>
      </c>
      <c r="G13" s="37"/>
      <c r="H13" s="127"/>
      <c r="I13" s="128" t="s">
        <v>29</v>
      </c>
    </row>
    <row r="14" spans="1:9" ht="15" customHeight="1">
      <c r="A14" s="126" t="s">
        <v>18</v>
      </c>
      <c r="B14" s="39">
        <v>0.9</v>
      </c>
      <c r="C14" s="40"/>
      <c r="D14" s="41">
        <v>0</v>
      </c>
      <c r="E14" s="40"/>
      <c r="F14" s="41">
        <v>1</v>
      </c>
      <c r="G14" s="40"/>
      <c r="H14" s="129" t="s">
        <v>21</v>
      </c>
      <c r="I14" s="130" t="s">
        <v>30</v>
      </c>
    </row>
    <row r="15" spans="1:9" ht="15" customHeight="1">
      <c r="A15" s="126" t="s">
        <v>17</v>
      </c>
      <c r="B15" s="42">
        <v>76.5</v>
      </c>
      <c r="C15" s="43"/>
      <c r="D15" s="44">
        <v>1</v>
      </c>
      <c r="E15" s="43"/>
      <c r="F15" s="44">
        <v>81.75</v>
      </c>
      <c r="G15" s="43"/>
      <c r="H15" s="129" t="s">
        <v>22</v>
      </c>
      <c r="I15" s="130" t="s">
        <v>31</v>
      </c>
    </row>
    <row r="16" spans="1:9" ht="13.5">
      <c r="A16" s="126"/>
      <c r="B16" s="131" t="s">
        <v>5</v>
      </c>
      <c r="C16" s="132" t="s">
        <v>4</v>
      </c>
      <c r="D16" s="132" t="s">
        <v>25</v>
      </c>
      <c r="E16" s="132" t="s">
        <v>4</v>
      </c>
      <c r="F16" s="132" t="s">
        <v>5</v>
      </c>
      <c r="G16" s="132" t="s">
        <v>4</v>
      </c>
      <c r="H16" s="133" t="s">
        <v>4</v>
      </c>
      <c r="I16" s="134">
        <v>12</v>
      </c>
    </row>
    <row r="17" spans="1:11" ht="13.5">
      <c r="A17" s="141" t="s">
        <v>99</v>
      </c>
      <c r="B17" s="136">
        <v>73.16</v>
      </c>
      <c r="C17" s="137">
        <f aca="true" t="shared" si="0" ref="C17:C25">B17/B$15*1000*B$14</f>
        <v>860.7058823529411</v>
      </c>
      <c r="D17" s="138">
        <v>0</v>
      </c>
      <c r="E17" s="137">
        <v>0</v>
      </c>
      <c r="F17" s="138">
        <v>0</v>
      </c>
      <c r="G17" s="137">
        <f aca="true" t="shared" si="1" ref="G17:G25">F17/F$15*1000*F$14</f>
        <v>0</v>
      </c>
      <c r="H17" s="139">
        <f>LARGE((C17,E17,G17),1)</f>
        <v>860.7058823529411</v>
      </c>
      <c r="I17" s="140">
        <v>8</v>
      </c>
      <c r="K17" s="202"/>
    </row>
    <row r="18" spans="1:9" ht="15">
      <c r="A18" s="193" t="s">
        <v>85</v>
      </c>
      <c r="B18" s="136">
        <v>53.5</v>
      </c>
      <c r="C18" s="137">
        <f t="shared" si="0"/>
        <v>629.4117647058823</v>
      </c>
      <c r="D18" s="138">
        <v>0</v>
      </c>
      <c r="E18" s="137">
        <v>0</v>
      </c>
      <c r="F18" s="138">
        <v>0</v>
      </c>
      <c r="G18" s="137">
        <f t="shared" si="1"/>
        <v>0</v>
      </c>
      <c r="H18" s="139">
        <f>LARGE((C18,E18,G18),1)</f>
        <v>629.4117647058823</v>
      </c>
      <c r="I18" s="140">
        <v>9</v>
      </c>
    </row>
    <row r="19" spans="1:9" ht="15">
      <c r="A19" s="193" t="s">
        <v>86</v>
      </c>
      <c r="B19" s="136">
        <v>21.16</v>
      </c>
      <c r="C19" s="137">
        <f>B19/B$15*1000*B$14</f>
        <v>248.9411764705883</v>
      </c>
      <c r="D19" s="138">
        <v>0</v>
      </c>
      <c r="E19" s="137">
        <v>0</v>
      </c>
      <c r="F19" s="138">
        <v>0</v>
      </c>
      <c r="G19" s="137">
        <f t="shared" si="1"/>
        <v>0</v>
      </c>
      <c r="H19" s="139">
        <f>LARGE((C19,E19,G19),1)</f>
        <v>248.9411764705883</v>
      </c>
      <c r="I19" s="140">
        <v>12</v>
      </c>
    </row>
    <row r="20" spans="1:9" ht="15">
      <c r="A20" s="191" t="s">
        <v>57</v>
      </c>
      <c r="B20" s="136">
        <v>0</v>
      </c>
      <c r="C20" s="137">
        <f t="shared" si="0"/>
        <v>0</v>
      </c>
      <c r="D20" s="138">
        <v>0</v>
      </c>
      <c r="E20" s="137">
        <v>0</v>
      </c>
      <c r="F20" s="138">
        <v>0</v>
      </c>
      <c r="G20" s="137">
        <f t="shared" si="1"/>
        <v>0</v>
      </c>
      <c r="H20" s="139">
        <f>LARGE((C20,E20,G20),1)</f>
        <v>0</v>
      </c>
      <c r="I20" s="140" t="s">
        <v>109</v>
      </c>
    </row>
    <row r="21" spans="1:9" ht="13.5">
      <c r="A21" s="141"/>
      <c r="B21" s="136">
        <v>0</v>
      </c>
      <c r="C21" s="137">
        <f t="shared" si="0"/>
        <v>0</v>
      </c>
      <c r="D21" s="138">
        <v>0</v>
      </c>
      <c r="E21" s="137">
        <v>0</v>
      </c>
      <c r="F21" s="138">
        <v>0</v>
      </c>
      <c r="G21" s="137">
        <f t="shared" si="1"/>
        <v>0</v>
      </c>
      <c r="H21" s="139">
        <f>LARGE((C21,E21,G21),1)</f>
        <v>0</v>
      </c>
      <c r="I21" s="140"/>
    </row>
    <row r="22" spans="1:9" ht="13.5">
      <c r="A22" s="141"/>
      <c r="B22" s="136">
        <v>0</v>
      </c>
      <c r="C22" s="137">
        <f t="shared" si="0"/>
        <v>0</v>
      </c>
      <c r="D22" s="138">
        <v>0</v>
      </c>
      <c r="E22" s="137">
        <v>0</v>
      </c>
      <c r="F22" s="138">
        <v>0</v>
      </c>
      <c r="G22" s="137">
        <f t="shared" si="1"/>
        <v>0</v>
      </c>
      <c r="H22" s="139">
        <f>LARGE((C22,E22,G22),1)</f>
        <v>0</v>
      </c>
      <c r="I22" s="140"/>
    </row>
    <row r="23" spans="1:9" ht="13.5">
      <c r="A23" s="141"/>
      <c r="B23" s="136">
        <v>0</v>
      </c>
      <c r="C23" s="137">
        <f t="shared" si="0"/>
        <v>0</v>
      </c>
      <c r="D23" s="138">
        <v>0</v>
      </c>
      <c r="E23" s="137">
        <v>0</v>
      </c>
      <c r="F23" s="138">
        <v>0</v>
      </c>
      <c r="G23" s="137">
        <f t="shared" si="1"/>
        <v>0</v>
      </c>
      <c r="H23" s="139">
        <f>LARGE((C23,E23,G23),1)</f>
        <v>0</v>
      </c>
      <c r="I23" s="140"/>
    </row>
    <row r="24" spans="1:9" ht="13.5">
      <c r="A24" s="141"/>
      <c r="B24" s="136">
        <v>0</v>
      </c>
      <c r="C24" s="137">
        <f t="shared" si="0"/>
        <v>0</v>
      </c>
      <c r="D24" s="138">
        <v>0</v>
      </c>
      <c r="E24" s="137">
        <v>0</v>
      </c>
      <c r="F24" s="138">
        <v>0</v>
      </c>
      <c r="G24" s="137">
        <f t="shared" si="1"/>
        <v>0</v>
      </c>
      <c r="H24" s="139">
        <f>LARGE((C24,E24,G24),1)</f>
        <v>0</v>
      </c>
      <c r="I24" s="140"/>
    </row>
    <row r="25" spans="1:9" ht="13.5">
      <c r="A25" s="141"/>
      <c r="B25" s="136">
        <v>0</v>
      </c>
      <c r="C25" s="137">
        <f t="shared" si="0"/>
        <v>0</v>
      </c>
      <c r="D25" s="138">
        <v>0</v>
      </c>
      <c r="E25" s="137">
        <v>0</v>
      </c>
      <c r="F25" s="138">
        <v>0</v>
      </c>
      <c r="G25" s="137">
        <f t="shared" si="1"/>
        <v>0</v>
      </c>
      <c r="H25" s="139">
        <f>LARGE((C25,E25,G25),1)</f>
        <v>0</v>
      </c>
      <c r="I25" s="140"/>
    </row>
    <row r="26" spans="1:9" ht="13.5">
      <c r="A26" s="141"/>
      <c r="B26" s="136">
        <v>0</v>
      </c>
      <c r="C26" s="137">
        <v>0</v>
      </c>
      <c r="D26" s="138">
        <v>0</v>
      </c>
      <c r="E26" s="137">
        <v>0</v>
      </c>
      <c r="F26" s="138">
        <v>0</v>
      </c>
      <c r="G26" s="137">
        <v>0</v>
      </c>
      <c r="H26" s="139">
        <v>0</v>
      </c>
      <c r="I26" s="140"/>
    </row>
    <row r="27" spans="1:9" ht="13.5">
      <c r="A27" s="141"/>
      <c r="B27" s="136">
        <v>0</v>
      </c>
      <c r="C27" s="137">
        <v>0</v>
      </c>
      <c r="D27" s="138">
        <v>0</v>
      </c>
      <c r="E27" s="137">
        <v>0</v>
      </c>
      <c r="F27" s="138">
        <v>0</v>
      </c>
      <c r="G27" s="137">
        <v>0</v>
      </c>
      <c r="H27" s="139">
        <v>0</v>
      </c>
      <c r="I27" s="140"/>
    </row>
    <row r="28" spans="1:9" ht="13.5">
      <c r="A28" s="141"/>
      <c r="B28" s="136">
        <v>0</v>
      </c>
      <c r="C28" s="137">
        <v>0</v>
      </c>
      <c r="D28" s="138">
        <v>0</v>
      </c>
      <c r="E28" s="137">
        <v>0</v>
      </c>
      <c r="F28" s="138">
        <v>0</v>
      </c>
      <c r="G28" s="137">
        <v>0</v>
      </c>
      <c r="H28" s="139">
        <v>0</v>
      </c>
      <c r="I28" s="140"/>
    </row>
    <row r="29" spans="1:9" ht="13.5">
      <c r="A29" s="141"/>
      <c r="B29" s="136">
        <v>0</v>
      </c>
      <c r="C29" s="137">
        <v>0</v>
      </c>
      <c r="D29" s="138">
        <v>0</v>
      </c>
      <c r="E29" s="137">
        <v>0</v>
      </c>
      <c r="F29" s="138">
        <v>0</v>
      </c>
      <c r="G29" s="137">
        <v>0</v>
      </c>
      <c r="H29" s="139">
        <v>0</v>
      </c>
      <c r="I29" s="140"/>
    </row>
    <row r="30" spans="1:9" ht="13.5">
      <c r="A30" s="141"/>
      <c r="B30" s="136">
        <v>0</v>
      </c>
      <c r="C30" s="137">
        <v>0</v>
      </c>
      <c r="D30" s="138">
        <v>0</v>
      </c>
      <c r="E30" s="137">
        <v>0</v>
      </c>
      <c r="F30" s="138">
        <v>0</v>
      </c>
      <c r="G30" s="137">
        <v>0</v>
      </c>
      <c r="H30" s="139">
        <v>0</v>
      </c>
      <c r="I30" s="140"/>
    </row>
    <row r="31" spans="1:9" ht="13.5">
      <c r="A31" s="141"/>
      <c r="B31" s="136">
        <v>0</v>
      </c>
      <c r="C31" s="137">
        <v>0</v>
      </c>
      <c r="D31" s="138">
        <v>0</v>
      </c>
      <c r="E31" s="137">
        <v>0</v>
      </c>
      <c r="F31" s="138">
        <v>0</v>
      </c>
      <c r="G31" s="137">
        <v>0</v>
      </c>
      <c r="H31" s="139">
        <v>0</v>
      </c>
      <c r="I31" s="140"/>
    </row>
    <row r="32" spans="1:9" ht="13.5">
      <c r="A32" s="141"/>
      <c r="B32" s="136">
        <v>0</v>
      </c>
      <c r="C32" s="137">
        <v>0</v>
      </c>
      <c r="D32" s="138">
        <v>0</v>
      </c>
      <c r="E32" s="137">
        <v>0</v>
      </c>
      <c r="F32" s="138">
        <v>0</v>
      </c>
      <c r="G32" s="137">
        <v>0</v>
      </c>
      <c r="H32" s="139">
        <v>0</v>
      </c>
      <c r="I32" s="140"/>
    </row>
    <row r="33" spans="1:9" ht="13.5">
      <c r="A33" s="141"/>
      <c r="B33" s="136">
        <v>0</v>
      </c>
      <c r="C33" s="137">
        <v>0</v>
      </c>
      <c r="D33" s="138">
        <v>0</v>
      </c>
      <c r="E33" s="137">
        <v>0</v>
      </c>
      <c r="F33" s="138">
        <v>0</v>
      </c>
      <c r="G33" s="137">
        <v>0</v>
      </c>
      <c r="H33" s="139">
        <v>0</v>
      </c>
      <c r="I33" s="140"/>
    </row>
    <row r="34" spans="1:9" ht="13.5">
      <c r="A34" s="141"/>
      <c r="B34" s="136">
        <v>0</v>
      </c>
      <c r="C34" s="137">
        <v>0</v>
      </c>
      <c r="D34" s="138">
        <v>0</v>
      </c>
      <c r="E34" s="137">
        <v>0</v>
      </c>
      <c r="F34" s="138">
        <v>0</v>
      </c>
      <c r="G34" s="137">
        <v>0</v>
      </c>
      <c r="H34" s="139">
        <v>0</v>
      </c>
      <c r="I34" s="140"/>
    </row>
    <row r="35" spans="1:9" ht="13.5">
      <c r="A35" s="141"/>
      <c r="B35" s="136">
        <v>0</v>
      </c>
      <c r="C35" s="137">
        <v>0</v>
      </c>
      <c r="D35" s="138">
        <v>0</v>
      </c>
      <c r="E35" s="137">
        <v>0</v>
      </c>
      <c r="F35" s="138">
        <v>0</v>
      </c>
      <c r="G35" s="137">
        <v>0</v>
      </c>
      <c r="H35" s="139">
        <v>0</v>
      </c>
      <c r="I35" s="140"/>
    </row>
    <row r="36" spans="1:9" ht="13.5">
      <c r="A36" s="141"/>
      <c r="B36" s="136">
        <v>0</v>
      </c>
      <c r="C36" s="137">
        <v>0</v>
      </c>
      <c r="D36" s="138">
        <v>0</v>
      </c>
      <c r="E36" s="137">
        <v>0</v>
      </c>
      <c r="F36" s="138">
        <v>0</v>
      </c>
      <c r="G36" s="137">
        <v>0</v>
      </c>
      <c r="H36" s="139">
        <v>0</v>
      </c>
      <c r="I36" s="140"/>
    </row>
    <row r="37" spans="1:9" ht="13.5">
      <c r="A37" s="141"/>
      <c r="B37" s="136">
        <v>0</v>
      </c>
      <c r="C37" s="137">
        <v>0</v>
      </c>
      <c r="D37" s="138">
        <v>0</v>
      </c>
      <c r="E37" s="137">
        <v>0</v>
      </c>
      <c r="F37" s="138">
        <v>0</v>
      </c>
      <c r="G37" s="137">
        <v>0</v>
      </c>
      <c r="H37" s="139">
        <v>0</v>
      </c>
      <c r="I37" s="140"/>
    </row>
    <row r="38" spans="1:9" ht="15">
      <c r="A38" s="141"/>
      <c r="B38" s="136">
        <v>0</v>
      </c>
      <c r="C38" s="137">
        <v>0</v>
      </c>
      <c r="D38" s="138">
        <v>0</v>
      </c>
      <c r="E38" s="137">
        <v>0</v>
      </c>
      <c r="F38" s="138">
        <v>0</v>
      </c>
      <c r="G38" s="137">
        <v>0</v>
      </c>
      <c r="H38" s="139">
        <v>0</v>
      </c>
      <c r="I38" s="142"/>
    </row>
    <row r="39" spans="1:9" ht="15">
      <c r="A39" s="141"/>
      <c r="B39" s="136">
        <v>0</v>
      </c>
      <c r="C39" s="137">
        <v>0</v>
      </c>
      <c r="D39" s="138">
        <v>0</v>
      </c>
      <c r="E39" s="137">
        <v>0</v>
      </c>
      <c r="F39" s="138">
        <v>0</v>
      </c>
      <c r="G39" s="137">
        <v>0</v>
      </c>
      <c r="H39" s="139">
        <v>0</v>
      </c>
      <c r="I39" s="142"/>
    </row>
    <row r="40" spans="1:9" ht="15">
      <c r="A40" s="141"/>
      <c r="B40" s="136">
        <v>0</v>
      </c>
      <c r="C40" s="137">
        <v>0</v>
      </c>
      <c r="D40" s="138">
        <v>0</v>
      </c>
      <c r="E40" s="137">
        <v>0</v>
      </c>
      <c r="F40" s="138">
        <v>0</v>
      </c>
      <c r="G40" s="137">
        <v>0</v>
      </c>
      <c r="H40" s="139">
        <v>0</v>
      </c>
      <c r="I40" s="142"/>
    </row>
    <row r="41" spans="1:9" ht="15">
      <c r="A41" s="141"/>
      <c r="B41" s="136">
        <v>0</v>
      </c>
      <c r="C41" s="137">
        <v>0</v>
      </c>
      <c r="D41" s="138">
        <v>0</v>
      </c>
      <c r="E41" s="137">
        <v>0</v>
      </c>
      <c r="F41" s="138">
        <v>0</v>
      </c>
      <c r="G41" s="137">
        <v>0</v>
      </c>
      <c r="H41" s="139">
        <v>0</v>
      </c>
      <c r="I41" s="142"/>
    </row>
    <row r="42" spans="1:9" ht="15">
      <c r="A42" s="141"/>
      <c r="B42" s="136">
        <v>0</v>
      </c>
      <c r="C42" s="137">
        <v>0</v>
      </c>
      <c r="D42" s="138">
        <v>0</v>
      </c>
      <c r="E42" s="137">
        <v>0</v>
      </c>
      <c r="F42" s="138">
        <v>0</v>
      </c>
      <c r="G42" s="137">
        <v>0</v>
      </c>
      <c r="H42" s="139">
        <v>0</v>
      </c>
      <c r="I42" s="142"/>
    </row>
    <row r="43" spans="1:9" ht="15">
      <c r="A43" s="141"/>
      <c r="B43" s="136">
        <v>0</v>
      </c>
      <c r="C43" s="137">
        <v>0</v>
      </c>
      <c r="D43" s="138">
        <v>0</v>
      </c>
      <c r="E43" s="137">
        <v>0</v>
      </c>
      <c r="F43" s="138">
        <v>0</v>
      </c>
      <c r="G43" s="137">
        <v>0</v>
      </c>
      <c r="H43" s="139">
        <v>0</v>
      </c>
      <c r="I43" s="142"/>
    </row>
    <row r="44" spans="1:9" ht="15">
      <c r="A44" s="141"/>
      <c r="B44" s="136">
        <v>0</v>
      </c>
      <c r="C44" s="137">
        <v>0</v>
      </c>
      <c r="D44" s="138">
        <v>0</v>
      </c>
      <c r="E44" s="137">
        <v>0</v>
      </c>
      <c r="F44" s="138">
        <v>0</v>
      </c>
      <c r="G44" s="137">
        <v>0</v>
      </c>
      <c r="H44" s="139">
        <v>0</v>
      </c>
      <c r="I44" s="142"/>
    </row>
    <row r="45" spans="1:9" ht="15">
      <c r="A45" s="141"/>
      <c r="B45" s="136">
        <v>0</v>
      </c>
      <c r="C45" s="137">
        <v>0</v>
      </c>
      <c r="D45" s="138">
        <v>0</v>
      </c>
      <c r="E45" s="137">
        <v>0</v>
      </c>
      <c r="F45" s="138">
        <v>0</v>
      </c>
      <c r="G45" s="137">
        <v>0</v>
      </c>
      <c r="H45" s="139">
        <v>0</v>
      </c>
      <c r="I45" s="142"/>
    </row>
    <row r="46" spans="1:9" ht="15">
      <c r="A46" s="143"/>
      <c r="B46" s="138">
        <v>0</v>
      </c>
      <c r="C46" s="137">
        <v>0</v>
      </c>
      <c r="D46" s="138">
        <v>0</v>
      </c>
      <c r="E46" s="137">
        <v>0</v>
      </c>
      <c r="F46" s="138">
        <v>0</v>
      </c>
      <c r="G46" s="137">
        <v>0</v>
      </c>
      <c r="H46" s="139">
        <v>0</v>
      </c>
      <c r="I46" s="142"/>
    </row>
    <row r="47" spans="1:9" ht="15">
      <c r="A47" s="143"/>
      <c r="B47" s="138">
        <v>0</v>
      </c>
      <c r="C47" s="137">
        <v>0</v>
      </c>
      <c r="D47" s="138">
        <v>0</v>
      </c>
      <c r="E47" s="137">
        <v>0</v>
      </c>
      <c r="F47" s="138">
        <v>0</v>
      </c>
      <c r="G47" s="137">
        <v>0</v>
      </c>
      <c r="H47" s="139">
        <v>0</v>
      </c>
      <c r="I47" s="142"/>
    </row>
    <row r="48" spans="1:9" ht="15">
      <c r="A48" s="143"/>
      <c r="B48" s="138">
        <v>0</v>
      </c>
      <c r="C48" s="137">
        <v>0</v>
      </c>
      <c r="D48" s="138">
        <v>0</v>
      </c>
      <c r="E48" s="137">
        <v>0</v>
      </c>
      <c r="F48" s="138">
        <v>0</v>
      </c>
      <c r="G48" s="137">
        <v>0</v>
      </c>
      <c r="H48" s="139">
        <v>0</v>
      </c>
      <c r="I48" s="142"/>
    </row>
    <row r="49" spans="1:9" ht="15">
      <c r="A49" s="143"/>
      <c r="B49" s="138">
        <v>0</v>
      </c>
      <c r="C49" s="137">
        <v>0</v>
      </c>
      <c r="D49" s="138">
        <v>0</v>
      </c>
      <c r="E49" s="137">
        <v>0</v>
      </c>
      <c r="F49" s="138">
        <v>0</v>
      </c>
      <c r="G49" s="137">
        <v>0</v>
      </c>
      <c r="H49" s="139">
        <v>0</v>
      </c>
      <c r="I49" s="142"/>
    </row>
    <row r="50" spans="1:9" ht="15">
      <c r="A50" s="143"/>
      <c r="B50" s="138">
        <v>0</v>
      </c>
      <c r="C50" s="137">
        <v>0</v>
      </c>
      <c r="D50" s="138">
        <v>0</v>
      </c>
      <c r="E50" s="137">
        <v>0</v>
      </c>
      <c r="F50" s="138">
        <v>0</v>
      </c>
      <c r="G50" s="137">
        <v>0</v>
      </c>
      <c r="H50" s="139">
        <v>0</v>
      </c>
      <c r="I50" s="142"/>
    </row>
    <row r="51" spans="1:9" ht="15">
      <c r="A51" s="143"/>
      <c r="B51" s="138">
        <v>0</v>
      </c>
      <c r="C51" s="137">
        <v>0</v>
      </c>
      <c r="D51" s="138">
        <v>0</v>
      </c>
      <c r="E51" s="137">
        <v>0</v>
      </c>
      <c r="F51" s="138">
        <v>0</v>
      </c>
      <c r="G51" s="137">
        <v>0</v>
      </c>
      <c r="H51" s="139">
        <v>0</v>
      </c>
      <c r="I51" s="142"/>
    </row>
    <row r="52" spans="1:9" ht="15">
      <c r="A52" s="143"/>
      <c r="B52" s="138">
        <v>0</v>
      </c>
      <c r="C52" s="137">
        <v>0</v>
      </c>
      <c r="D52" s="138">
        <v>0</v>
      </c>
      <c r="E52" s="137">
        <v>0</v>
      </c>
      <c r="F52" s="138">
        <v>0</v>
      </c>
      <c r="G52" s="137">
        <v>0</v>
      </c>
      <c r="H52" s="139">
        <v>0</v>
      </c>
      <c r="I52" s="142"/>
    </row>
    <row r="53" spans="1:9" ht="15">
      <c r="A53" s="143"/>
      <c r="B53" s="138">
        <v>0</v>
      </c>
      <c r="C53" s="137">
        <v>0</v>
      </c>
      <c r="D53" s="138">
        <v>0</v>
      </c>
      <c r="E53" s="137">
        <v>0</v>
      </c>
      <c r="F53" s="138">
        <v>0</v>
      </c>
      <c r="G53" s="137">
        <v>0</v>
      </c>
      <c r="H53" s="139">
        <v>0</v>
      </c>
      <c r="I53" s="142"/>
    </row>
    <row r="54" spans="1:9" ht="15">
      <c r="A54" s="143"/>
      <c r="B54" s="138">
        <v>0</v>
      </c>
      <c r="C54" s="137">
        <v>0</v>
      </c>
      <c r="D54" s="138">
        <v>0</v>
      </c>
      <c r="E54" s="137">
        <v>0</v>
      </c>
      <c r="F54" s="138">
        <v>0</v>
      </c>
      <c r="G54" s="137">
        <v>0</v>
      </c>
      <c r="H54" s="139">
        <v>0</v>
      </c>
      <c r="I54" s="142"/>
    </row>
    <row r="55" spans="1:9" ht="15">
      <c r="A55" s="143"/>
      <c r="B55" s="138">
        <v>0</v>
      </c>
      <c r="C55" s="137">
        <v>0</v>
      </c>
      <c r="D55" s="138">
        <v>0</v>
      </c>
      <c r="E55" s="137">
        <v>0</v>
      </c>
      <c r="F55" s="138">
        <v>0</v>
      </c>
      <c r="G55" s="137">
        <v>0</v>
      </c>
      <c r="H55" s="139">
        <v>0</v>
      </c>
      <c r="I55" s="142"/>
    </row>
    <row r="56" spans="1:9" ht="15">
      <c r="A56" s="143"/>
      <c r="B56" s="138">
        <v>0</v>
      </c>
      <c r="C56" s="137">
        <v>0</v>
      </c>
      <c r="D56" s="138">
        <v>0</v>
      </c>
      <c r="E56" s="137">
        <v>0</v>
      </c>
      <c r="F56" s="138">
        <v>0</v>
      </c>
      <c r="G56" s="137">
        <v>0</v>
      </c>
      <c r="H56" s="139">
        <v>0</v>
      </c>
      <c r="I56" s="142"/>
    </row>
    <row r="57" spans="1:9" ht="15">
      <c r="A57" s="143"/>
      <c r="B57" s="138">
        <v>0</v>
      </c>
      <c r="C57" s="137">
        <v>0</v>
      </c>
      <c r="D57" s="138">
        <v>0</v>
      </c>
      <c r="E57" s="137">
        <v>0</v>
      </c>
      <c r="F57" s="138">
        <v>0</v>
      </c>
      <c r="G57" s="137">
        <v>0</v>
      </c>
      <c r="H57" s="139">
        <v>0</v>
      </c>
      <c r="I57" s="142"/>
    </row>
    <row r="58" spans="1:9" ht="15">
      <c r="A58" s="143"/>
      <c r="B58" s="138">
        <v>0</v>
      </c>
      <c r="C58" s="137">
        <v>0</v>
      </c>
      <c r="D58" s="138">
        <v>0</v>
      </c>
      <c r="E58" s="137">
        <v>0</v>
      </c>
      <c r="F58" s="138">
        <v>0</v>
      </c>
      <c r="G58" s="137">
        <v>0</v>
      </c>
      <c r="H58" s="139">
        <v>0</v>
      </c>
      <c r="I58" s="142"/>
    </row>
    <row r="59" spans="1:9" ht="15">
      <c r="A59" s="143"/>
      <c r="B59" s="138">
        <v>0</v>
      </c>
      <c r="C59" s="137">
        <v>0</v>
      </c>
      <c r="D59" s="138">
        <v>0</v>
      </c>
      <c r="E59" s="137">
        <v>0</v>
      </c>
      <c r="F59" s="138">
        <v>0</v>
      </c>
      <c r="G59" s="137">
        <v>0</v>
      </c>
      <c r="H59" s="139">
        <v>0</v>
      </c>
      <c r="I59" s="142"/>
    </row>
    <row r="60" spans="1:9" ht="15">
      <c r="A60" s="143"/>
      <c r="B60" s="138">
        <v>0</v>
      </c>
      <c r="C60" s="137">
        <v>0</v>
      </c>
      <c r="D60" s="138">
        <v>0</v>
      </c>
      <c r="E60" s="137">
        <v>0</v>
      </c>
      <c r="F60" s="138">
        <v>0</v>
      </c>
      <c r="G60" s="137">
        <v>0</v>
      </c>
      <c r="H60" s="139">
        <v>0</v>
      </c>
      <c r="I60" s="142"/>
    </row>
    <row r="61" spans="1:9" ht="15">
      <c r="A61" s="143"/>
      <c r="B61" s="138">
        <v>0</v>
      </c>
      <c r="C61" s="137">
        <v>0</v>
      </c>
      <c r="D61" s="138">
        <v>0</v>
      </c>
      <c r="E61" s="137">
        <v>0</v>
      </c>
      <c r="F61" s="138">
        <v>0</v>
      </c>
      <c r="G61" s="137">
        <v>0</v>
      </c>
      <c r="H61" s="139">
        <v>0</v>
      </c>
      <c r="I61" s="142"/>
    </row>
    <row r="62" spans="1:9" ht="15">
      <c r="A62" s="143"/>
      <c r="B62" s="138">
        <v>0</v>
      </c>
      <c r="C62" s="137">
        <v>0</v>
      </c>
      <c r="D62" s="138">
        <v>0</v>
      </c>
      <c r="E62" s="137">
        <v>0</v>
      </c>
      <c r="F62" s="138">
        <v>0</v>
      </c>
      <c r="G62" s="137">
        <v>0</v>
      </c>
      <c r="H62" s="139">
        <v>0</v>
      </c>
      <c r="I62" s="142"/>
    </row>
    <row r="63" spans="1:9" ht="15">
      <c r="A63" s="143"/>
      <c r="B63" s="138">
        <v>0</v>
      </c>
      <c r="C63" s="137">
        <v>0</v>
      </c>
      <c r="D63" s="138">
        <v>0</v>
      </c>
      <c r="E63" s="137">
        <v>0</v>
      </c>
      <c r="F63" s="138">
        <v>0</v>
      </c>
      <c r="G63" s="137">
        <v>0</v>
      </c>
      <c r="H63" s="139">
        <v>0</v>
      </c>
      <c r="I63" s="142"/>
    </row>
    <row r="64" spans="1:9" ht="15">
      <c r="A64" s="143"/>
      <c r="B64" s="138">
        <v>0</v>
      </c>
      <c r="C64" s="137">
        <v>0</v>
      </c>
      <c r="D64" s="138">
        <v>0</v>
      </c>
      <c r="E64" s="137">
        <v>0</v>
      </c>
      <c r="F64" s="138">
        <v>0</v>
      </c>
      <c r="G64" s="137">
        <v>0</v>
      </c>
      <c r="H64" s="139">
        <v>0</v>
      </c>
      <c r="I64" s="142"/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9" sqref="A19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796875" style="0" customWidth="1"/>
    <col min="10" max="16384" width="10.69921875" style="2" customWidth="1"/>
  </cols>
  <sheetData>
    <row r="1" spans="1:9" ht="15">
      <c r="A1" s="289"/>
      <c r="B1" s="120"/>
      <c r="C1" s="120"/>
      <c r="D1" s="120"/>
      <c r="E1" s="120"/>
      <c r="F1" s="120"/>
      <c r="G1" s="120"/>
      <c r="H1" s="120"/>
      <c r="I1" s="121"/>
    </row>
    <row r="2" spans="1:9" ht="15">
      <c r="A2" s="289"/>
      <c r="B2" s="291" t="s">
        <v>8</v>
      </c>
      <c r="C2" s="291"/>
      <c r="D2" s="291"/>
      <c r="E2" s="291"/>
      <c r="F2" s="291"/>
      <c r="G2" s="120"/>
      <c r="H2" s="120"/>
      <c r="I2" s="121"/>
    </row>
    <row r="3" spans="1:9" ht="15">
      <c r="A3" s="289"/>
      <c r="B3" s="120"/>
      <c r="C3" s="120"/>
      <c r="D3" s="122"/>
      <c r="E3" s="120"/>
      <c r="F3" s="120"/>
      <c r="G3" s="120"/>
      <c r="H3" s="120"/>
      <c r="I3" s="121"/>
    </row>
    <row r="4" spans="1:9" ht="15">
      <c r="A4" s="289"/>
      <c r="B4" s="291" t="s">
        <v>40</v>
      </c>
      <c r="C4" s="291"/>
      <c r="D4" s="291"/>
      <c r="E4" s="291"/>
      <c r="F4" s="291"/>
      <c r="G4" s="120"/>
      <c r="H4" s="120"/>
      <c r="I4" s="121"/>
    </row>
    <row r="5" spans="1:9" ht="15">
      <c r="A5" s="289"/>
      <c r="B5" s="120"/>
      <c r="C5" s="120"/>
      <c r="D5" s="120"/>
      <c r="E5" s="120"/>
      <c r="F5" s="120"/>
      <c r="G5" s="120"/>
      <c r="H5" s="120"/>
      <c r="I5" s="121"/>
    </row>
    <row r="6" spans="1:9" ht="15">
      <c r="A6" s="289"/>
      <c r="B6" s="290"/>
      <c r="C6" s="290"/>
      <c r="D6" s="120"/>
      <c r="E6" s="120"/>
      <c r="F6" s="120"/>
      <c r="G6" s="120"/>
      <c r="H6" s="120"/>
      <c r="I6" s="121"/>
    </row>
    <row r="7" spans="1:9" ht="15">
      <c r="A7" s="289"/>
      <c r="B7" s="120"/>
      <c r="C7" s="120"/>
      <c r="D7" s="120"/>
      <c r="E7" s="120"/>
      <c r="F7" s="120"/>
      <c r="G7" s="120"/>
      <c r="H7" s="120"/>
      <c r="I7" s="121"/>
    </row>
    <row r="8" spans="1:12" ht="15" customHeight="1">
      <c r="A8" s="123" t="s">
        <v>13</v>
      </c>
      <c r="B8" s="124" t="s">
        <v>111</v>
      </c>
      <c r="C8" s="124"/>
      <c r="D8" s="124"/>
      <c r="E8" s="124"/>
      <c r="F8" s="119"/>
      <c r="G8" s="119"/>
      <c r="H8" s="119"/>
      <c r="I8" s="121"/>
      <c r="J8" s="16"/>
      <c r="K8" s="16"/>
      <c r="L8" s="17"/>
    </row>
    <row r="9" spans="1:12" ht="15" customHeight="1">
      <c r="A9" s="123" t="s">
        <v>0</v>
      </c>
      <c r="B9" s="124" t="s">
        <v>112</v>
      </c>
      <c r="C9" s="124"/>
      <c r="D9" s="124"/>
      <c r="E9" s="124"/>
      <c r="F9" s="119"/>
      <c r="G9" s="119"/>
      <c r="H9" s="119"/>
      <c r="I9" s="121"/>
      <c r="J9" s="16"/>
      <c r="K9" s="16"/>
      <c r="L9" s="17"/>
    </row>
    <row r="10" spans="1:12" ht="15" customHeight="1">
      <c r="A10" s="123" t="s">
        <v>16</v>
      </c>
      <c r="B10" s="292" t="s">
        <v>113</v>
      </c>
      <c r="C10" s="292"/>
      <c r="D10" s="125"/>
      <c r="E10" s="125"/>
      <c r="F10" s="35"/>
      <c r="G10" s="35"/>
      <c r="H10" s="35"/>
      <c r="I10" s="121"/>
      <c r="J10" s="16"/>
      <c r="K10" s="16"/>
      <c r="L10" s="17"/>
    </row>
    <row r="11" spans="1:9" ht="15" customHeight="1">
      <c r="A11" s="123" t="s">
        <v>14</v>
      </c>
      <c r="B11" s="124" t="s">
        <v>75</v>
      </c>
      <c r="C11" s="125"/>
      <c r="D11" s="120"/>
      <c r="E11" s="120"/>
      <c r="F11" s="120"/>
      <c r="G11" s="120"/>
      <c r="H11" s="120"/>
      <c r="I11" s="121"/>
    </row>
    <row r="12" spans="1:9" ht="15" customHeight="1">
      <c r="A12" s="123" t="s">
        <v>19</v>
      </c>
      <c r="B12" s="119" t="s">
        <v>56</v>
      </c>
      <c r="C12" s="120"/>
      <c r="D12" s="120"/>
      <c r="E12" s="120"/>
      <c r="F12" s="120"/>
      <c r="G12" s="120"/>
      <c r="H12" s="120"/>
      <c r="I12" s="121"/>
    </row>
    <row r="13" spans="1:9" ht="15" customHeight="1">
      <c r="A13" s="126" t="s">
        <v>15</v>
      </c>
      <c r="B13" s="36" t="s">
        <v>2</v>
      </c>
      <c r="C13" s="37"/>
      <c r="D13" s="38" t="s">
        <v>2</v>
      </c>
      <c r="E13" s="37"/>
      <c r="F13" s="38" t="s">
        <v>1</v>
      </c>
      <c r="G13" s="37"/>
      <c r="H13" s="127"/>
      <c r="I13" s="128" t="s">
        <v>29</v>
      </c>
    </row>
    <row r="14" spans="1:10" ht="15" customHeight="1">
      <c r="A14" s="126" t="s">
        <v>18</v>
      </c>
      <c r="B14" s="39">
        <v>0.9</v>
      </c>
      <c r="C14" s="40"/>
      <c r="D14" s="41">
        <v>0</v>
      </c>
      <c r="E14" s="40"/>
      <c r="F14" s="41">
        <v>1</v>
      </c>
      <c r="G14" s="40"/>
      <c r="H14" s="129" t="s">
        <v>21</v>
      </c>
      <c r="I14" s="130" t="s">
        <v>30</v>
      </c>
      <c r="J14" s="48"/>
    </row>
    <row r="15" spans="1:10" ht="15" customHeight="1">
      <c r="A15" s="126" t="s">
        <v>17</v>
      </c>
      <c r="B15" s="42">
        <v>76.6</v>
      </c>
      <c r="C15" s="43"/>
      <c r="D15" s="44">
        <v>1</v>
      </c>
      <c r="E15" s="43"/>
      <c r="F15" s="44">
        <v>82</v>
      </c>
      <c r="G15" s="43"/>
      <c r="H15" s="129" t="s">
        <v>22</v>
      </c>
      <c r="I15" s="130" t="s">
        <v>31</v>
      </c>
      <c r="J15" s="48"/>
    </row>
    <row r="16" spans="1:10" ht="13.5">
      <c r="A16" s="126"/>
      <c r="B16" s="131" t="s">
        <v>5</v>
      </c>
      <c r="C16" s="132" t="s">
        <v>4</v>
      </c>
      <c r="D16" s="132" t="s">
        <v>25</v>
      </c>
      <c r="E16" s="132" t="s">
        <v>4</v>
      </c>
      <c r="F16" s="132" t="s">
        <v>5</v>
      </c>
      <c r="G16" s="132" t="s">
        <v>4</v>
      </c>
      <c r="H16" s="133" t="s">
        <v>4</v>
      </c>
      <c r="I16" s="134">
        <v>10</v>
      </c>
      <c r="J16" s="48"/>
    </row>
    <row r="17" spans="1:9" ht="13.5">
      <c r="A17" s="141" t="s">
        <v>99</v>
      </c>
      <c r="B17" s="136">
        <v>71</v>
      </c>
      <c r="C17" s="137">
        <f>B17/B$15*1000*B$14</f>
        <v>834.2036553524805</v>
      </c>
      <c r="D17" s="138">
        <v>0</v>
      </c>
      <c r="E17" s="137">
        <v>0</v>
      </c>
      <c r="F17" s="138">
        <v>82</v>
      </c>
      <c r="G17" s="137">
        <f>F17/F$15*1000*F$14</f>
        <v>1000</v>
      </c>
      <c r="H17" s="139">
        <f>LARGE((C17,E17,G17),1)</f>
        <v>1000</v>
      </c>
      <c r="I17" s="140">
        <v>1</v>
      </c>
    </row>
    <row r="18" spans="1:9" ht="15">
      <c r="A18" s="193" t="s">
        <v>86</v>
      </c>
      <c r="B18" s="136">
        <v>54.4</v>
      </c>
      <c r="C18" s="137">
        <f>B18/B$15*1000*B$14</f>
        <v>639.1644908616189</v>
      </c>
      <c r="D18" s="138">
        <v>0</v>
      </c>
      <c r="E18" s="137">
        <v>0</v>
      </c>
      <c r="F18" s="138">
        <v>0</v>
      </c>
      <c r="G18" s="137">
        <f>F18/F$15*1000*F$14</f>
        <v>0</v>
      </c>
      <c r="H18" s="139">
        <f>LARGE((C18,E18,G18),1)</f>
        <v>639.1644908616189</v>
      </c>
      <c r="I18" s="140">
        <v>9</v>
      </c>
    </row>
    <row r="19" spans="1:9" ht="15">
      <c r="A19" s="191" t="s">
        <v>57</v>
      </c>
      <c r="B19" s="136">
        <v>29.8</v>
      </c>
      <c r="C19" s="137">
        <f>B19/B$15*1000*B$14</f>
        <v>350.1305483028721</v>
      </c>
      <c r="D19" s="138">
        <v>0</v>
      </c>
      <c r="E19" s="137">
        <v>0</v>
      </c>
      <c r="F19" s="138">
        <v>0</v>
      </c>
      <c r="G19" s="137">
        <f>F19/F$15*1000*F$14</f>
        <v>0</v>
      </c>
      <c r="H19" s="139">
        <f>LARGE((C19,E19,G19),1)</f>
        <v>350.1305483028721</v>
      </c>
      <c r="I19" s="140">
        <v>10</v>
      </c>
    </row>
    <row r="20" spans="1:9" ht="13.5">
      <c r="A20" s="141"/>
      <c r="B20" s="136">
        <v>0</v>
      </c>
      <c r="C20" s="137">
        <v>0</v>
      </c>
      <c r="D20" s="138">
        <v>0</v>
      </c>
      <c r="E20" s="137">
        <v>0</v>
      </c>
      <c r="F20" s="138">
        <v>0</v>
      </c>
      <c r="G20" s="137">
        <f>F20/F$15*1000*F$14</f>
        <v>0</v>
      </c>
      <c r="H20" s="139">
        <f>LARGE((C20,E20,G20),1)</f>
        <v>0</v>
      </c>
      <c r="I20" s="140"/>
    </row>
    <row r="21" spans="1:9" ht="13.5">
      <c r="A21" s="141"/>
      <c r="B21" s="136">
        <v>0</v>
      </c>
      <c r="C21" s="137">
        <v>0</v>
      </c>
      <c r="D21" s="138">
        <v>0</v>
      </c>
      <c r="E21" s="137">
        <v>0</v>
      </c>
      <c r="F21" s="138">
        <v>0</v>
      </c>
      <c r="G21" s="137">
        <v>0</v>
      </c>
      <c r="H21" s="139">
        <v>0</v>
      </c>
      <c r="I21" s="140"/>
    </row>
    <row r="22" spans="1:9" ht="13.5">
      <c r="A22" s="141"/>
      <c r="B22" s="136">
        <v>0</v>
      </c>
      <c r="C22" s="137">
        <v>0</v>
      </c>
      <c r="D22" s="138">
        <v>0</v>
      </c>
      <c r="E22" s="137">
        <v>0</v>
      </c>
      <c r="F22" s="138">
        <v>0</v>
      </c>
      <c r="G22" s="137">
        <v>0</v>
      </c>
      <c r="H22" s="139">
        <v>0</v>
      </c>
      <c r="I22" s="140"/>
    </row>
    <row r="23" spans="1:9" ht="13.5">
      <c r="A23" s="141"/>
      <c r="B23" s="136">
        <v>0</v>
      </c>
      <c r="C23" s="137">
        <v>0</v>
      </c>
      <c r="D23" s="138">
        <v>0</v>
      </c>
      <c r="E23" s="137">
        <v>0</v>
      </c>
      <c r="F23" s="138">
        <v>0</v>
      </c>
      <c r="G23" s="137">
        <v>0</v>
      </c>
      <c r="H23" s="139">
        <v>0</v>
      </c>
      <c r="I23" s="140"/>
    </row>
    <row r="24" spans="1:9" ht="13.5">
      <c r="A24" s="141"/>
      <c r="B24" s="136">
        <v>0</v>
      </c>
      <c r="C24" s="137">
        <v>0</v>
      </c>
      <c r="D24" s="138">
        <v>0</v>
      </c>
      <c r="E24" s="137">
        <v>0</v>
      </c>
      <c r="F24" s="138">
        <v>0</v>
      </c>
      <c r="G24" s="137">
        <v>0</v>
      </c>
      <c r="H24" s="139">
        <v>0</v>
      </c>
      <c r="I24" s="140"/>
    </row>
    <row r="25" spans="1:9" ht="13.5">
      <c r="A25" s="141"/>
      <c r="B25" s="136">
        <v>0</v>
      </c>
      <c r="C25" s="137">
        <v>0</v>
      </c>
      <c r="D25" s="138">
        <v>0</v>
      </c>
      <c r="E25" s="137">
        <v>0</v>
      </c>
      <c r="F25" s="138">
        <v>0</v>
      </c>
      <c r="G25" s="137">
        <v>0</v>
      </c>
      <c r="H25" s="139">
        <v>0</v>
      </c>
      <c r="I25" s="140"/>
    </row>
    <row r="26" spans="1:9" ht="13.5">
      <c r="A26" s="141"/>
      <c r="B26" s="136">
        <v>0</v>
      </c>
      <c r="C26" s="137">
        <v>0</v>
      </c>
      <c r="D26" s="138">
        <v>0</v>
      </c>
      <c r="E26" s="137">
        <v>0</v>
      </c>
      <c r="F26" s="138">
        <v>0</v>
      </c>
      <c r="G26" s="137">
        <v>0</v>
      </c>
      <c r="H26" s="139">
        <v>0</v>
      </c>
      <c r="I26" s="140"/>
    </row>
    <row r="27" spans="1:9" ht="13.5">
      <c r="A27" s="141"/>
      <c r="B27" s="136">
        <v>0</v>
      </c>
      <c r="C27" s="137">
        <v>0</v>
      </c>
      <c r="D27" s="138">
        <v>0</v>
      </c>
      <c r="E27" s="137">
        <v>0</v>
      </c>
      <c r="F27" s="138">
        <v>0</v>
      </c>
      <c r="G27" s="137">
        <v>0</v>
      </c>
      <c r="H27" s="139">
        <v>0</v>
      </c>
      <c r="I27" s="140"/>
    </row>
    <row r="28" spans="1:9" ht="13.5">
      <c r="A28" s="141"/>
      <c r="B28" s="136">
        <v>0</v>
      </c>
      <c r="C28" s="137">
        <v>0</v>
      </c>
      <c r="D28" s="138">
        <v>0</v>
      </c>
      <c r="E28" s="137">
        <v>0</v>
      </c>
      <c r="F28" s="138">
        <v>0</v>
      </c>
      <c r="G28" s="137">
        <v>0</v>
      </c>
      <c r="H28" s="139">
        <v>0</v>
      </c>
      <c r="I28" s="140"/>
    </row>
    <row r="29" spans="1:9" ht="13.5">
      <c r="A29" s="141"/>
      <c r="B29" s="136">
        <v>0</v>
      </c>
      <c r="C29" s="137">
        <v>0</v>
      </c>
      <c r="D29" s="138">
        <v>0</v>
      </c>
      <c r="E29" s="137">
        <v>0</v>
      </c>
      <c r="F29" s="138">
        <v>0</v>
      </c>
      <c r="G29" s="137">
        <v>0</v>
      </c>
      <c r="H29" s="139">
        <v>0</v>
      </c>
      <c r="I29" s="140"/>
    </row>
    <row r="30" spans="1:9" ht="13.5">
      <c r="A30" s="141"/>
      <c r="B30" s="136">
        <v>0</v>
      </c>
      <c r="C30" s="137">
        <v>0</v>
      </c>
      <c r="D30" s="138">
        <v>0</v>
      </c>
      <c r="E30" s="137">
        <v>0</v>
      </c>
      <c r="F30" s="138">
        <v>0</v>
      </c>
      <c r="G30" s="137">
        <v>0</v>
      </c>
      <c r="H30" s="139">
        <v>0</v>
      </c>
      <c r="I30" s="140"/>
    </row>
    <row r="31" spans="1:9" ht="13.5">
      <c r="A31" s="141"/>
      <c r="B31" s="136">
        <v>0</v>
      </c>
      <c r="C31" s="137">
        <v>0</v>
      </c>
      <c r="D31" s="138">
        <v>0</v>
      </c>
      <c r="E31" s="137">
        <v>0</v>
      </c>
      <c r="F31" s="138">
        <v>0</v>
      </c>
      <c r="G31" s="137">
        <v>0</v>
      </c>
      <c r="H31" s="139">
        <v>0</v>
      </c>
      <c r="I31" s="140"/>
    </row>
    <row r="32" spans="1:9" ht="13.5">
      <c r="A32" s="141"/>
      <c r="B32" s="136">
        <v>0</v>
      </c>
      <c r="C32" s="137">
        <v>0</v>
      </c>
      <c r="D32" s="138">
        <v>0</v>
      </c>
      <c r="E32" s="137">
        <v>0</v>
      </c>
      <c r="F32" s="138">
        <v>0</v>
      </c>
      <c r="G32" s="137">
        <v>0</v>
      </c>
      <c r="H32" s="139">
        <v>0</v>
      </c>
      <c r="I32" s="140"/>
    </row>
    <row r="33" spans="1:9" ht="13.5">
      <c r="A33" s="141"/>
      <c r="B33" s="136">
        <v>0</v>
      </c>
      <c r="C33" s="137">
        <v>0</v>
      </c>
      <c r="D33" s="138">
        <v>0</v>
      </c>
      <c r="E33" s="137">
        <v>0</v>
      </c>
      <c r="F33" s="138">
        <v>0</v>
      </c>
      <c r="G33" s="137">
        <v>0</v>
      </c>
      <c r="H33" s="139">
        <v>0</v>
      </c>
      <c r="I33" s="140"/>
    </row>
    <row r="34" spans="1:9" ht="13.5">
      <c r="A34" s="141"/>
      <c r="B34" s="136">
        <v>0</v>
      </c>
      <c r="C34" s="137">
        <v>0</v>
      </c>
      <c r="D34" s="138">
        <v>0</v>
      </c>
      <c r="E34" s="137">
        <v>0</v>
      </c>
      <c r="F34" s="138">
        <v>0</v>
      </c>
      <c r="G34" s="137">
        <v>0</v>
      </c>
      <c r="H34" s="139">
        <v>0</v>
      </c>
      <c r="I34" s="140"/>
    </row>
    <row r="35" spans="1:9" ht="13.5">
      <c r="A35" s="141"/>
      <c r="B35" s="136">
        <v>0</v>
      </c>
      <c r="C35" s="137">
        <v>0</v>
      </c>
      <c r="D35" s="138">
        <v>0</v>
      </c>
      <c r="E35" s="137">
        <v>0</v>
      </c>
      <c r="F35" s="138">
        <v>0</v>
      </c>
      <c r="G35" s="137">
        <v>0</v>
      </c>
      <c r="H35" s="139">
        <v>0</v>
      </c>
      <c r="I35" s="140"/>
    </row>
    <row r="36" spans="1:9" ht="13.5">
      <c r="A36" s="141"/>
      <c r="B36" s="136">
        <v>0</v>
      </c>
      <c r="C36" s="137">
        <v>0</v>
      </c>
      <c r="D36" s="138">
        <v>0</v>
      </c>
      <c r="E36" s="137">
        <v>0</v>
      </c>
      <c r="F36" s="138">
        <v>0</v>
      </c>
      <c r="G36" s="137">
        <v>0</v>
      </c>
      <c r="H36" s="139">
        <v>0</v>
      </c>
      <c r="I36" s="140"/>
    </row>
    <row r="37" spans="1:9" ht="15">
      <c r="A37" s="141"/>
      <c r="B37" s="136">
        <v>0</v>
      </c>
      <c r="C37" s="137">
        <v>0</v>
      </c>
      <c r="D37" s="138">
        <v>0</v>
      </c>
      <c r="E37" s="137">
        <v>0</v>
      </c>
      <c r="F37" s="138">
        <v>0</v>
      </c>
      <c r="G37" s="137">
        <v>0</v>
      </c>
      <c r="H37" s="139">
        <v>0</v>
      </c>
      <c r="I37" s="142"/>
    </row>
    <row r="38" spans="1:9" ht="15">
      <c r="A38" s="141"/>
      <c r="B38" s="136">
        <v>0</v>
      </c>
      <c r="C38" s="137">
        <v>0</v>
      </c>
      <c r="D38" s="138">
        <v>0</v>
      </c>
      <c r="E38" s="137">
        <v>0</v>
      </c>
      <c r="F38" s="138">
        <v>0</v>
      </c>
      <c r="G38" s="137">
        <v>0</v>
      </c>
      <c r="H38" s="139">
        <v>0</v>
      </c>
      <c r="I38" s="142"/>
    </row>
    <row r="39" spans="1:9" ht="15">
      <c r="A39" s="141"/>
      <c r="B39" s="136">
        <v>0</v>
      </c>
      <c r="C39" s="137">
        <v>0</v>
      </c>
      <c r="D39" s="138">
        <v>0</v>
      </c>
      <c r="E39" s="137">
        <v>0</v>
      </c>
      <c r="F39" s="138">
        <v>0</v>
      </c>
      <c r="G39" s="137">
        <v>0</v>
      </c>
      <c r="H39" s="139">
        <v>0</v>
      </c>
      <c r="I39" s="142"/>
    </row>
    <row r="40" spans="1:9" ht="15">
      <c r="A40" s="141"/>
      <c r="B40" s="136">
        <v>0</v>
      </c>
      <c r="C40" s="137">
        <v>0</v>
      </c>
      <c r="D40" s="138">
        <v>0</v>
      </c>
      <c r="E40" s="137">
        <v>0</v>
      </c>
      <c r="F40" s="138">
        <v>0</v>
      </c>
      <c r="G40" s="137">
        <v>0</v>
      </c>
      <c r="H40" s="139">
        <v>0</v>
      </c>
      <c r="I40" s="142"/>
    </row>
    <row r="41" spans="1:9" ht="15">
      <c r="A41" s="141"/>
      <c r="B41" s="136">
        <v>0</v>
      </c>
      <c r="C41" s="137">
        <v>0</v>
      </c>
      <c r="D41" s="138">
        <v>0</v>
      </c>
      <c r="E41" s="137">
        <v>0</v>
      </c>
      <c r="F41" s="138">
        <v>0</v>
      </c>
      <c r="G41" s="137">
        <v>0</v>
      </c>
      <c r="H41" s="139">
        <v>0</v>
      </c>
      <c r="I41" s="142"/>
    </row>
    <row r="42" spans="1:9" ht="15">
      <c r="A42" s="141"/>
      <c r="B42" s="136">
        <v>0</v>
      </c>
      <c r="C42" s="137">
        <v>0</v>
      </c>
      <c r="D42" s="138">
        <v>0</v>
      </c>
      <c r="E42" s="137">
        <v>0</v>
      </c>
      <c r="F42" s="138">
        <v>0</v>
      </c>
      <c r="G42" s="137">
        <v>0</v>
      </c>
      <c r="H42" s="139">
        <v>0</v>
      </c>
      <c r="I42" s="142"/>
    </row>
    <row r="43" spans="1:9" ht="15">
      <c r="A43" s="141"/>
      <c r="B43" s="136">
        <v>0</v>
      </c>
      <c r="C43" s="137">
        <v>0</v>
      </c>
      <c r="D43" s="138">
        <v>0</v>
      </c>
      <c r="E43" s="137">
        <v>0</v>
      </c>
      <c r="F43" s="138">
        <v>0</v>
      </c>
      <c r="G43" s="137">
        <v>0</v>
      </c>
      <c r="H43" s="139">
        <v>0</v>
      </c>
      <c r="I43" s="142"/>
    </row>
    <row r="44" spans="1:9" ht="15">
      <c r="A44" s="141"/>
      <c r="B44" s="136">
        <v>0</v>
      </c>
      <c r="C44" s="137">
        <v>0</v>
      </c>
      <c r="D44" s="138">
        <v>0</v>
      </c>
      <c r="E44" s="137">
        <v>0</v>
      </c>
      <c r="F44" s="138">
        <v>0</v>
      </c>
      <c r="G44" s="137">
        <v>0</v>
      </c>
      <c r="H44" s="139">
        <v>0</v>
      </c>
      <c r="I44" s="142"/>
    </row>
    <row r="45" spans="1:9" ht="15">
      <c r="A45" s="143"/>
      <c r="B45" s="138">
        <v>0</v>
      </c>
      <c r="C45" s="137">
        <v>0</v>
      </c>
      <c r="D45" s="138">
        <v>0</v>
      </c>
      <c r="E45" s="137">
        <v>0</v>
      </c>
      <c r="F45" s="138">
        <v>0</v>
      </c>
      <c r="G45" s="137">
        <v>0</v>
      </c>
      <c r="H45" s="139">
        <v>0</v>
      </c>
      <c r="I45" s="142"/>
    </row>
    <row r="46" spans="1:9" ht="15">
      <c r="A46" s="143"/>
      <c r="B46" s="138">
        <v>0</v>
      </c>
      <c r="C46" s="137">
        <v>0</v>
      </c>
      <c r="D46" s="138">
        <v>0</v>
      </c>
      <c r="E46" s="137">
        <v>0</v>
      </c>
      <c r="F46" s="138">
        <v>0</v>
      </c>
      <c r="G46" s="137">
        <v>0</v>
      </c>
      <c r="H46" s="139">
        <v>0</v>
      </c>
      <c r="I46" s="142"/>
    </row>
    <row r="47" spans="1:9" ht="15">
      <c r="A47" s="143"/>
      <c r="B47" s="138">
        <v>0</v>
      </c>
      <c r="C47" s="137">
        <v>0</v>
      </c>
      <c r="D47" s="138">
        <v>0</v>
      </c>
      <c r="E47" s="137">
        <v>0</v>
      </c>
      <c r="F47" s="138">
        <v>0</v>
      </c>
      <c r="G47" s="137">
        <v>0</v>
      </c>
      <c r="H47" s="139">
        <v>0</v>
      </c>
      <c r="I47" s="142"/>
    </row>
    <row r="48" spans="1:9" ht="15">
      <c r="A48" s="143"/>
      <c r="B48" s="138">
        <v>0</v>
      </c>
      <c r="C48" s="137">
        <v>0</v>
      </c>
      <c r="D48" s="138">
        <v>0</v>
      </c>
      <c r="E48" s="137">
        <v>0</v>
      </c>
      <c r="F48" s="138">
        <v>0</v>
      </c>
      <c r="G48" s="137">
        <v>0</v>
      </c>
      <c r="H48" s="139">
        <v>0</v>
      </c>
      <c r="I48" s="142"/>
    </row>
    <row r="49" spans="1:9" ht="15">
      <c r="A49" s="143"/>
      <c r="B49" s="138">
        <v>0</v>
      </c>
      <c r="C49" s="137">
        <v>0</v>
      </c>
      <c r="D49" s="138">
        <v>0</v>
      </c>
      <c r="E49" s="137">
        <v>0</v>
      </c>
      <c r="F49" s="138">
        <v>0</v>
      </c>
      <c r="G49" s="137">
        <v>0</v>
      </c>
      <c r="H49" s="139">
        <v>0</v>
      </c>
      <c r="I49" s="142"/>
    </row>
    <row r="50" spans="1:9" ht="15">
      <c r="A50" s="143"/>
      <c r="B50" s="138">
        <v>0</v>
      </c>
      <c r="C50" s="137">
        <v>0</v>
      </c>
      <c r="D50" s="138">
        <v>0</v>
      </c>
      <c r="E50" s="137">
        <v>0</v>
      </c>
      <c r="F50" s="138">
        <v>0</v>
      </c>
      <c r="G50" s="137">
        <v>0</v>
      </c>
      <c r="H50" s="139">
        <v>0</v>
      </c>
      <c r="I50" s="142"/>
    </row>
    <row r="51" spans="1:9" ht="15">
      <c r="A51" s="143"/>
      <c r="B51" s="138">
        <v>0</v>
      </c>
      <c r="C51" s="137">
        <v>0</v>
      </c>
      <c r="D51" s="138">
        <v>0</v>
      </c>
      <c r="E51" s="137">
        <v>0</v>
      </c>
      <c r="F51" s="138">
        <v>0</v>
      </c>
      <c r="G51" s="137">
        <v>0</v>
      </c>
      <c r="H51" s="139">
        <v>0</v>
      </c>
      <c r="I51" s="142"/>
    </row>
    <row r="52" spans="1:9" ht="15">
      <c r="A52" s="143"/>
      <c r="B52" s="138">
        <v>0</v>
      </c>
      <c r="C52" s="137">
        <v>0</v>
      </c>
      <c r="D52" s="138">
        <v>0</v>
      </c>
      <c r="E52" s="137">
        <v>0</v>
      </c>
      <c r="F52" s="138">
        <v>0</v>
      </c>
      <c r="G52" s="137">
        <v>0</v>
      </c>
      <c r="H52" s="139">
        <v>0</v>
      </c>
      <c r="I52" s="142"/>
    </row>
    <row r="53" spans="1:9" ht="15">
      <c r="A53" s="143"/>
      <c r="B53" s="138">
        <v>0</v>
      </c>
      <c r="C53" s="137">
        <v>0</v>
      </c>
      <c r="D53" s="138">
        <v>0</v>
      </c>
      <c r="E53" s="137">
        <v>0</v>
      </c>
      <c r="F53" s="138">
        <v>0</v>
      </c>
      <c r="G53" s="137">
        <v>0</v>
      </c>
      <c r="H53" s="139">
        <v>0</v>
      </c>
      <c r="I53" s="142"/>
    </row>
    <row r="54" spans="1:9" ht="15">
      <c r="A54" s="143"/>
      <c r="B54" s="138">
        <v>0</v>
      </c>
      <c r="C54" s="137">
        <v>0</v>
      </c>
      <c r="D54" s="138">
        <v>0</v>
      </c>
      <c r="E54" s="137">
        <v>0</v>
      </c>
      <c r="F54" s="138">
        <v>0</v>
      </c>
      <c r="G54" s="137">
        <v>0</v>
      </c>
      <c r="H54" s="139">
        <v>0</v>
      </c>
      <c r="I54" s="142"/>
    </row>
    <row r="55" spans="1:9" ht="15">
      <c r="A55" s="143"/>
      <c r="B55" s="138">
        <v>0</v>
      </c>
      <c r="C55" s="137">
        <v>0</v>
      </c>
      <c r="D55" s="138">
        <v>0</v>
      </c>
      <c r="E55" s="137">
        <v>0</v>
      </c>
      <c r="F55" s="138">
        <v>0</v>
      </c>
      <c r="G55" s="137">
        <v>0</v>
      </c>
      <c r="H55" s="139">
        <v>0</v>
      </c>
      <c r="I55" s="142"/>
    </row>
    <row r="56" spans="1:9" ht="15">
      <c r="A56" s="143"/>
      <c r="B56" s="138">
        <v>0</v>
      </c>
      <c r="C56" s="137">
        <v>0</v>
      </c>
      <c r="D56" s="138">
        <v>0</v>
      </c>
      <c r="E56" s="137">
        <v>0</v>
      </c>
      <c r="F56" s="138">
        <v>0</v>
      </c>
      <c r="G56" s="137">
        <v>0</v>
      </c>
      <c r="H56" s="139">
        <v>0</v>
      </c>
      <c r="I56" s="142"/>
    </row>
    <row r="57" spans="1:9" ht="15">
      <c r="A57" s="143"/>
      <c r="B57" s="138">
        <v>0</v>
      </c>
      <c r="C57" s="137">
        <v>0</v>
      </c>
      <c r="D57" s="138">
        <v>0</v>
      </c>
      <c r="E57" s="137">
        <v>0</v>
      </c>
      <c r="F57" s="138">
        <v>0</v>
      </c>
      <c r="G57" s="137">
        <v>0</v>
      </c>
      <c r="H57" s="139">
        <v>0</v>
      </c>
      <c r="I57" s="142"/>
    </row>
    <row r="58" spans="1:9" ht="15">
      <c r="A58" s="143"/>
      <c r="B58" s="138">
        <v>0</v>
      </c>
      <c r="C58" s="137">
        <v>0</v>
      </c>
      <c r="D58" s="138">
        <v>0</v>
      </c>
      <c r="E58" s="137">
        <v>0</v>
      </c>
      <c r="F58" s="138">
        <v>0</v>
      </c>
      <c r="G58" s="137">
        <v>0</v>
      </c>
      <c r="H58" s="139">
        <v>0</v>
      </c>
      <c r="I58" s="142"/>
    </row>
    <row r="59" spans="1:9" ht="15">
      <c r="A59" s="143"/>
      <c r="B59" s="138">
        <v>0</v>
      </c>
      <c r="C59" s="137">
        <v>0</v>
      </c>
      <c r="D59" s="138">
        <v>0</v>
      </c>
      <c r="E59" s="137">
        <v>0</v>
      </c>
      <c r="F59" s="138">
        <v>0</v>
      </c>
      <c r="G59" s="137">
        <v>0</v>
      </c>
      <c r="H59" s="139">
        <v>0</v>
      </c>
      <c r="I59" s="142"/>
    </row>
    <row r="60" spans="1:9" ht="15">
      <c r="A60" s="143"/>
      <c r="B60" s="138">
        <v>0</v>
      </c>
      <c r="C60" s="137">
        <v>0</v>
      </c>
      <c r="D60" s="138">
        <v>0</v>
      </c>
      <c r="E60" s="137">
        <v>0</v>
      </c>
      <c r="F60" s="138">
        <v>0</v>
      </c>
      <c r="G60" s="137">
        <v>0</v>
      </c>
      <c r="H60" s="139">
        <v>0</v>
      </c>
      <c r="I60" s="142"/>
    </row>
    <row r="61" spans="1:9" ht="15">
      <c r="A61" s="143"/>
      <c r="B61" s="138">
        <v>0</v>
      </c>
      <c r="C61" s="137">
        <v>0</v>
      </c>
      <c r="D61" s="138">
        <v>0</v>
      </c>
      <c r="E61" s="137">
        <v>0</v>
      </c>
      <c r="F61" s="138">
        <v>0</v>
      </c>
      <c r="G61" s="137">
        <v>0</v>
      </c>
      <c r="H61" s="139">
        <v>0</v>
      </c>
      <c r="I61" s="142"/>
    </row>
    <row r="62" spans="1:9" ht="15">
      <c r="A62" s="143"/>
      <c r="B62" s="138">
        <v>0</v>
      </c>
      <c r="C62" s="137">
        <v>0</v>
      </c>
      <c r="D62" s="138">
        <v>0</v>
      </c>
      <c r="E62" s="137">
        <v>0</v>
      </c>
      <c r="F62" s="138">
        <v>0</v>
      </c>
      <c r="G62" s="137">
        <v>0</v>
      </c>
      <c r="H62" s="139">
        <v>0</v>
      </c>
      <c r="I62" s="142"/>
    </row>
    <row r="63" spans="1:9" ht="15">
      <c r="A63" s="143"/>
      <c r="B63" s="138">
        <v>0</v>
      </c>
      <c r="C63" s="137">
        <v>0</v>
      </c>
      <c r="D63" s="138">
        <v>0</v>
      </c>
      <c r="E63" s="137">
        <v>0</v>
      </c>
      <c r="F63" s="138">
        <v>0</v>
      </c>
      <c r="G63" s="137">
        <v>0</v>
      </c>
      <c r="H63" s="139">
        <v>0</v>
      </c>
      <c r="I63" s="142"/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4"/>
  <sheetViews>
    <sheetView showGridLines="0" zoomScalePageLayoutView="0" workbookViewId="0" topLeftCell="A1">
      <selection activeCell="G17" sqref="G17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796875" style="0" customWidth="1"/>
    <col min="10" max="11" width="5.69921875" style="2" customWidth="1"/>
    <col min="12" max="16384" width="10.69921875" style="2" customWidth="1"/>
  </cols>
  <sheetData>
    <row r="1" spans="1:9" ht="15">
      <c r="A1" s="289"/>
      <c r="B1" s="120"/>
      <c r="C1" s="120"/>
      <c r="D1" s="120"/>
      <c r="E1" s="120"/>
      <c r="F1" s="120"/>
      <c r="G1" s="120"/>
      <c r="H1" s="120"/>
      <c r="I1" s="121"/>
    </row>
    <row r="2" spans="1:9" ht="15">
      <c r="A2" s="289"/>
      <c r="B2" s="291" t="s">
        <v>8</v>
      </c>
      <c r="C2" s="291"/>
      <c r="D2" s="291"/>
      <c r="E2" s="291"/>
      <c r="F2" s="291"/>
      <c r="G2" s="120"/>
      <c r="H2" s="120"/>
      <c r="I2" s="121"/>
    </row>
    <row r="3" spans="1:9" ht="15">
      <c r="A3" s="289"/>
      <c r="B3" s="120"/>
      <c r="C3" s="120"/>
      <c r="D3" s="122"/>
      <c r="E3" s="120"/>
      <c r="F3" s="120"/>
      <c r="G3" s="120"/>
      <c r="H3" s="120"/>
      <c r="I3" s="121"/>
    </row>
    <row r="4" spans="1:9" ht="15">
      <c r="A4" s="289"/>
      <c r="B4" s="291" t="s">
        <v>40</v>
      </c>
      <c r="C4" s="291"/>
      <c r="D4" s="291"/>
      <c r="E4" s="291"/>
      <c r="F4" s="291"/>
      <c r="G4" s="120"/>
      <c r="H4" s="120"/>
      <c r="I4" s="121"/>
    </row>
    <row r="5" spans="1:9" ht="15">
      <c r="A5" s="289"/>
      <c r="B5" s="120"/>
      <c r="C5" s="120"/>
      <c r="D5" s="120"/>
      <c r="E5" s="120"/>
      <c r="F5" s="120"/>
      <c r="G5" s="120"/>
      <c r="H5" s="120"/>
      <c r="I5" s="121"/>
    </row>
    <row r="6" spans="1:9" ht="15">
      <c r="A6" s="289"/>
      <c r="B6" s="290"/>
      <c r="C6" s="290"/>
      <c r="D6" s="120"/>
      <c r="E6" s="120"/>
      <c r="F6" s="120"/>
      <c r="G6" s="120"/>
      <c r="H6" s="120"/>
      <c r="I6" s="121"/>
    </row>
    <row r="7" spans="1:9" ht="15">
      <c r="A7" s="289"/>
      <c r="B7" s="120"/>
      <c r="C7" s="120"/>
      <c r="D7" s="120"/>
      <c r="E7" s="120"/>
      <c r="F7" s="120"/>
      <c r="G7" s="120"/>
      <c r="H7" s="120"/>
      <c r="I7" s="121"/>
    </row>
    <row r="8" spans="1:12" ht="15" customHeight="1">
      <c r="A8" s="123" t="s">
        <v>13</v>
      </c>
      <c r="B8" s="124" t="s">
        <v>117</v>
      </c>
      <c r="C8" s="124"/>
      <c r="D8" s="124"/>
      <c r="E8" s="124"/>
      <c r="F8" s="119"/>
      <c r="G8" s="119"/>
      <c r="H8" s="119"/>
      <c r="I8" s="121"/>
      <c r="J8" s="16"/>
      <c r="K8" s="16"/>
      <c r="L8" s="17"/>
    </row>
    <row r="9" spans="1:12" ht="15" customHeight="1">
      <c r="A9" s="123" t="s">
        <v>0</v>
      </c>
      <c r="B9" s="124" t="s">
        <v>116</v>
      </c>
      <c r="C9" s="124"/>
      <c r="D9" s="124"/>
      <c r="E9" s="124"/>
      <c r="F9" s="119"/>
      <c r="G9" s="119"/>
      <c r="H9" s="119"/>
      <c r="I9" s="121"/>
      <c r="J9" s="16"/>
      <c r="K9" s="16"/>
      <c r="L9" s="17"/>
    </row>
    <row r="10" spans="1:12" ht="15" customHeight="1">
      <c r="A10" s="123" t="s">
        <v>16</v>
      </c>
      <c r="B10" s="292" t="s">
        <v>118</v>
      </c>
      <c r="C10" s="292"/>
      <c r="D10" s="125"/>
      <c r="E10" s="125"/>
      <c r="F10" s="35"/>
      <c r="G10" s="35"/>
      <c r="H10" s="35"/>
      <c r="I10" s="121"/>
      <c r="J10" s="16"/>
      <c r="K10" s="16"/>
      <c r="L10" s="17"/>
    </row>
    <row r="11" spans="1:9" ht="15" customHeight="1">
      <c r="A11" s="123" t="s">
        <v>14</v>
      </c>
      <c r="B11" s="124" t="s">
        <v>53</v>
      </c>
      <c r="C11" s="125"/>
      <c r="D11" s="120"/>
      <c r="E11" s="120"/>
      <c r="F11" s="120"/>
      <c r="G11" s="120"/>
      <c r="H11" s="120"/>
      <c r="I11" s="121"/>
    </row>
    <row r="12" spans="1:9" ht="15" customHeight="1">
      <c r="A12" s="123" t="s">
        <v>19</v>
      </c>
      <c r="B12" s="119" t="s">
        <v>56</v>
      </c>
      <c r="C12" s="120"/>
      <c r="D12" s="120"/>
      <c r="E12" s="120"/>
      <c r="F12" s="120"/>
      <c r="G12" s="120"/>
      <c r="H12" s="120"/>
      <c r="I12" s="121"/>
    </row>
    <row r="13" spans="1:9" ht="15" customHeight="1">
      <c r="A13" s="126" t="s">
        <v>15</v>
      </c>
      <c r="B13" s="36" t="s">
        <v>2</v>
      </c>
      <c r="C13" s="37"/>
      <c r="D13" s="38" t="s">
        <v>2</v>
      </c>
      <c r="E13" s="37"/>
      <c r="F13" s="38" t="s">
        <v>1</v>
      </c>
      <c r="G13" s="37"/>
      <c r="H13" s="127"/>
      <c r="I13" s="128" t="s">
        <v>29</v>
      </c>
    </row>
    <row r="14" spans="1:9" ht="15" customHeight="1">
      <c r="A14" s="126" t="s">
        <v>18</v>
      </c>
      <c r="B14" s="39">
        <v>1.4</v>
      </c>
      <c r="C14" s="40"/>
      <c r="D14" s="41">
        <v>0</v>
      </c>
      <c r="E14" s="40"/>
      <c r="F14" s="41">
        <v>1.6</v>
      </c>
      <c r="G14" s="40"/>
      <c r="H14" s="129" t="s">
        <v>21</v>
      </c>
      <c r="I14" s="130" t="s">
        <v>30</v>
      </c>
    </row>
    <row r="15" spans="1:9" ht="15" customHeight="1">
      <c r="A15" s="126" t="s">
        <v>17</v>
      </c>
      <c r="B15" s="42">
        <v>75</v>
      </c>
      <c r="C15" s="43"/>
      <c r="D15" s="44">
        <v>1</v>
      </c>
      <c r="E15" s="43"/>
      <c r="F15" s="44">
        <v>85</v>
      </c>
      <c r="G15" s="43"/>
      <c r="H15" s="129" t="s">
        <v>22</v>
      </c>
      <c r="I15" s="130" t="s">
        <v>31</v>
      </c>
    </row>
    <row r="16" spans="1:10" ht="13.5">
      <c r="A16" s="126"/>
      <c r="B16" s="131" t="s">
        <v>5</v>
      </c>
      <c r="C16" s="132" t="s">
        <v>4</v>
      </c>
      <c r="D16" s="132" t="s">
        <v>25</v>
      </c>
      <c r="E16" s="132" t="s">
        <v>4</v>
      </c>
      <c r="F16" s="132" t="s">
        <v>5</v>
      </c>
      <c r="G16" s="132" t="s">
        <v>4</v>
      </c>
      <c r="H16" s="133" t="s">
        <v>4</v>
      </c>
      <c r="I16" s="134">
        <v>27</v>
      </c>
      <c r="J16" s="48"/>
    </row>
    <row r="17" spans="1:9" ht="15">
      <c r="A17" s="203" t="s">
        <v>57</v>
      </c>
      <c r="B17" s="136">
        <v>46.6</v>
      </c>
      <c r="C17" s="137">
        <f>B17/B$15*1000*B$14</f>
        <v>869.8666666666667</v>
      </c>
      <c r="D17" s="138">
        <v>0</v>
      </c>
      <c r="E17" s="137">
        <v>0</v>
      </c>
      <c r="F17" s="138">
        <v>0</v>
      </c>
      <c r="G17" s="137">
        <f>F17/F$15*1000*F$14</f>
        <v>0</v>
      </c>
      <c r="H17" s="139">
        <f>LARGE((C17,E17,G17),1)</f>
        <v>869.8666666666667</v>
      </c>
      <c r="I17" s="140">
        <v>21</v>
      </c>
    </row>
    <row r="18" spans="1:9" ht="13.5">
      <c r="A18" s="141"/>
      <c r="B18" s="136">
        <v>0</v>
      </c>
      <c r="C18" s="137">
        <f>B18/B$15*1000*B$14</f>
        <v>0</v>
      </c>
      <c r="D18" s="138">
        <v>0</v>
      </c>
      <c r="E18" s="137">
        <v>0</v>
      </c>
      <c r="F18" s="138">
        <v>0</v>
      </c>
      <c r="G18" s="137">
        <f>F18/F$15*1000*F$14</f>
        <v>0</v>
      </c>
      <c r="H18" s="139">
        <f>LARGE((C18,E18,G18),1)</f>
        <v>0</v>
      </c>
      <c r="I18" s="140"/>
    </row>
    <row r="19" spans="1:9" ht="13.5">
      <c r="A19" s="141"/>
      <c r="B19" s="136">
        <v>0</v>
      </c>
      <c r="C19" s="137">
        <f>B19/B$15*1000*B$14</f>
        <v>0</v>
      </c>
      <c r="D19" s="138">
        <v>0</v>
      </c>
      <c r="E19" s="137">
        <v>0</v>
      </c>
      <c r="F19" s="138">
        <v>0</v>
      </c>
      <c r="G19" s="137">
        <f>F19/F$15*1000*F$14</f>
        <v>0</v>
      </c>
      <c r="H19" s="139">
        <f>LARGE((C19,E19,G19),1)</f>
        <v>0</v>
      </c>
      <c r="I19" s="140"/>
    </row>
    <row r="20" spans="1:9" ht="13.5">
      <c r="A20" s="141"/>
      <c r="B20" s="136">
        <v>0</v>
      </c>
      <c r="C20" s="137">
        <v>0</v>
      </c>
      <c r="D20" s="138">
        <v>0</v>
      </c>
      <c r="E20" s="137">
        <v>0</v>
      </c>
      <c r="F20" s="138">
        <v>0</v>
      </c>
      <c r="G20" s="137">
        <f>F20/F$15*1000*F$14</f>
        <v>0</v>
      </c>
      <c r="H20" s="139">
        <f>LARGE((C20,E20,G20),1)</f>
        <v>0</v>
      </c>
      <c r="I20" s="140"/>
    </row>
    <row r="21" spans="1:9" ht="13.5">
      <c r="A21" s="141"/>
      <c r="B21" s="136">
        <v>0</v>
      </c>
      <c r="C21" s="137">
        <v>0</v>
      </c>
      <c r="D21" s="138">
        <v>0</v>
      </c>
      <c r="E21" s="137">
        <v>0</v>
      </c>
      <c r="F21" s="138">
        <v>0</v>
      </c>
      <c r="G21" s="137">
        <v>0</v>
      </c>
      <c r="H21" s="139">
        <v>0</v>
      </c>
      <c r="I21" s="140"/>
    </row>
    <row r="22" spans="1:9" ht="13.5">
      <c r="A22" s="141"/>
      <c r="B22" s="136">
        <v>0</v>
      </c>
      <c r="C22" s="137">
        <v>0</v>
      </c>
      <c r="D22" s="138">
        <v>0</v>
      </c>
      <c r="E22" s="137">
        <v>0</v>
      </c>
      <c r="F22" s="138">
        <v>0</v>
      </c>
      <c r="G22" s="137">
        <v>0</v>
      </c>
      <c r="H22" s="139">
        <v>0</v>
      </c>
      <c r="I22" s="140"/>
    </row>
    <row r="23" spans="1:9" ht="13.5">
      <c r="A23" s="141"/>
      <c r="B23" s="136">
        <v>0</v>
      </c>
      <c r="C23" s="137">
        <v>0</v>
      </c>
      <c r="D23" s="138">
        <v>0</v>
      </c>
      <c r="E23" s="137">
        <v>0</v>
      </c>
      <c r="F23" s="138">
        <v>0</v>
      </c>
      <c r="G23" s="137">
        <v>0</v>
      </c>
      <c r="H23" s="139">
        <v>0</v>
      </c>
      <c r="I23" s="140"/>
    </row>
    <row r="24" spans="1:9" ht="13.5">
      <c r="A24" s="141"/>
      <c r="B24" s="136">
        <v>0</v>
      </c>
      <c r="C24" s="137">
        <v>0</v>
      </c>
      <c r="D24" s="138">
        <v>0</v>
      </c>
      <c r="E24" s="137">
        <v>0</v>
      </c>
      <c r="F24" s="138">
        <v>0</v>
      </c>
      <c r="G24" s="137">
        <v>0</v>
      </c>
      <c r="H24" s="139">
        <v>0</v>
      </c>
      <c r="I24" s="140"/>
    </row>
    <row r="25" spans="1:9" ht="13.5">
      <c r="A25" s="141"/>
      <c r="B25" s="136">
        <v>0</v>
      </c>
      <c r="C25" s="137">
        <v>0</v>
      </c>
      <c r="D25" s="138">
        <v>0</v>
      </c>
      <c r="E25" s="137">
        <v>0</v>
      </c>
      <c r="F25" s="138">
        <v>0</v>
      </c>
      <c r="G25" s="137">
        <v>0</v>
      </c>
      <c r="H25" s="139">
        <v>0</v>
      </c>
      <c r="I25" s="140"/>
    </row>
    <row r="26" spans="1:9" ht="13.5">
      <c r="A26" s="141"/>
      <c r="B26" s="136">
        <v>0</v>
      </c>
      <c r="C26" s="137">
        <v>0</v>
      </c>
      <c r="D26" s="138">
        <v>0</v>
      </c>
      <c r="E26" s="137">
        <v>0</v>
      </c>
      <c r="F26" s="138">
        <v>0</v>
      </c>
      <c r="G26" s="137">
        <v>0</v>
      </c>
      <c r="H26" s="139">
        <v>0</v>
      </c>
      <c r="I26" s="140"/>
    </row>
    <row r="27" spans="1:9" ht="13.5">
      <c r="A27" s="141"/>
      <c r="B27" s="136">
        <v>0</v>
      </c>
      <c r="C27" s="137">
        <v>0</v>
      </c>
      <c r="D27" s="138">
        <v>0</v>
      </c>
      <c r="E27" s="137">
        <v>0</v>
      </c>
      <c r="F27" s="138">
        <v>0</v>
      </c>
      <c r="G27" s="137">
        <v>0</v>
      </c>
      <c r="H27" s="139">
        <v>0</v>
      </c>
      <c r="I27" s="140"/>
    </row>
    <row r="28" spans="1:9" ht="13.5">
      <c r="A28" s="141"/>
      <c r="B28" s="136">
        <v>0</v>
      </c>
      <c r="C28" s="137">
        <v>0</v>
      </c>
      <c r="D28" s="138">
        <v>0</v>
      </c>
      <c r="E28" s="137">
        <v>0</v>
      </c>
      <c r="F28" s="138">
        <v>0</v>
      </c>
      <c r="G28" s="137">
        <v>0</v>
      </c>
      <c r="H28" s="139">
        <v>0</v>
      </c>
      <c r="I28" s="140"/>
    </row>
    <row r="29" spans="1:9" ht="13.5">
      <c r="A29" s="141"/>
      <c r="B29" s="136">
        <v>0</v>
      </c>
      <c r="C29" s="137">
        <v>0</v>
      </c>
      <c r="D29" s="138">
        <v>0</v>
      </c>
      <c r="E29" s="137">
        <v>0</v>
      </c>
      <c r="F29" s="138">
        <v>0</v>
      </c>
      <c r="G29" s="137">
        <v>0</v>
      </c>
      <c r="H29" s="139">
        <v>0</v>
      </c>
      <c r="I29" s="140"/>
    </row>
    <row r="30" spans="1:9" ht="13.5">
      <c r="A30" s="141"/>
      <c r="B30" s="136">
        <v>0</v>
      </c>
      <c r="C30" s="137">
        <v>0</v>
      </c>
      <c r="D30" s="138">
        <v>0</v>
      </c>
      <c r="E30" s="137">
        <v>0</v>
      </c>
      <c r="F30" s="138">
        <v>0</v>
      </c>
      <c r="G30" s="137">
        <v>0</v>
      </c>
      <c r="H30" s="139">
        <v>0</v>
      </c>
      <c r="I30" s="140"/>
    </row>
    <row r="31" spans="1:9" ht="13.5">
      <c r="A31" s="141"/>
      <c r="B31" s="136">
        <v>0</v>
      </c>
      <c r="C31" s="137">
        <v>0</v>
      </c>
      <c r="D31" s="138">
        <v>0</v>
      </c>
      <c r="E31" s="137">
        <v>0</v>
      </c>
      <c r="F31" s="138">
        <v>0</v>
      </c>
      <c r="G31" s="137">
        <v>0</v>
      </c>
      <c r="H31" s="139">
        <v>0</v>
      </c>
      <c r="I31" s="140"/>
    </row>
    <row r="32" spans="1:9" ht="13.5">
      <c r="A32" s="141"/>
      <c r="B32" s="136">
        <v>0</v>
      </c>
      <c r="C32" s="137">
        <v>0</v>
      </c>
      <c r="D32" s="138">
        <v>0</v>
      </c>
      <c r="E32" s="137">
        <v>0</v>
      </c>
      <c r="F32" s="138">
        <v>0</v>
      </c>
      <c r="G32" s="137">
        <v>0</v>
      </c>
      <c r="H32" s="139">
        <v>0</v>
      </c>
      <c r="I32" s="140"/>
    </row>
    <row r="33" spans="1:9" ht="13.5">
      <c r="A33" s="141"/>
      <c r="B33" s="136">
        <v>0</v>
      </c>
      <c r="C33" s="137">
        <v>0</v>
      </c>
      <c r="D33" s="138">
        <v>0</v>
      </c>
      <c r="E33" s="137">
        <v>0</v>
      </c>
      <c r="F33" s="138">
        <v>0</v>
      </c>
      <c r="G33" s="137">
        <v>0</v>
      </c>
      <c r="H33" s="139">
        <v>0</v>
      </c>
      <c r="I33" s="140"/>
    </row>
    <row r="34" spans="1:9" ht="13.5">
      <c r="A34" s="141"/>
      <c r="B34" s="136">
        <v>0</v>
      </c>
      <c r="C34" s="137">
        <v>0</v>
      </c>
      <c r="D34" s="138">
        <v>0</v>
      </c>
      <c r="E34" s="137">
        <v>0</v>
      </c>
      <c r="F34" s="138">
        <v>0</v>
      </c>
      <c r="G34" s="137">
        <v>0</v>
      </c>
      <c r="H34" s="139">
        <v>0</v>
      </c>
      <c r="I34" s="140"/>
    </row>
    <row r="35" spans="1:9" ht="13.5">
      <c r="A35" s="141"/>
      <c r="B35" s="136">
        <v>0</v>
      </c>
      <c r="C35" s="137">
        <v>0</v>
      </c>
      <c r="D35" s="138">
        <v>0</v>
      </c>
      <c r="E35" s="137">
        <v>0</v>
      </c>
      <c r="F35" s="138">
        <v>0</v>
      </c>
      <c r="G35" s="137">
        <v>0</v>
      </c>
      <c r="H35" s="139">
        <v>0</v>
      </c>
      <c r="I35" s="140"/>
    </row>
    <row r="36" spans="1:9" ht="13.5">
      <c r="A36" s="141"/>
      <c r="B36" s="136">
        <v>0</v>
      </c>
      <c r="C36" s="137">
        <v>0</v>
      </c>
      <c r="D36" s="138">
        <v>0</v>
      </c>
      <c r="E36" s="137">
        <v>0</v>
      </c>
      <c r="F36" s="138">
        <v>0</v>
      </c>
      <c r="G36" s="137">
        <v>0</v>
      </c>
      <c r="H36" s="139">
        <v>0</v>
      </c>
      <c r="I36" s="140"/>
    </row>
    <row r="37" spans="1:9" ht="13.5">
      <c r="A37" s="141"/>
      <c r="B37" s="136">
        <v>0</v>
      </c>
      <c r="C37" s="137">
        <v>0</v>
      </c>
      <c r="D37" s="138">
        <v>0</v>
      </c>
      <c r="E37" s="137">
        <v>0</v>
      </c>
      <c r="F37" s="138">
        <v>0</v>
      </c>
      <c r="G37" s="137">
        <v>0</v>
      </c>
      <c r="H37" s="139">
        <v>0</v>
      </c>
      <c r="I37" s="140"/>
    </row>
    <row r="38" spans="1:9" ht="15">
      <c r="A38" s="141"/>
      <c r="B38" s="136">
        <v>0</v>
      </c>
      <c r="C38" s="137">
        <v>0</v>
      </c>
      <c r="D38" s="138">
        <v>0</v>
      </c>
      <c r="E38" s="137">
        <v>0</v>
      </c>
      <c r="F38" s="138">
        <v>0</v>
      </c>
      <c r="G38" s="137">
        <v>0</v>
      </c>
      <c r="H38" s="139">
        <v>0</v>
      </c>
      <c r="I38" s="142"/>
    </row>
    <row r="39" spans="1:9" ht="15">
      <c r="A39" s="141"/>
      <c r="B39" s="136">
        <v>0</v>
      </c>
      <c r="C39" s="137">
        <v>0</v>
      </c>
      <c r="D39" s="138">
        <v>0</v>
      </c>
      <c r="E39" s="137">
        <v>0</v>
      </c>
      <c r="F39" s="138">
        <v>0</v>
      </c>
      <c r="G39" s="137">
        <v>0</v>
      </c>
      <c r="H39" s="139">
        <v>0</v>
      </c>
      <c r="I39" s="142"/>
    </row>
    <row r="40" spans="1:9" ht="15">
      <c r="A40" s="141"/>
      <c r="B40" s="136">
        <v>0</v>
      </c>
      <c r="C40" s="137">
        <v>0</v>
      </c>
      <c r="D40" s="138">
        <v>0</v>
      </c>
      <c r="E40" s="137">
        <v>0</v>
      </c>
      <c r="F40" s="138">
        <v>0</v>
      </c>
      <c r="G40" s="137">
        <v>0</v>
      </c>
      <c r="H40" s="139">
        <v>0</v>
      </c>
      <c r="I40" s="142"/>
    </row>
    <row r="41" spans="1:9" ht="15">
      <c r="A41" s="141"/>
      <c r="B41" s="136">
        <v>0</v>
      </c>
      <c r="C41" s="137">
        <v>0</v>
      </c>
      <c r="D41" s="138">
        <v>0</v>
      </c>
      <c r="E41" s="137">
        <v>0</v>
      </c>
      <c r="F41" s="138">
        <v>0</v>
      </c>
      <c r="G41" s="137">
        <v>0</v>
      </c>
      <c r="H41" s="139">
        <v>0</v>
      </c>
      <c r="I41" s="142"/>
    </row>
    <row r="42" spans="1:9" ht="15">
      <c r="A42" s="141"/>
      <c r="B42" s="136">
        <v>0</v>
      </c>
      <c r="C42" s="137">
        <v>0</v>
      </c>
      <c r="D42" s="138">
        <v>0</v>
      </c>
      <c r="E42" s="137">
        <v>0</v>
      </c>
      <c r="F42" s="138">
        <v>0</v>
      </c>
      <c r="G42" s="137">
        <v>0</v>
      </c>
      <c r="H42" s="139">
        <v>0</v>
      </c>
      <c r="I42" s="142"/>
    </row>
    <row r="43" spans="1:9" ht="15">
      <c r="A43" s="141"/>
      <c r="B43" s="136">
        <v>0</v>
      </c>
      <c r="C43" s="137">
        <v>0</v>
      </c>
      <c r="D43" s="138">
        <v>0</v>
      </c>
      <c r="E43" s="137">
        <v>0</v>
      </c>
      <c r="F43" s="138">
        <v>0</v>
      </c>
      <c r="G43" s="137">
        <v>0</v>
      </c>
      <c r="H43" s="139">
        <v>0</v>
      </c>
      <c r="I43" s="142"/>
    </row>
    <row r="44" spans="1:9" ht="15">
      <c r="A44" s="141"/>
      <c r="B44" s="136">
        <v>0</v>
      </c>
      <c r="C44" s="137">
        <v>0</v>
      </c>
      <c r="D44" s="138">
        <v>0</v>
      </c>
      <c r="E44" s="137">
        <v>0</v>
      </c>
      <c r="F44" s="138">
        <v>0</v>
      </c>
      <c r="G44" s="137">
        <v>0</v>
      </c>
      <c r="H44" s="139">
        <v>0</v>
      </c>
      <c r="I44" s="142"/>
    </row>
    <row r="45" spans="1:9" ht="15">
      <c r="A45" s="141"/>
      <c r="B45" s="136">
        <v>0</v>
      </c>
      <c r="C45" s="137">
        <v>0</v>
      </c>
      <c r="D45" s="138">
        <v>0</v>
      </c>
      <c r="E45" s="137">
        <v>0</v>
      </c>
      <c r="F45" s="138">
        <v>0</v>
      </c>
      <c r="G45" s="137">
        <v>0</v>
      </c>
      <c r="H45" s="139">
        <v>0</v>
      </c>
      <c r="I45" s="142"/>
    </row>
    <row r="46" spans="1:9" ht="15">
      <c r="A46" s="143"/>
      <c r="B46" s="138">
        <v>0</v>
      </c>
      <c r="C46" s="137">
        <v>0</v>
      </c>
      <c r="D46" s="138">
        <v>0</v>
      </c>
      <c r="E46" s="137">
        <v>0</v>
      </c>
      <c r="F46" s="138">
        <v>0</v>
      </c>
      <c r="G46" s="137">
        <v>0</v>
      </c>
      <c r="H46" s="139">
        <v>0</v>
      </c>
      <c r="I46" s="142"/>
    </row>
    <row r="47" spans="1:9" ht="15">
      <c r="A47" s="143"/>
      <c r="B47" s="138">
        <v>0</v>
      </c>
      <c r="C47" s="137">
        <v>0</v>
      </c>
      <c r="D47" s="138">
        <v>0</v>
      </c>
      <c r="E47" s="137">
        <v>0</v>
      </c>
      <c r="F47" s="138">
        <v>0</v>
      </c>
      <c r="G47" s="137">
        <v>0</v>
      </c>
      <c r="H47" s="139">
        <v>0</v>
      </c>
      <c r="I47" s="142"/>
    </row>
    <row r="48" spans="1:9" ht="15">
      <c r="A48" s="143"/>
      <c r="B48" s="138">
        <v>0</v>
      </c>
      <c r="C48" s="137">
        <v>0</v>
      </c>
      <c r="D48" s="138">
        <v>0</v>
      </c>
      <c r="E48" s="137">
        <v>0</v>
      </c>
      <c r="F48" s="138">
        <v>0</v>
      </c>
      <c r="G48" s="137">
        <v>0</v>
      </c>
      <c r="H48" s="139">
        <v>0</v>
      </c>
      <c r="I48" s="142"/>
    </row>
    <row r="49" spans="1:9" ht="15">
      <c r="A49" s="143"/>
      <c r="B49" s="138">
        <v>0</v>
      </c>
      <c r="C49" s="137">
        <v>0</v>
      </c>
      <c r="D49" s="138">
        <v>0</v>
      </c>
      <c r="E49" s="137">
        <v>0</v>
      </c>
      <c r="F49" s="138">
        <v>0</v>
      </c>
      <c r="G49" s="137">
        <v>0</v>
      </c>
      <c r="H49" s="139">
        <v>0</v>
      </c>
      <c r="I49" s="142"/>
    </row>
    <row r="50" spans="1:9" ht="15">
      <c r="A50" s="143"/>
      <c r="B50" s="138">
        <v>0</v>
      </c>
      <c r="C50" s="137">
        <v>0</v>
      </c>
      <c r="D50" s="138">
        <v>0</v>
      </c>
      <c r="E50" s="137">
        <v>0</v>
      </c>
      <c r="F50" s="138">
        <v>0</v>
      </c>
      <c r="G50" s="137">
        <v>0</v>
      </c>
      <c r="H50" s="139">
        <v>0</v>
      </c>
      <c r="I50" s="142"/>
    </row>
    <row r="51" spans="1:9" ht="15">
      <c r="A51" s="143"/>
      <c r="B51" s="138">
        <v>0</v>
      </c>
      <c r="C51" s="137">
        <v>0</v>
      </c>
      <c r="D51" s="138">
        <v>0</v>
      </c>
      <c r="E51" s="137">
        <v>0</v>
      </c>
      <c r="F51" s="138">
        <v>0</v>
      </c>
      <c r="G51" s="137">
        <v>0</v>
      </c>
      <c r="H51" s="139">
        <v>0</v>
      </c>
      <c r="I51" s="142"/>
    </row>
    <row r="52" spans="1:9" ht="15">
      <c r="A52" s="143"/>
      <c r="B52" s="138">
        <v>0</v>
      </c>
      <c r="C52" s="137">
        <v>0</v>
      </c>
      <c r="D52" s="138">
        <v>0</v>
      </c>
      <c r="E52" s="137">
        <v>0</v>
      </c>
      <c r="F52" s="138">
        <v>0</v>
      </c>
      <c r="G52" s="137">
        <v>0</v>
      </c>
      <c r="H52" s="139">
        <v>0</v>
      </c>
      <c r="I52" s="142"/>
    </row>
    <row r="53" spans="1:9" ht="15">
      <c r="A53" s="143"/>
      <c r="B53" s="138">
        <v>0</v>
      </c>
      <c r="C53" s="137">
        <v>0</v>
      </c>
      <c r="D53" s="138">
        <v>0</v>
      </c>
      <c r="E53" s="137">
        <v>0</v>
      </c>
      <c r="F53" s="138">
        <v>0</v>
      </c>
      <c r="G53" s="137">
        <v>0</v>
      </c>
      <c r="H53" s="139">
        <v>0</v>
      </c>
      <c r="I53" s="142"/>
    </row>
    <row r="54" spans="1:9" ht="15">
      <c r="A54" s="143"/>
      <c r="B54" s="138">
        <v>0</v>
      </c>
      <c r="C54" s="137">
        <v>0</v>
      </c>
      <c r="D54" s="138">
        <v>0</v>
      </c>
      <c r="E54" s="137">
        <v>0</v>
      </c>
      <c r="F54" s="138">
        <v>0</v>
      </c>
      <c r="G54" s="137">
        <v>0</v>
      </c>
      <c r="H54" s="139">
        <v>0</v>
      </c>
      <c r="I54" s="142"/>
    </row>
    <row r="55" spans="1:9" ht="15">
      <c r="A55" s="143"/>
      <c r="B55" s="138">
        <v>0</v>
      </c>
      <c r="C55" s="137">
        <v>0</v>
      </c>
      <c r="D55" s="138">
        <v>0</v>
      </c>
      <c r="E55" s="137">
        <v>0</v>
      </c>
      <c r="F55" s="138">
        <v>0</v>
      </c>
      <c r="G55" s="137">
        <v>0</v>
      </c>
      <c r="H55" s="139">
        <v>0</v>
      </c>
      <c r="I55" s="142"/>
    </row>
    <row r="56" spans="1:9" ht="15">
      <c r="A56" s="143"/>
      <c r="B56" s="138">
        <v>0</v>
      </c>
      <c r="C56" s="137">
        <v>0</v>
      </c>
      <c r="D56" s="138">
        <v>0</v>
      </c>
      <c r="E56" s="137">
        <v>0</v>
      </c>
      <c r="F56" s="138">
        <v>0</v>
      </c>
      <c r="G56" s="137">
        <v>0</v>
      </c>
      <c r="H56" s="139">
        <v>0</v>
      </c>
      <c r="I56" s="142"/>
    </row>
    <row r="57" spans="1:9" ht="15">
      <c r="A57" s="143"/>
      <c r="B57" s="138">
        <v>0</v>
      </c>
      <c r="C57" s="137">
        <v>0</v>
      </c>
      <c r="D57" s="138">
        <v>0</v>
      </c>
      <c r="E57" s="137">
        <v>0</v>
      </c>
      <c r="F57" s="138">
        <v>0</v>
      </c>
      <c r="G57" s="137">
        <v>0</v>
      </c>
      <c r="H57" s="139">
        <v>0</v>
      </c>
      <c r="I57" s="142"/>
    </row>
    <row r="58" spans="1:9" ht="15">
      <c r="A58" s="143"/>
      <c r="B58" s="138">
        <v>0</v>
      </c>
      <c r="C58" s="137">
        <v>0</v>
      </c>
      <c r="D58" s="138">
        <v>0</v>
      </c>
      <c r="E58" s="137">
        <v>0</v>
      </c>
      <c r="F58" s="138">
        <v>0</v>
      </c>
      <c r="G58" s="137">
        <v>0</v>
      </c>
      <c r="H58" s="139">
        <v>0</v>
      </c>
      <c r="I58" s="142"/>
    </row>
    <row r="59" spans="1:9" ht="15">
      <c r="A59" s="143"/>
      <c r="B59" s="138">
        <v>0</v>
      </c>
      <c r="C59" s="137">
        <v>0</v>
      </c>
      <c r="D59" s="138">
        <v>0</v>
      </c>
      <c r="E59" s="137">
        <v>0</v>
      </c>
      <c r="F59" s="138">
        <v>0</v>
      </c>
      <c r="G59" s="137">
        <v>0</v>
      </c>
      <c r="H59" s="139">
        <v>0</v>
      </c>
      <c r="I59" s="142"/>
    </row>
    <row r="60" spans="1:9" ht="15">
      <c r="A60" s="143"/>
      <c r="B60" s="138">
        <v>0</v>
      </c>
      <c r="C60" s="137">
        <v>0</v>
      </c>
      <c r="D60" s="138">
        <v>0</v>
      </c>
      <c r="E60" s="137">
        <v>0</v>
      </c>
      <c r="F60" s="138">
        <v>0</v>
      </c>
      <c r="G60" s="137">
        <v>0</v>
      </c>
      <c r="H60" s="139">
        <v>0</v>
      </c>
      <c r="I60" s="142"/>
    </row>
    <row r="61" spans="1:9" ht="15">
      <c r="A61" s="143"/>
      <c r="B61" s="138">
        <v>0</v>
      </c>
      <c r="C61" s="137">
        <v>0</v>
      </c>
      <c r="D61" s="138">
        <v>0</v>
      </c>
      <c r="E61" s="137">
        <v>0</v>
      </c>
      <c r="F61" s="138">
        <v>0</v>
      </c>
      <c r="G61" s="137">
        <v>0</v>
      </c>
      <c r="H61" s="139">
        <v>0</v>
      </c>
      <c r="I61" s="142"/>
    </row>
    <row r="62" spans="1:9" ht="15">
      <c r="A62" s="143"/>
      <c r="B62" s="138">
        <v>0</v>
      </c>
      <c r="C62" s="137">
        <v>0</v>
      </c>
      <c r="D62" s="138">
        <v>0</v>
      </c>
      <c r="E62" s="137">
        <v>0</v>
      </c>
      <c r="F62" s="138">
        <v>0</v>
      </c>
      <c r="G62" s="137">
        <v>0</v>
      </c>
      <c r="H62" s="139">
        <v>0</v>
      </c>
      <c r="I62" s="142"/>
    </row>
    <row r="63" spans="1:9" ht="15">
      <c r="A63" s="143"/>
      <c r="B63" s="138">
        <v>0</v>
      </c>
      <c r="C63" s="137">
        <v>0</v>
      </c>
      <c r="D63" s="138">
        <v>0</v>
      </c>
      <c r="E63" s="137">
        <v>0</v>
      </c>
      <c r="F63" s="138">
        <v>0</v>
      </c>
      <c r="G63" s="137">
        <v>0</v>
      </c>
      <c r="H63" s="139">
        <v>0</v>
      </c>
      <c r="I63" s="142"/>
    </row>
    <row r="64" spans="1:9" ht="15">
      <c r="A64" s="143"/>
      <c r="B64" s="138">
        <v>0</v>
      </c>
      <c r="C64" s="137">
        <v>0</v>
      </c>
      <c r="D64" s="138">
        <v>0</v>
      </c>
      <c r="E64" s="137">
        <v>0</v>
      </c>
      <c r="F64" s="138">
        <v>0</v>
      </c>
      <c r="G64" s="137">
        <v>0</v>
      </c>
      <c r="H64" s="139">
        <v>0</v>
      </c>
      <c r="I64" s="142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64"/>
  <sheetViews>
    <sheetView showGridLines="0" zoomScalePageLayoutView="0" workbookViewId="0" topLeftCell="A5">
      <selection activeCell="A18" sqref="A18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796875" style="0" customWidth="1"/>
    <col min="10" max="11" width="5.69921875" style="2" customWidth="1"/>
    <col min="12" max="16384" width="10.69921875" style="2" customWidth="1"/>
  </cols>
  <sheetData>
    <row r="1" spans="1:9" ht="15">
      <c r="A1" s="289"/>
      <c r="B1" s="209"/>
      <c r="C1" s="209"/>
      <c r="D1" s="209"/>
      <c r="E1" s="209"/>
      <c r="F1" s="209"/>
      <c r="G1" s="209"/>
      <c r="H1" s="209"/>
      <c r="I1" s="121"/>
    </row>
    <row r="2" spans="1:9" ht="15">
      <c r="A2" s="289"/>
      <c r="B2" s="291" t="s">
        <v>8</v>
      </c>
      <c r="C2" s="291"/>
      <c r="D2" s="291"/>
      <c r="E2" s="291"/>
      <c r="F2" s="291"/>
      <c r="G2" s="209"/>
      <c r="H2" s="209"/>
      <c r="I2" s="121"/>
    </row>
    <row r="3" spans="1:9" ht="15">
      <c r="A3" s="289"/>
      <c r="B3" s="209"/>
      <c r="C3" s="209"/>
      <c r="D3" s="210"/>
      <c r="E3" s="209"/>
      <c r="F3" s="209"/>
      <c r="G3" s="209"/>
      <c r="H3" s="209"/>
      <c r="I3" s="121"/>
    </row>
    <row r="4" spans="1:9" ht="15">
      <c r="A4" s="289"/>
      <c r="B4" s="291" t="s">
        <v>40</v>
      </c>
      <c r="C4" s="291"/>
      <c r="D4" s="291"/>
      <c r="E4" s="291"/>
      <c r="F4" s="291"/>
      <c r="G4" s="209"/>
      <c r="H4" s="209"/>
      <c r="I4" s="121"/>
    </row>
    <row r="5" spans="1:9" ht="15">
      <c r="A5" s="289"/>
      <c r="B5" s="209"/>
      <c r="C5" s="209"/>
      <c r="D5" s="209"/>
      <c r="E5" s="209"/>
      <c r="F5" s="209"/>
      <c r="G5" s="209"/>
      <c r="H5" s="209"/>
      <c r="I5" s="121"/>
    </row>
    <row r="6" spans="1:9" ht="15">
      <c r="A6" s="289"/>
      <c r="B6" s="290"/>
      <c r="C6" s="290"/>
      <c r="D6" s="209"/>
      <c r="E6" s="209"/>
      <c r="F6" s="209"/>
      <c r="G6" s="209"/>
      <c r="H6" s="209"/>
      <c r="I6" s="121"/>
    </row>
    <row r="7" spans="1:9" ht="15">
      <c r="A7" s="289"/>
      <c r="B7" s="209"/>
      <c r="C7" s="209"/>
      <c r="D7" s="209"/>
      <c r="E7" s="209"/>
      <c r="F7" s="209"/>
      <c r="G7" s="209"/>
      <c r="H7" s="209"/>
      <c r="I7" s="121"/>
    </row>
    <row r="8" spans="1:12" ht="15" customHeight="1">
      <c r="A8" s="211" t="s">
        <v>13</v>
      </c>
      <c r="B8" s="212" t="s">
        <v>120</v>
      </c>
      <c r="C8" s="212"/>
      <c r="D8" s="212"/>
      <c r="E8" s="212"/>
      <c r="F8" s="213"/>
      <c r="G8" s="213"/>
      <c r="H8" s="213"/>
      <c r="I8" s="121"/>
      <c r="J8" s="16"/>
      <c r="K8" s="16"/>
      <c r="L8" s="17"/>
    </row>
    <row r="9" spans="1:12" ht="15" customHeight="1">
      <c r="A9" s="211" t="s">
        <v>0</v>
      </c>
      <c r="B9" s="212" t="s">
        <v>121</v>
      </c>
      <c r="C9" s="212"/>
      <c r="D9" s="212"/>
      <c r="E9" s="212"/>
      <c r="F9" s="213"/>
      <c r="G9" s="213"/>
      <c r="H9" s="213"/>
      <c r="I9" s="121"/>
      <c r="J9" s="16"/>
      <c r="K9" s="16"/>
      <c r="L9" s="17"/>
    </row>
    <row r="10" spans="1:12" ht="15" customHeight="1">
      <c r="A10" s="211" t="s">
        <v>16</v>
      </c>
      <c r="B10" s="292">
        <v>40984</v>
      </c>
      <c r="C10" s="292"/>
      <c r="D10" s="214"/>
      <c r="E10" s="214"/>
      <c r="F10" s="35"/>
      <c r="G10" s="35"/>
      <c r="H10" s="35"/>
      <c r="I10" s="121"/>
      <c r="J10" s="16"/>
      <c r="K10" s="16"/>
      <c r="L10" s="17"/>
    </row>
    <row r="11" spans="1:9" ht="15" customHeight="1">
      <c r="A11" s="211" t="s">
        <v>14</v>
      </c>
      <c r="B11" s="212" t="s">
        <v>64</v>
      </c>
      <c r="C11" s="214"/>
      <c r="D11" s="209"/>
      <c r="E11" s="209"/>
      <c r="F11" s="209"/>
      <c r="G11" s="209"/>
      <c r="H11" s="209"/>
      <c r="I11" s="121"/>
    </row>
    <row r="12" spans="1:9" ht="15" customHeight="1">
      <c r="A12" s="211" t="s">
        <v>19</v>
      </c>
      <c r="B12" s="213" t="s">
        <v>56</v>
      </c>
      <c r="C12" s="209"/>
      <c r="D12" s="209"/>
      <c r="E12" s="209"/>
      <c r="F12" s="209"/>
      <c r="G12" s="209"/>
      <c r="H12" s="209"/>
      <c r="I12" s="121"/>
    </row>
    <row r="13" spans="1:9" ht="15" customHeight="1">
      <c r="A13" s="215" t="s">
        <v>15</v>
      </c>
      <c r="B13" s="36" t="s">
        <v>2</v>
      </c>
      <c r="C13" s="37"/>
      <c r="D13" s="38" t="s">
        <v>2</v>
      </c>
      <c r="E13" s="37"/>
      <c r="F13" s="38" t="s">
        <v>1</v>
      </c>
      <c r="G13" s="37"/>
      <c r="H13" s="216"/>
      <c r="I13" s="217" t="s">
        <v>29</v>
      </c>
    </row>
    <row r="14" spans="1:9" ht="15" customHeight="1">
      <c r="A14" s="215" t="s">
        <v>18</v>
      </c>
      <c r="B14" s="39">
        <v>0.55</v>
      </c>
      <c r="C14" s="40"/>
      <c r="D14" s="41">
        <v>0</v>
      </c>
      <c r="E14" s="40"/>
      <c r="F14" s="41">
        <v>0.65</v>
      </c>
      <c r="G14" s="40"/>
      <c r="H14" s="218" t="s">
        <v>21</v>
      </c>
      <c r="I14" s="219" t="s">
        <v>30</v>
      </c>
    </row>
    <row r="15" spans="1:9" ht="15" customHeight="1">
      <c r="A15" s="215" t="s">
        <v>17</v>
      </c>
      <c r="B15" s="42">
        <v>1</v>
      </c>
      <c r="C15" s="43"/>
      <c r="D15" s="44">
        <v>1</v>
      </c>
      <c r="E15" s="43"/>
      <c r="F15" s="44">
        <v>87.4</v>
      </c>
      <c r="G15" s="43"/>
      <c r="H15" s="218" t="s">
        <v>22</v>
      </c>
      <c r="I15" s="219" t="s">
        <v>31</v>
      </c>
    </row>
    <row r="16" spans="1:10" ht="13.5">
      <c r="A16" s="215"/>
      <c r="B16" s="220" t="s">
        <v>5</v>
      </c>
      <c r="C16" s="221" t="s">
        <v>4</v>
      </c>
      <c r="D16" s="221" t="s">
        <v>25</v>
      </c>
      <c r="E16" s="221" t="s">
        <v>4</v>
      </c>
      <c r="F16" s="221" t="s">
        <v>5</v>
      </c>
      <c r="G16" s="221" t="s">
        <v>4</v>
      </c>
      <c r="H16" s="222" t="s">
        <v>4</v>
      </c>
      <c r="I16" s="223">
        <v>14</v>
      </c>
      <c r="J16" s="48"/>
    </row>
    <row r="17" spans="1:9" ht="13.5">
      <c r="A17" s="224" t="s">
        <v>70</v>
      </c>
      <c r="B17" s="225">
        <v>0</v>
      </c>
      <c r="C17" s="226">
        <v>0</v>
      </c>
      <c r="D17" s="227">
        <v>0</v>
      </c>
      <c r="E17" s="226">
        <v>0</v>
      </c>
      <c r="F17" s="227">
        <v>68.8</v>
      </c>
      <c r="G17" s="226">
        <f>F17/F$15*1000*F$14</f>
        <v>511.67048054919906</v>
      </c>
      <c r="H17" s="228">
        <f>LARGE((C17,E17,G17),1)</f>
        <v>511.67048054919906</v>
      </c>
      <c r="I17" s="140">
        <v>4</v>
      </c>
    </row>
    <row r="18" spans="1:9" ht="15">
      <c r="A18" s="229" t="s">
        <v>86</v>
      </c>
      <c r="B18" s="225">
        <v>0</v>
      </c>
      <c r="C18" s="226">
        <v>0</v>
      </c>
      <c r="D18" s="227">
        <v>0</v>
      </c>
      <c r="E18" s="226">
        <v>0</v>
      </c>
      <c r="F18" s="227">
        <v>56.2</v>
      </c>
      <c r="G18" s="226">
        <f>F18/F$15*1000*F$14</f>
        <v>417.9633867276888</v>
      </c>
      <c r="H18" s="228">
        <f>LARGE((C18,E18,G18),1)</f>
        <v>417.9633867276888</v>
      </c>
      <c r="I18" s="140">
        <v>6</v>
      </c>
    </row>
    <row r="19" spans="1:9" ht="13.5">
      <c r="A19" s="230" t="s">
        <v>69</v>
      </c>
      <c r="B19" s="225">
        <v>0</v>
      </c>
      <c r="C19" s="226">
        <v>0</v>
      </c>
      <c r="D19" s="227">
        <v>0</v>
      </c>
      <c r="E19" s="226">
        <v>0</v>
      </c>
      <c r="F19" s="227">
        <v>45.2</v>
      </c>
      <c r="G19" s="226">
        <f>F19/F$15*1000*F$14</f>
        <v>336.15560640732264</v>
      </c>
      <c r="H19" s="228">
        <f>LARGE((C19,E19,G19),1)</f>
        <v>336.15560640732264</v>
      </c>
      <c r="I19" s="140">
        <v>9</v>
      </c>
    </row>
    <row r="20" spans="1:9" ht="13.5">
      <c r="A20" s="230"/>
      <c r="B20" s="225">
        <v>0</v>
      </c>
      <c r="C20" s="226">
        <v>0</v>
      </c>
      <c r="D20" s="227">
        <v>0</v>
      </c>
      <c r="E20" s="226">
        <v>0</v>
      </c>
      <c r="F20" s="227">
        <v>0</v>
      </c>
      <c r="G20" s="226">
        <v>0</v>
      </c>
      <c r="H20" s="228">
        <v>0</v>
      </c>
      <c r="I20" s="140"/>
    </row>
    <row r="21" spans="1:9" ht="13.5">
      <c r="A21" s="230"/>
      <c r="B21" s="225">
        <v>0</v>
      </c>
      <c r="C21" s="226">
        <v>0</v>
      </c>
      <c r="D21" s="227">
        <v>0</v>
      </c>
      <c r="E21" s="226">
        <v>0</v>
      </c>
      <c r="F21" s="227">
        <v>0</v>
      </c>
      <c r="G21" s="226">
        <v>0</v>
      </c>
      <c r="H21" s="228">
        <v>0</v>
      </c>
      <c r="I21" s="140"/>
    </row>
    <row r="22" spans="1:9" ht="13.5">
      <c r="A22" s="230"/>
      <c r="B22" s="225">
        <v>0</v>
      </c>
      <c r="C22" s="226">
        <v>0</v>
      </c>
      <c r="D22" s="227">
        <v>0</v>
      </c>
      <c r="E22" s="226">
        <v>0</v>
      </c>
      <c r="F22" s="227">
        <v>0</v>
      </c>
      <c r="G22" s="226">
        <v>0</v>
      </c>
      <c r="H22" s="228">
        <v>0</v>
      </c>
      <c r="I22" s="140"/>
    </row>
    <row r="23" spans="1:9" ht="13.5">
      <c r="A23" s="230"/>
      <c r="B23" s="225">
        <v>0</v>
      </c>
      <c r="C23" s="226">
        <v>0</v>
      </c>
      <c r="D23" s="227">
        <v>0</v>
      </c>
      <c r="E23" s="226">
        <v>0</v>
      </c>
      <c r="F23" s="227">
        <v>0</v>
      </c>
      <c r="G23" s="226">
        <v>0</v>
      </c>
      <c r="H23" s="228">
        <v>0</v>
      </c>
      <c r="I23" s="140"/>
    </row>
    <row r="24" spans="1:9" ht="13.5">
      <c r="A24" s="230"/>
      <c r="B24" s="225">
        <v>0</v>
      </c>
      <c r="C24" s="226">
        <v>0</v>
      </c>
      <c r="D24" s="227">
        <v>0</v>
      </c>
      <c r="E24" s="226">
        <v>0</v>
      </c>
      <c r="F24" s="227">
        <v>0</v>
      </c>
      <c r="G24" s="226">
        <v>0</v>
      </c>
      <c r="H24" s="228">
        <v>0</v>
      </c>
      <c r="I24" s="140"/>
    </row>
    <row r="25" spans="1:9" ht="13.5">
      <c r="A25" s="230"/>
      <c r="B25" s="225">
        <v>0</v>
      </c>
      <c r="C25" s="226">
        <v>0</v>
      </c>
      <c r="D25" s="227">
        <v>0</v>
      </c>
      <c r="E25" s="226">
        <v>0</v>
      </c>
      <c r="F25" s="227">
        <v>0</v>
      </c>
      <c r="G25" s="226">
        <v>0</v>
      </c>
      <c r="H25" s="228">
        <v>0</v>
      </c>
      <c r="I25" s="140"/>
    </row>
    <row r="26" spans="1:9" ht="13.5">
      <c r="A26" s="230"/>
      <c r="B26" s="225">
        <v>0</v>
      </c>
      <c r="C26" s="226">
        <v>0</v>
      </c>
      <c r="D26" s="227">
        <v>0</v>
      </c>
      <c r="E26" s="226">
        <v>0</v>
      </c>
      <c r="F26" s="227">
        <v>0</v>
      </c>
      <c r="G26" s="226">
        <v>0</v>
      </c>
      <c r="H26" s="228">
        <v>0</v>
      </c>
      <c r="I26" s="140"/>
    </row>
    <row r="27" spans="1:9" ht="13.5">
      <c r="A27" s="230"/>
      <c r="B27" s="225">
        <v>0</v>
      </c>
      <c r="C27" s="226">
        <v>0</v>
      </c>
      <c r="D27" s="227">
        <v>0</v>
      </c>
      <c r="E27" s="226">
        <v>0</v>
      </c>
      <c r="F27" s="227">
        <v>0</v>
      </c>
      <c r="G27" s="226">
        <v>0</v>
      </c>
      <c r="H27" s="228">
        <v>0</v>
      </c>
      <c r="I27" s="140"/>
    </row>
    <row r="28" spans="1:9" ht="13.5">
      <c r="A28" s="230"/>
      <c r="B28" s="225">
        <v>0</v>
      </c>
      <c r="C28" s="226">
        <v>0</v>
      </c>
      <c r="D28" s="227">
        <v>0</v>
      </c>
      <c r="E28" s="226">
        <v>0</v>
      </c>
      <c r="F28" s="227">
        <v>0</v>
      </c>
      <c r="G28" s="226">
        <v>0</v>
      </c>
      <c r="H28" s="228">
        <v>0</v>
      </c>
      <c r="I28" s="140"/>
    </row>
    <row r="29" spans="1:9" ht="13.5">
      <c r="A29" s="230"/>
      <c r="B29" s="225">
        <v>0</v>
      </c>
      <c r="C29" s="226">
        <v>0</v>
      </c>
      <c r="D29" s="227">
        <v>0</v>
      </c>
      <c r="E29" s="226">
        <v>0</v>
      </c>
      <c r="F29" s="227">
        <v>0</v>
      </c>
      <c r="G29" s="226">
        <v>0</v>
      </c>
      <c r="H29" s="228">
        <v>0</v>
      </c>
      <c r="I29" s="140"/>
    </row>
    <row r="30" spans="1:9" ht="13.5">
      <c r="A30" s="230"/>
      <c r="B30" s="225">
        <v>0</v>
      </c>
      <c r="C30" s="226">
        <v>0</v>
      </c>
      <c r="D30" s="227">
        <v>0</v>
      </c>
      <c r="E30" s="226">
        <v>0</v>
      </c>
      <c r="F30" s="227">
        <v>0</v>
      </c>
      <c r="G30" s="226">
        <v>0</v>
      </c>
      <c r="H30" s="228">
        <v>0</v>
      </c>
      <c r="I30" s="140"/>
    </row>
    <row r="31" spans="1:9" ht="13.5">
      <c r="A31" s="230"/>
      <c r="B31" s="225">
        <v>0</v>
      </c>
      <c r="C31" s="226">
        <v>0</v>
      </c>
      <c r="D31" s="227">
        <v>0</v>
      </c>
      <c r="E31" s="226">
        <v>0</v>
      </c>
      <c r="F31" s="227">
        <v>0</v>
      </c>
      <c r="G31" s="226">
        <v>0</v>
      </c>
      <c r="H31" s="228">
        <v>0</v>
      </c>
      <c r="I31" s="140"/>
    </row>
    <row r="32" spans="1:9" ht="13.5">
      <c r="A32" s="230"/>
      <c r="B32" s="225">
        <v>0</v>
      </c>
      <c r="C32" s="226">
        <v>0</v>
      </c>
      <c r="D32" s="227">
        <v>0</v>
      </c>
      <c r="E32" s="226">
        <v>0</v>
      </c>
      <c r="F32" s="227">
        <v>0</v>
      </c>
      <c r="G32" s="226">
        <v>0</v>
      </c>
      <c r="H32" s="228">
        <v>0</v>
      </c>
      <c r="I32" s="140"/>
    </row>
    <row r="33" spans="1:9" ht="13.5">
      <c r="A33" s="230"/>
      <c r="B33" s="225">
        <v>0</v>
      </c>
      <c r="C33" s="226">
        <v>0</v>
      </c>
      <c r="D33" s="227">
        <v>0</v>
      </c>
      <c r="E33" s="226">
        <v>0</v>
      </c>
      <c r="F33" s="227">
        <v>0</v>
      </c>
      <c r="G33" s="226">
        <v>0</v>
      </c>
      <c r="H33" s="228">
        <v>0</v>
      </c>
      <c r="I33" s="140"/>
    </row>
    <row r="34" spans="1:9" ht="13.5">
      <c r="A34" s="230"/>
      <c r="B34" s="225">
        <v>0</v>
      </c>
      <c r="C34" s="226">
        <v>0</v>
      </c>
      <c r="D34" s="227">
        <v>0</v>
      </c>
      <c r="E34" s="226">
        <v>0</v>
      </c>
      <c r="F34" s="227">
        <v>0</v>
      </c>
      <c r="G34" s="226">
        <v>0</v>
      </c>
      <c r="H34" s="228">
        <v>0</v>
      </c>
      <c r="I34" s="140"/>
    </row>
    <row r="35" spans="1:9" ht="13.5">
      <c r="A35" s="230"/>
      <c r="B35" s="225">
        <v>0</v>
      </c>
      <c r="C35" s="226">
        <v>0</v>
      </c>
      <c r="D35" s="227">
        <v>0</v>
      </c>
      <c r="E35" s="226">
        <v>0</v>
      </c>
      <c r="F35" s="227">
        <v>0</v>
      </c>
      <c r="G35" s="226">
        <v>0</v>
      </c>
      <c r="H35" s="228">
        <v>0</v>
      </c>
      <c r="I35" s="140"/>
    </row>
    <row r="36" spans="1:9" ht="13.5">
      <c r="A36" s="230"/>
      <c r="B36" s="225">
        <v>0</v>
      </c>
      <c r="C36" s="226">
        <v>0</v>
      </c>
      <c r="D36" s="227">
        <v>0</v>
      </c>
      <c r="E36" s="226">
        <v>0</v>
      </c>
      <c r="F36" s="227">
        <v>0</v>
      </c>
      <c r="G36" s="226">
        <v>0</v>
      </c>
      <c r="H36" s="228">
        <v>0</v>
      </c>
      <c r="I36" s="140"/>
    </row>
    <row r="37" spans="1:9" ht="13.5">
      <c r="A37" s="230"/>
      <c r="B37" s="225">
        <v>0</v>
      </c>
      <c r="C37" s="226">
        <v>0</v>
      </c>
      <c r="D37" s="227">
        <v>0</v>
      </c>
      <c r="E37" s="226">
        <v>0</v>
      </c>
      <c r="F37" s="227">
        <v>0</v>
      </c>
      <c r="G37" s="226">
        <v>0</v>
      </c>
      <c r="H37" s="228">
        <v>0</v>
      </c>
      <c r="I37" s="140"/>
    </row>
    <row r="38" spans="1:9" ht="15">
      <c r="A38" s="230"/>
      <c r="B38" s="225">
        <v>0</v>
      </c>
      <c r="C38" s="226">
        <v>0</v>
      </c>
      <c r="D38" s="227">
        <v>0</v>
      </c>
      <c r="E38" s="226">
        <v>0</v>
      </c>
      <c r="F38" s="227">
        <v>0</v>
      </c>
      <c r="G38" s="226">
        <v>0</v>
      </c>
      <c r="H38" s="228">
        <v>0</v>
      </c>
      <c r="I38" s="142"/>
    </row>
    <row r="39" spans="1:9" ht="15">
      <c r="A39" s="230"/>
      <c r="B39" s="225">
        <v>0</v>
      </c>
      <c r="C39" s="226">
        <v>0</v>
      </c>
      <c r="D39" s="227">
        <v>0</v>
      </c>
      <c r="E39" s="226">
        <v>0</v>
      </c>
      <c r="F39" s="227">
        <v>0</v>
      </c>
      <c r="G39" s="226">
        <v>0</v>
      </c>
      <c r="H39" s="228">
        <v>0</v>
      </c>
      <c r="I39" s="142"/>
    </row>
    <row r="40" spans="1:9" ht="15">
      <c r="A40" s="230"/>
      <c r="B40" s="225">
        <v>0</v>
      </c>
      <c r="C40" s="226">
        <v>0</v>
      </c>
      <c r="D40" s="227">
        <v>0</v>
      </c>
      <c r="E40" s="226">
        <v>0</v>
      </c>
      <c r="F40" s="227">
        <v>0</v>
      </c>
      <c r="G40" s="226">
        <v>0</v>
      </c>
      <c r="H40" s="228">
        <v>0</v>
      </c>
      <c r="I40" s="142"/>
    </row>
    <row r="41" spans="1:9" ht="15">
      <c r="A41" s="230"/>
      <c r="B41" s="225">
        <v>0</v>
      </c>
      <c r="C41" s="226">
        <v>0</v>
      </c>
      <c r="D41" s="227">
        <v>0</v>
      </c>
      <c r="E41" s="226">
        <v>0</v>
      </c>
      <c r="F41" s="227">
        <v>0</v>
      </c>
      <c r="G41" s="226">
        <v>0</v>
      </c>
      <c r="H41" s="228">
        <v>0</v>
      </c>
      <c r="I41" s="142"/>
    </row>
    <row r="42" spans="1:9" ht="15">
      <c r="A42" s="230"/>
      <c r="B42" s="225">
        <v>0</v>
      </c>
      <c r="C42" s="226">
        <v>0</v>
      </c>
      <c r="D42" s="227">
        <v>0</v>
      </c>
      <c r="E42" s="226">
        <v>0</v>
      </c>
      <c r="F42" s="227">
        <v>0</v>
      </c>
      <c r="G42" s="226">
        <v>0</v>
      </c>
      <c r="H42" s="228">
        <v>0</v>
      </c>
      <c r="I42" s="142"/>
    </row>
    <row r="43" spans="1:9" ht="15">
      <c r="A43" s="230"/>
      <c r="B43" s="225">
        <v>0</v>
      </c>
      <c r="C43" s="226">
        <v>0</v>
      </c>
      <c r="D43" s="227">
        <v>0</v>
      </c>
      <c r="E43" s="226">
        <v>0</v>
      </c>
      <c r="F43" s="227">
        <v>0</v>
      </c>
      <c r="G43" s="226">
        <v>0</v>
      </c>
      <c r="H43" s="228">
        <v>0</v>
      </c>
      <c r="I43" s="142"/>
    </row>
    <row r="44" spans="1:9" ht="15">
      <c r="A44" s="230"/>
      <c r="B44" s="225">
        <v>0</v>
      </c>
      <c r="C44" s="226">
        <v>0</v>
      </c>
      <c r="D44" s="227">
        <v>0</v>
      </c>
      <c r="E44" s="226">
        <v>0</v>
      </c>
      <c r="F44" s="227">
        <v>0</v>
      </c>
      <c r="G44" s="226">
        <v>0</v>
      </c>
      <c r="H44" s="228">
        <v>0</v>
      </c>
      <c r="I44" s="142"/>
    </row>
    <row r="45" spans="1:9" ht="15">
      <c r="A45" s="230"/>
      <c r="B45" s="225">
        <v>0</v>
      </c>
      <c r="C45" s="226">
        <v>0</v>
      </c>
      <c r="D45" s="227">
        <v>0</v>
      </c>
      <c r="E45" s="226">
        <v>0</v>
      </c>
      <c r="F45" s="227">
        <v>0</v>
      </c>
      <c r="G45" s="226">
        <v>0</v>
      </c>
      <c r="H45" s="228">
        <v>0</v>
      </c>
      <c r="I45" s="142"/>
    </row>
    <row r="46" spans="1:9" ht="15">
      <c r="A46" s="231"/>
      <c r="B46" s="227">
        <v>0</v>
      </c>
      <c r="C46" s="226">
        <v>0</v>
      </c>
      <c r="D46" s="227">
        <v>0</v>
      </c>
      <c r="E46" s="226">
        <v>0</v>
      </c>
      <c r="F46" s="227">
        <v>0</v>
      </c>
      <c r="G46" s="226">
        <v>0</v>
      </c>
      <c r="H46" s="228">
        <v>0</v>
      </c>
      <c r="I46" s="142"/>
    </row>
    <row r="47" spans="1:9" ht="15">
      <c r="A47" s="231"/>
      <c r="B47" s="227">
        <v>0</v>
      </c>
      <c r="C47" s="226">
        <v>0</v>
      </c>
      <c r="D47" s="227">
        <v>0</v>
      </c>
      <c r="E47" s="226">
        <v>0</v>
      </c>
      <c r="F47" s="227">
        <v>0</v>
      </c>
      <c r="G47" s="226">
        <v>0</v>
      </c>
      <c r="H47" s="228">
        <v>0</v>
      </c>
      <c r="I47" s="142"/>
    </row>
    <row r="48" spans="1:9" ht="15">
      <c r="A48" s="231"/>
      <c r="B48" s="227">
        <v>0</v>
      </c>
      <c r="C48" s="226">
        <v>0</v>
      </c>
      <c r="D48" s="227">
        <v>0</v>
      </c>
      <c r="E48" s="226">
        <v>0</v>
      </c>
      <c r="F48" s="227">
        <v>0</v>
      </c>
      <c r="G48" s="226">
        <v>0</v>
      </c>
      <c r="H48" s="228">
        <v>0</v>
      </c>
      <c r="I48" s="142"/>
    </row>
    <row r="49" spans="1:9" ht="15">
      <c r="A49" s="231"/>
      <c r="B49" s="227">
        <v>0</v>
      </c>
      <c r="C49" s="226">
        <v>0</v>
      </c>
      <c r="D49" s="227">
        <v>0</v>
      </c>
      <c r="E49" s="226">
        <v>0</v>
      </c>
      <c r="F49" s="227">
        <v>0</v>
      </c>
      <c r="G49" s="226">
        <v>0</v>
      </c>
      <c r="H49" s="228">
        <v>0</v>
      </c>
      <c r="I49" s="142"/>
    </row>
    <row r="50" spans="1:9" ht="15">
      <c r="A50" s="231"/>
      <c r="B50" s="227">
        <v>0</v>
      </c>
      <c r="C50" s="226">
        <v>0</v>
      </c>
      <c r="D50" s="227">
        <v>0</v>
      </c>
      <c r="E50" s="226">
        <v>0</v>
      </c>
      <c r="F50" s="227">
        <v>0</v>
      </c>
      <c r="G50" s="226">
        <v>0</v>
      </c>
      <c r="H50" s="228">
        <v>0</v>
      </c>
      <c r="I50" s="142"/>
    </row>
    <row r="51" spans="1:9" ht="15">
      <c r="A51" s="231"/>
      <c r="B51" s="227">
        <v>0</v>
      </c>
      <c r="C51" s="226">
        <v>0</v>
      </c>
      <c r="D51" s="227">
        <v>0</v>
      </c>
      <c r="E51" s="226">
        <v>0</v>
      </c>
      <c r="F51" s="227">
        <v>0</v>
      </c>
      <c r="G51" s="226">
        <v>0</v>
      </c>
      <c r="H51" s="228">
        <v>0</v>
      </c>
      <c r="I51" s="142"/>
    </row>
    <row r="52" spans="1:9" ht="15">
      <c r="A52" s="231"/>
      <c r="B52" s="227">
        <v>0</v>
      </c>
      <c r="C52" s="226">
        <v>0</v>
      </c>
      <c r="D52" s="227">
        <v>0</v>
      </c>
      <c r="E52" s="226">
        <v>0</v>
      </c>
      <c r="F52" s="227">
        <v>0</v>
      </c>
      <c r="G52" s="226">
        <v>0</v>
      </c>
      <c r="H52" s="228">
        <v>0</v>
      </c>
      <c r="I52" s="142"/>
    </row>
    <row r="53" spans="1:9" ht="15">
      <c r="A53" s="231"/>
      <c r="B53" s="227">
        <v>0</v>
      </c>
      <c r="C53" s="226">
        <v>0</v>
      </c>
      <c r="D53" s="227">
        <v>0</v>
      </c>
      <c r="E53" s="226">
        <v>0</v>
      </c>
      <c r="F53" s="227">
        <v>0</v>
      </c>
      <c r="G53" s="226">
        <v>0</v>
      </c>
      <c r="H53" s="228">
        <v>0</v>
      </c>
      <c r="I53" s="142"/>
    </row>
    <row r="54" spans="1:9" ht="15">
      <c r="A54" s="231"/>
      <c r="B54" s="227">
        <v>0</v>
      </c>
      <c r="C54" s="226">
        <v>0</v>
      </c>
      <c r="D54" s="227">
        <v>0</v>
      </c>
      <c r="E54" s="226">
        <v>0</v>
      </c>
      <c r="F54" s="227">
        <v>0</v>
      </c>
      <c r="G54" s="226">
        <v>0</v>
      </c>
      <c r="H54" s="228">
        <v>0</v>
      </c>
      <c r="I54" s="142"/>
    </row>
    <row r="55" spans="1:9" ht="15">
      <c r="A55" s="231"/>
      <c r="B55" s="227">
        <v>0</v>
      </c>
      <c r="C55" s="226">
        <v>0</v>
      </c>
      <c r="D55" s="227">
        <v>0</v>
      </c>
      <c r="E55" s="226">
        <v>0</v>
      </c>
      <c r="F55" s="227">
        <v>0</v>
      </c>
      <c r="G55" s="226">
        <v>0</v>
      </c>
      <c r="H55" s="228">
        <v>0</v>
      </c>
      <c r="I55" s="142"/>
    </row>
    <row r="56" spans="1:9" ht="15">
      <c r="A56" s="231"/>
      <c r="B56" s="227">
        <v>0</v>
      </c>
      <c r="C56" s="226">
        <v>0</v>
      </c>
      <c r="D56" s="227">
        <v>0</v>
      </c>
      <c r="E56" s="226">
        <v>0</v>
      </c>
      <c r="F56" s="227">
        <v>0</v>
      </c>
      <c r="G56" s="226">
        <v>0</v>
      </c>
      <c r="H56" s="228">
        <v>0</v>
      </c>
      <c r="I56" s="142"/>
    </row>
    <row r="57" spans="1:9" ht="15">
      <c r="A57" s="231"/>
      <c r="B57" s="227">
        <v>0</v>
      </c>
      <c r="C57" s="226">
        <v>0</v>
      </c>
      <c r="D57" s="227">
        <v>0</v>
      </c>
      <c r="E57" s="226">
        <v>0</v>
      </c>
      <c r="F57" s="227">
        <v>0</v>
      </c>
      <c r="G57" s="226">
        <v>0</v>
      </c>
      <c r="H57" s="228">
        <v>0</v>
      </c>
      <c r="I57" s="142"/>
    </row>
    <row r="58" spans="1:9" ht="15">
      <c r="A58" s="231"/>
      <c r="B58" s="227">
        <v>0</v>
      </c>
      <c r="C58" s="226">
        <v>0</v>
      </c>
      <c r="D58" s="227">
        <v>0</v>
      </c>
      <c r="E58" s="226">
        <v>0</v>
      </c>
      <c r="F58" s="227">
        <v>0</v>
      </c>
      <c r="G58" s="226">
        <v>0</v>
      </c>
      <c r="H58" s="228">
        <v>0</v>
      </c>
      <c r="I58" s="142"/>
    </row>
    <row r="59" spans="1:9" ht="15">
      <c r="A59" s="231"/>
      <c r="B59" s="227">
        <v>0</v>
      </c>
      <c r="C59" s="226">
        <v>0</v>
      </c>
      <c r="D59" s="227">
        <v>0</v>
      </c>
      <c r="E59" s="226">
        <v>0</v>
      </c>
      <c r="F59" s="227">
        <v>0</v>
      </c>
      <c r="G59" s="226">
        <v>0</v>
      </c>
      <c r="H59" s="228">
        <v>0</v>
      </c>
      <c r="I59" s="142"/>
    </row>
    <row r="60" spans="1:9" ht="15">
      <c r="A60" s="231"/>
      <c r="B60" s="227">
        <v>0</v>
      </c>
      <c r="C60" s="226">
        <v>0</v>
      </c>
      <c r="D60" s="227">
        <v>0</v>
      </c>
      <c r="E60" s="226">
        <v>0</v>
      </c>
      <c r="F60" s="227">
        <v>0</v>
      </c>
      <c r="G60" s="226">
        <v>0</v>
      </c>
      <c r="H60" s="228">
        <v>0</v>
      </c>
      <c r="I60" s="142"/>
    </row>
    <row r="61" spans="1:9" ht="15">
      <c r="A61" s="231"/>
      <c r="B61" s="227">
        <v>0</v>
      </c>
      <c r="C61" s="226">
        <v>0</v>
      </c>
      <c r="D61" s="227">
        <v>0</v>
      </c>
      <c r="E61" s="226">
        <v>0</v>
      </c>
      <c r="F61" s="227">
        <v>0</v>
      </c>
      <c r="G61" s="226">
        <v>0</v>
      </c>
      <c r="H61" s="228">
        <v>0</v>
      </c>
      <c r="I61" s="142"/>
    </row>
    <row r="62" spans="1:9" ht="15">
      <c r="A62" s="231"/>
      <c r="B62" s="227">
        <v>0</v>
      </c>
      <c r="C62" s="226">
        <v>0</v>
      </c>
      <c r="D62" s="227">
        <v>0</v>
      </c>
      <c r="E62" s="226">
        <v>0</v>
      </c>
      <c r="F62" s="227">
        <v>0</v>
      </c>
      <c r="G62" s="226">
        <v>0</v>
      </c>
      <c r="H62" s="228">
        <v>0</v>
      </c>
      <c r="I62" s="142"/>
    </row>
    <row r="63" spans="1:9" ht="15">
      <c r="A63" s="231"/>
      <c r="B63" s="227">
        <v>0</v>
      </c>
      <c r="C63" s="226">
        <v>0</v>
      </c>
      <c r="D63" s="227">
        <v>0</v>
      </c>
      <c r="E63" s="226">
        <v>0</v>
      </c>
      <c r="F63" s="227">
        <v>0</v>
      </c>
      <c r="G63" s="226">
        <v>0</v>
      </c>
      <c r="H63" s="228">
        <v>0</v>
      </c>
      <c r="I63" s="142"/>
    </row>
    <row r="64" spans="1:9" ht="15">
      <c r="A64" s="231"/>
      <c r="B64" s="227">
        <v>0</v>
      </c>
      <c r="C64" s="226">
        <v>0</v>
      </c>
      <c r="D64" s="227">
        <v>0</v>
      </c>
      <c r="E64" s="226">
        <v>0</v>
      </c>
      <c r="F64" s="227">
        <v>0</v>
      </c>
      <c r="G64" s="226">
        <v>0</v>
      </c>
      <c r="H64" s="228">
        <v>0</v>
      </c>
      <c r="I64" s="142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4"/>
  <sheetViews>
    <sheetView showGridLines="0" zoomScalePageLayoutView="0" workbookViewId="0" topLeftCell="A1">
      <selection activeCell="F18" sqref="F18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796875" style="0" customWidth="1"/>
    <col min="10" max="11" width="5.69921875" style="2" customWidth="1"/>
    <col min="12" max="16384" width="10.69921875" style="2" customWidth="1"/>
  </cols>
  <sheetData>
    <row r="1" spans="1:9" ht="15">
      <c r="A1" s="289"/>
      <c r="B1" s="209"/>
      <c r="C1" s="209"/>
      <c r="D1" s="209"/>
      <c r="E1" s="209"/>
      <c r="F1" s="209"/>
      <c r="G1" s="209"/>
      <c r="H1" s="209"/>
      <c r="I1" s="121"/>
    </row>
    <row r="2" spans="1:9" ht="15">
      <c r="A2" s="289"/>
      <c r="B2" s="291" t="s">
        <v>8</v>
      </c>
      <c r="C2" s="291"/>
      <c r="D2" s="291"/>
      <c r="E2" s="291"/>
      <c r="F2" s="291"/>
      <c r="G2" s="209"/>
      <c r="H2" s="209"/>
      <c r="I2" s="121"/>
    </row>
    <row r="3" spans="1:9" ht="15">
      <c r="A3" s="289"/>
      <c r="B3" s="209"/>
      <c r="C3" s="209"/>
      <c r="D3" s="210"/>
      <c r="E3" s="209"/>
      <c r="F3" s="209"/>
      <c r="G3" s="209"/>
      <c r="H3" s="209"/>
      <c r="I3" s="121"/>
    </row>
    <row r="4" spans="1:9" ht="15">
      <c r="A4" s="289"/>
      <c r="B4" s="291" t="s">
        <v>40</v>
      </c>
      <c r="C4" s="291"/>
      <c r="D4" s="291"/>
      <c r="E4" s="291"/>
      <c r="F4" s="291"/>
      <c r="G4" s="209"/>
      <c r="H4" s="209"/>
      <c r="I4" s="121"/>
    </row>
    <row r="5" spans="1:9" ht="15">
      <c r="A5" s="289"/>
      <c r="B5" s="209"/>
      <c r="C5" s="209"/>
      <c r="D5" s="209"/>
      <c r="E5" s="209"/>
      <c r="F5" s="209"/>
      <c r="G5" s="209"/>
      <c r="H5" s="209"/>
      <c r="I5" s="121"/>
    </row>
    <row r="6" spans="1:9" ht="15">
      <c r="A6" s="289"/>
      <c r="B6" s="290"/>
      <c r="C6" s="290"/>
      <c r="D6" s="209"/>
      <c r="E6" s="209"/>
      <c r="F6" s="209"/>
      <c r="G6" s="209"/>
      <c r="H6" s="209"/>
      <c r="I6" s="121"/>
    </row>
    <row r="7" spans="1:9" ht="15">
      <c r="A7" s="289"/>
      <c r="B7" s="209"/>
      <c r="C7" s="209"/>
      <c r="D7" s="209"/>
      <c r="E7" s="209"/>
      <c r="F7" s="209"/>
      <c r="G7" s="209"/>
      <c r="H7" s="209"/>
      <c r="I7" s="121"/>
    </row>
    <row r="8" spans="1:12" ht="15" customHeight="1">
      <c r="A8" s="211" t="s">
        <v>13</v>
      </c>
      <c r="B8" s="212" t="s">
        <v>123</v>
      </c>
      <c r="C8" s="212"/>
      <c r="D8" s="212"/>
      <c r="E8" s="212"/>
      <c r="F8" s="213"/>
      <c r="G8" s="213"/>
      <c r="H8" s="213"/>
      <c r="I8" s="121"/>
      <c r="J8" s="16"/>
      <c r="K8" s="16"/>
      <c r="L8" s="17"/>
    </row>
    <row r="9" spans="1:12" ht="15" customHeight="1">
      <c r="A9" s="211" t="s">
        <v>0</v>
      </c>
      <c r="B9" s="212" t="s">
        <v>124</v>
      </c>
      <c r="C9" s="212"/>
      <c r="D9" s="212"/>
      <c r="E9" s="212"/>
      <c r="F9" s="213"/>
      <c r="G9" s="213"/>
      <c r="H9" s="213"/>
      <c r="I9" s="121"/>
      <c r="J9" s="16"/>
      <c r="K9" s="16"/>
      <c r="L9" s="17"/>
    </row>
    <row r="10" spans="1:12" ht="15" customHeight="1">
      <c r="A10" s="211" t="s">
        <v>16</v>
      </c>
      <c r="B10" s="292">
        <v>40984</v>
      </c>
      <c r="C10" s="292"/>
      <c r="D10" s="214"/>
      <c r="E10" s="214"/>
      <c r="F10" s="35"/>
      <c r="G10" s="35"/>
      <c r="H10" s="35"/>
      <c r="I10" s="121"/>
      <c r="J10" s="16"/>
      <c r="K10" s="16"/>
      <c r="L10" s="17"/>
    </row>
    <row r="11" spans="1:9" ht="15" customHeight="1">
      <c r="A11" s="211" t="s">
        <v>14</v>
      </c>
      <c r="B11" s="212" t="s">
        <v>53</v>
      </c>
      <c r="C11" s="214"/>
      <c r="D11" s="209"/>
      <c r="E11" s="209"/>
      <c r="F11" s="209"/>
      <c r="G11" s="209"/>
      <c r="H11" s="209"/>
      <c r="I11" s="121"/>
    </row>
    <row r="12" spans="1:9" ht="15" customHeight="1">
      <c r="A12" s="211" t="s">
        <v>19</v>
      </c>
      <c r="B12" s="213" t="s">
        <v>56</v>
      </c>
      <c r="C12" s="209"/>
      <c r="D12" s="209"/>
      <c r="E12" s="209"/>
      <c r="F12" s="209"/>
      <c r="G12" s="209"/>
      <c r="H12" s="209"/>
      <c r="I12" s="121"/>
    </row>
    <row r="13" spans="1:9" ht="15" customHeight="1">
      <c r="A13" s="215" t="s">
        <v>15</v>
      </c>
      <c r="B13" s="36" t="s">
        <v>2</v>
      </c>
      <c r="C13" s="37"/>
      <c r="D13" s="38" t="s">
        <v>2</v>
      </c>
      <c r="E13" s="37"/>
      <c r="F13" s="38" t="s">
        <v>1</v>
      </c>
      <c r="G13" s="37"/>
      <c r="H13" s="216"/>
      <c r="I13" s="217" t="s">
        <v>29</v>
      </c>
    </row>
    <row r="14" spans="1:9" ht="15" customHeight="1">
      <c r="A14" s="215" t="s">
        <v>18</v>
      </c>
      <c r="B14" s="39">
        <v>0.9</v>
      </c>
      <c r="C14" s="40"/>
      <c r="D14" s="41">
        <v>0</v>
      </c>
      <c r="E14" s="40"/>
      <c r="F14" s="41">
        <v>1</v>
      </c>
      <c r="G14" s="40"/>
      <c r="H14" s="218" t="s">
        <v>21</v>
      </c>
      <c r="I14" s="219" t="s">
        <v>30</v>
      </c>
    </row>
    <row r="15" spans="1:9" ht="15" customHeight="1">
      <c r="A15" s="215" t="s">
        <v>17</v>
      </c>
      <c r="B15" s="42">
        <v>86.25</v>
      </c>
      <c r="C15" s="43"/>
      <c r="D15" s="44">
        <v>1</v>
      </c>
      <c r="E15" s="43"/>
      <c r="F15" s="44">
        <v>86.25</v>
      </c>
      <c r="G15" s="43"/>
      <c r="H15" s="218" t="s">
        <v>22</v>
      </c>
      <c r="I15" s="219" t="s">
        <v>31</v>
      </c>
    </row>
    <row r="16" spans="1:10" ht="13.5">
      <c r="A16" s="215"/>
      <c r="B16" s="220" t="s">
        <v>5</v>
      </c>
      <c r="C16" s="221" t="s">
        <v>4</v>
      </c>
      <c r="D16" s="221" t="s">
        <v>25</v>
      </c>
      <c r="E16" s="221" t="s">
        <v>4</v>
      </c>
      <c r="F16" s="221" t="s">
        <v>5</v>
      </c>
      <c r="G16" s="221" t="s">
        <v>4</v>
      </c>
      <c r="H16" s="222" t="s">
        <v>4</v>
      </c>
      <c r="I16" s="223">
        <v>11</v>
      </c>
      <c r="J16" s="48"/>
    </row>
    <row r="17" spans="1:9" ht="13.5">
      <c r="A17" s="230" t="s">
        <v>99</v>
      </c>
      <c r="B17" s="233">
        <v>80</v>
      </c>
      <c r="C17" s="226">
        <f>B17/B$15*1000*B$14</f>
        <v>834.7826086956522</v>
      </c>
      <c r="D17" s="227">
        <v>0</v>
      </c>
      <c r="E17" s="226">
        <v>0</v>
      </c>
      <c r="F17" s="235">
        <v>14.5</v>
      </c>
      <c r="G17" s="234">
        <f>F17/F$15*1000*F$14</f>
        <v>168.1159420289855</v>
      </c>
      <c r="H17" s="228">
        <f>LARGE((C17,E17,G17),1)</f>
        <v>834.7826086956522</v>
      </c>
      <c r="I17" s="140">
        <v>5</v>
      </c>
    </row>
    <row r="18" spans="1:9" ht="15">
      <c r="A18" s="232" t="s">
        <v>57</v>
      </c>
      <c r="B18" s="233">
        <v>77</v>
      </c>
      <c r="C18" s="226">
        <f>B18/B$15*1000*B$14</f>
        <v>803.4782608695652</v>
      </c>
      <c r="D18" s="227">
        <v>0</v>
      </c>
      <c r="E18" s="226">
        <v>0</v>
      </c>
      <c r="F18" s="235">
        <v>80.25</v>
      </c>
      <c r="G18" s="234">
        <f>F18/F$15*1000*F$14</f>
        <v>930.4347826086956</v>
      </c>
      <c r="H18" s="228">
        <f>LARGE((C18,E18,G18),1)</f>
        <v>930.4347826086956</v>
      </c>
      <c r="I18" s="140">
        <v>3</v>
      </c>
    </row>
    <row r="19" spans="1:9" ht="13.5">
      <c r="A19" s="230"/>
      <c r="B19" s="233">
        <v>0</v>
      </c>
      <c r="C19" s="226">
        <f>B19/B$15*1000*B$14</f>
        <v>0</v>
      </c>
      <c r="D19" s="227">
        <v>0</v>
      </c>
      <c r="E19" s="226">
        <v>0</v>
      </c>
      <c r="F19" s="227">
        <v>0</v>
      </c>
      <c r="G19" s="226">
        <f>F19/F$15*1000*F$14</f>
        <v>0</v>
      </c>
      <c r="H19" s="228">
        <f>LARGE((C19,E19,G19),1)</f>
        <v>0</v>
      </c>
      <c r="I19" s="140"/>
    </row>
    <row r="20" spans="1:9" ht="13.5">
      <c r="A20" s="230"/>
      <c r="B20" s="233">
        <v>0</v>
      </c>
      <c r="C20" s="226">
        <v>0</v>
      </c>
      <c r="D20" s="235">
        <v>0</v>
      </c>
      <c r="E20" s="234">
        <v>0</v>
      </c>
      <c r="F20" s="227">
        <v>0</v>
      </c>
      <c r="G20" s="226">
        <v>0</v>
      </c>
      <c r="H20" s="228">
        <v>0</v>
      </c>
      <c r="I20" s="140"/>
    </row>
    <row r="21" spans="1:9" ht="13.5">
      <c r="A21" s="230"/>
      <c r="B21" s="233">
        <v>0</v>
      </c>
      <c r="C21" s="226">
        <v>0</v>
      </c>
      <c r="D21" s="235">
        <v>0</v>
      </c>
      <c r="E21" s="234">
        <v>0</v>
      </c>
      <c r="F21" s="227">
        <v>0</v>
      </c>
      <c r="G21" s="226">
        <v>0</v>
      </c>
      <c r="H21" s="228">
        <v>0</v>
      </c>
      <c r="I21" s="140"/>
    </row>
    <row r="22" spans="1:9" ht="13.5">
      <c r="A22" s="230"/>
      <c r="B22" s="233">
        <v>0</v>
      </c>
      <c r="C22" s="226">
        <v>0</v>
      </c>
      <c r="D22" s="235">
        <v>0</v>
      </c>
      <c r="E22" s="234">
        <v>0</v>
      </c>
      <c r="F22" s="227">
        <v>0</v>
      </c>
      <c r="G22" s="226">
        <v>0</v>
      </c>
      <c r="H22" s="228">
        <v>0</v>
      </c>
      <c r="I22" s="140"/>
    </row>
    <row r="23" spans="1:9" ht="13.5">
      <c r="A23" s="230"/>
      <c r="B23" s="233">
        <v>0</v>
      </c>
      <c r="C23" s="226">
        <v>0</v>
      </c>
      <c r="D23" s="235">
        <v>0</v>
      </c>
      <c r="E23" s="234">
        <v>0</v>
      </c>
      <c r="F23" s="227">
        <v>0</v>
      </c>
      <c r="G23" s="226">
        <v>0</v>
      </c>
      <c r="H23" s="228">
        <v>0</v>
      </c>
      <c r="I23" s="140"/>
    </row>
    <row r="24" spans="1:9" ht="13.5">
      <c r="A24" s="230"/>
      <c r="B24" s="233">
        <v>0</v>
      </c>
      <c r="C24" s="226">
        <v>0</v>
      </c>
      <c r="D24" s="235">
        <v>0</v>
      </c>
      <c r="E24" s="234">
        <v>0</v>
      </c>
      <c r="F24" s="227">
        <v>0</v>
      </c>
      <c r="G24" s="226">
        <v>0</v>
      </c>
      <c r="H24" s="228">
        <v>0</v>
      </c>
      <c r="I24" s="140"/>
    </row>
    <row r="25" spans="1:9" ht="13.5">
      <c r="A25" s="230"/>
      <c r="B25" s="225">
        <v>0</v>
      </c>
      <c r="C25" s="226">
        <v>0</v>
      </c>
      <c r="D25" s="227">
        <v>0</v>
      </c>
      <c r="E25" s="226">
        <v>0</v>
      </c>
      <c r="F25" s="227">
        <v>0</v>
      </c>
      <c r="G25" s="226">
        <v>0</v>
      </c>
      <c r="H25" s="228">
        <v>0</v>
      </c>
      <c r="I25" s="140"/>
    </row>
    <row r="26" spans="1:9" ht="13.5">
      <c r="A26" s="230"/>
      <c r="B26" s="225">
        <v>0</v>
      </c>
      <c r="C26" s="226">
        <v>0</v>
      </c>
      <c r="D26" s="227">
        <v>0</v>
      </c>
      <c r="E26" s="226">
        <v>0</v>
      </c>
      <c r="F26" s="227">
        <v>0</v>
      </c>
      <c r="G26" s="226">
        <v>0</v>
      </c>
      <c r="H26" s="228">
        <v>0</v>
      </c>
      <c r="I26" s="140"/>
    </row>
    <row r="27" spans="1:9" ht="13.5">
      <c r="A27" s="230"/>
      <c r="B27" s="225">
        <v>0</v>
      </c>
      <c r="C27" s="226">
        <v>0</v>
      </c>
      <c r="D27" s="227">
        <v>0</v>
      </c>
      <c r="E27" s="226">
        <v>0</v>
      </c>
      <c r="F27" s="227">
        <v>0</v>
      </c>
      <c r="G27" s="226">
        <v>0</v>
      </c>
      <c r="H27" s="228">
        <v>0</v>
      </c>
      <c r="I27" s="140"/>
    </row>
    <row r="28" spans="1:9" ht="13.5">
      <c r="A28" s="230"/>
      <c r="B28" s="225">
        <v>0</v>
      </c>
      <c r="C28" s="226">
        <v>0</v>
      </c>
      <c r="D28" s="227">
        <v>0</v>
      </c>
      <c r="E28" s="226">
        <v>0</v>
      </c>
      <c r="F28" s="227">
        <v>0</v>
      </c>
      <c r="G28" s="226">
        <v>0</v>
      </c>
      <c r="H28" s="228">
        <v>0</v>
      </c>
      <c r="I28" s="140"/>
    </row>
    <row r="29" spans="1:9" ht="13.5">
      <c r="A29" s="230"/>
      <c r="B29" s="225">
        <v>0</v>
      </c>
      <c r="C29" s="226">
        <v>0</v>
      </c>
      <c r="D29" s="227">
        <v>0</v>
      </c>
      <c r="E29" s="226">
        <v>0</v>
      </c>
      <c r="F29" s="227">
        <v>0</v>
      </c>
      <c r="G29" s="226">
        <v>0</v>
      </c>
      <c r="H29" s="228">
        <v>0</v>
      </c>
      <c r="I29" s="140"/>
    </row>
    <row r="30" spans="1:9" ht="13.5">
      <c r="A30" s="230"/>
      <c r="B30" s="225">
        <v>0</v>
      </c>
      <c r="C30" s="226">
        <v>0</v>
      </c>
      <c r="D30" s="227">
        <v>0</v>
      </c>
      <c r="E30" s="226">
        <v>0</v>
      </c>
      <c r="F30" s="227">
        <v>0</v>
      </c>
      <c r="G30" s="226">
        <v>0</v>
      </c>
      <c r="H30" s="228">
        <v>0</v>
      </c>
      <c r="I30" s="140"/>
    </row>
    <row r="31" spans="1:9" ht="13.5">
      <c r="A31" s="230"/>
      <c r="B31" s="225">
        <v>0</v>
      </c>
      <c r="C31" s="226">
        <v>0</v>
      </c>
      <c r="D31" s="227">
        <v>0</v>
      </c>
      <c r="E31" s="226">
        <v>0</v>
      </c>
      <c r="F31" s="227">
        <v>0</v>
      </c>
      <c r="G31" s="226">
        <v>0</v>
      </c>
      <c r="H31" s="228">
        <v>0</v>
      </c>
      <c r="I31" s="140"/>
    </row>
    <row r="32" spans="1:9" ht="13.5">
      <c r="A32" s="230"/>
      <c r="B32" s="225">
        <v>0</v>
      </c>
      <c r="C32" s="226">
        <v>0</v>
      </c>
      <c r="D32" s="227">
        <v>0</v>
      </c>
      <c r="E32" s="226">
        <v>0</v>
      </c>
      <c r="F32" s="227">
        <v>0</v>
      </c>
      <c r="G32" s="226">
        <v>0</v>
      </c>
      <c r="H32" s="228">
        <v>0</v>
      </c>
      <c r="I32" s="140"/>
    </row>
    <row r="33" spans="1:9" ht="13.5">
      <c r="A33" s="230"/>
      <c r="B33" s="225">
        <v>0</v>
      </c>
      <c r="C33" s="226">
        <v>0</v>
      </c>
      <c r="D33" s="227">
        <v>0</v>
      </c>
      <c r="E33" s="226">
        <v>0</v>
      </c>
      <c r="F33" s="227">
        <v>0</v>
      </c>
      <c r="G33" s="226">
        <v>0</v>
      </c>
      <c r="H33" s="228">
        <v>0</v>
      </c>
      <c r="I33" s="140"/>
    </row>
    <row r="34" spans="1:9" ht="13.5">
      <c r="A34" s="230"/>
      <c r="B34" s="225">
        <v>0</v>
      </c>
      <c r="C34" s="226">
        <v>0</v>
      </c>
      <c r="D34" s="227">
        <v>0</v>
      </c>
      <c r="E34" s="226">
        <v>0</v>
      </c>
      <c r="F34" s="227">
        <v>0</v>
      </c>
      <c r="G34" s="226">
        <v>0</v>
      </c>
      <c r="H34" s="228">
        <v>0</v>
      </c>
      <c r="I34" s="140"/>
    </row>
    <row r="35" spans="1:9" ht="13.5">
      <c r="A35" s="230"/>
      <c r="B35" s="225">
        <v>0</v>
      </c>
      <c r="C35" s="226">
        <v>0</v>
      </c>
      <c r="D35" s="227">
        <v>0</v>
      </c>
      <c r="E35" s="226">
        <v>0</v>
      </c>
      <c r="F35" s="227">
        <v>0</v>
      </c>
      <c r="G35" s="226">
        <v>0</v>
      </c>
      <c r="H35" s="228">
        <v>0</v>
      </c>
      <c r="I35" s="140"/>
    </row>
    <row r="36" spans="1:9" ht="13.5">
      <c r="A36" s="230"/>
      <c r="B36" s="225">
        <v>0</v>
      </c>
      <c r="C36" s="226">
        <v>0</v>
      </c>
      <c r="D36" s="227">
        <v>0</v>
      </c>
      <c r="E36" s="226">
        <v>0</v>
      </c>
      <c r="F36" s="227">
        <v>0</v>
      </c>
      <c r="G36" s="226">
        <v>0</v>
      </c>
      <c r="H36" s="228">
        <v>0</v>
      </c>
      <c r="I36" s="140"/>
    </row>
    <row r="37" spans="1:9" ht="13.5">
      <c r="A37" s="230"/>
      <c r="B37" s="225">
        <v>0</v>
      </c>
      <c r="C37" s="226">
        <v>0</v>
      </c>
      <c r="D37" s="227">
        <v>0</v>
      </c>
      <c r="E37" s="226">
        <v>0</v>
      </c>
      <c r="F37" s="227">
        <v>0</v>
      </c>
      <c r="G37" s="226">
        <v>0</v>
      </c>
      <c r="H37" s="228">
        <v>0</v>
      </c>
      <c r="I37" s="140"/>
    </row>
    <row r="38" spans="1:9" ht="15">
      <c r="A38" s="230"/>
      <c r="B38" s="225">
        <v>0</v>
      </c>
      <c r="C38" s="226">
        <v>0</v>
      </c>
      <c r="D38" s="227">
        <v>0</v>
      </c>
      <c r="E38" s="226">
        <v>0</v>
      </c>
      <c r="F38" s="227">
        <v>0</v>
      </c>
      <c r="G38" s="226">
        <v>0</v>
      </c>
      <c r="H38" s="228">
        <v>0</v>
      </c>
      <c r="I38" s="142"/>
    </row>
    <row r="39" spans="1:9" ht="15">
      <c r="A39" s="230"/>
      <c r="B39" s="225">
        <v>0</v>
      </c>
      <c r="C39" s="226">
        <v>0</v>
      </c>
      <c r="D39" s="227">
        <v>0</v>
      </c>
      <c r="E39" s="226">
        <v>0</v>
      </c>
      <c r="F39" s="227">
        <v>0</v>
      </c>
      <c r="G39" s="226">
        <v>0</v>
      </c>
      <c r="H39" s="228">
        <v>0</v>
      </c>
      <c r="I39" s="142"/>
    </row>
    <row r="40" spans="1:9" ht="15">
      <c r="A40" s="230"/>
      <c r="B40" s="225">
        <v>0</v>
      </c>
      <c r="C40" s="226">
        <v>0</v>
      </c>
      <c r="D40" s="227">
        <v>0</v>
      </c>
      <c r="E40" s="226">
        <v>0</v>
      </c>
      <c r="F40" s="227">
        <v>0</v>
      </c>
      <c r="G40" s="226">
        <v>0</v>
      </c>
      <c r="H40" s="228">
        <v>0</v>
      </c>
      <c r="I40" s="142"/>
    </row>
    <row r="41" spans="1:9" ht="15">
      <c r="A41" s="230"/>
      <c r="B41" s="225">
        <v>0</v>
      </c>
      <c r="C41" s="226">
        <v>0</v>
      </c>
      <c r="D41" s="227">
        <v>0</v>
      </c>
      <c r="E41" s="226">
        <v>0</v>
      </c>
      <c r="F41" s="227">
        <v>0</v>
      </c>
      <c r="G41" s="226">
        <v>0</v>
      </c>
      <c r="H41" s="228">
        <v>0</v>
      </c>
      <c r="I41" s="142"/>
    </row>
    <row r="42" spans="1:9" ht="15">
      <c r="A42" s="230"/>
      <c r="B42" s="225">
        <v>0</v>
      </c>
      <c r="C42" s="226">
        <v>0</v>
      </c>
      <c r="D42" s="227">
        <v>0</v>
      </c>
      <c r="E42" s="226">
        <v>0</v>
      </c>
      <c r="F42" s="227">
        <v>0</v>
      </c>
      <c r="G42" s="226">
        <v>0</v>
      </c>
      <c r="H42" s="228">
        <v>0</v>
      </c>
      <c r="I42" s="142"/>
    </row>
    <row r="43" spans="1:9" ht="15">
      <c r="A43" s="230"/>
      <c r="B43" s="225">
        <v>0</v>
      </c>
      <c r="C43" s="226">
        <v>0</v>
      </c>
      <c r="D43" s="227">
        <v>0</v>
      </c>
      <c r="E43" s="226">
        <v>0</v>
      </c>
      <c r="F43" s="227">
        <v>0</v>
      </c>
      <c r="G43" s="226">
        <v>0</v>
      </c>
      <c r="H43" s="228">
        <v>0</v>
      </c>
      <c r="I43" s="142"/>
    </row>
    <row r="44" spans="1:9" ht="15">
      <c r="A44" s="230"/>
      <c r="B44" s="225">
        <v>0</v>
      </c>
      <c r="C44" s="226">
        <v>0</v>
      </c>
      <c r="D44" s="227">
        <v>0</v>
      </c>
      <c r="E44" s="226">
        <v>0</v>
      </c>
      <c r="F44" s="227">
        <v>0</v>
      </c>
      <c r="G44" s="226">
        <v>0</v>
      </c>
      <c r="H44" s="228">
        <v>0</v>
      </c>
      <c r="I44" s="142"/>
    </row>
    <row r="45" spans="1:9" ht="15">
      <c r="A45" s="230"/>
      <c r="B45" s="225">
        <v>0</v>
      </c>
      <c r="C45" s="226">
        <v>0</v>
      </c>
      <c r="D45" s="227">
        <v>0</v>
      </c>
      <c r="E45" s="226">
        <v>0</v>
      </c>
      <c r="F45" s="227">
        <v>0</v>
      </c>
      <c r="G45" s="226">
        <v>0</v>
      </c>
      <c r="H45" s="228">
        <v>0</v>
      </c>
      <c r="I45" s="142"/>
    </row>
    <row r="46" spans="1:9" ht="15">
      <c r="A46" s="231"/>
      <c r="B46" s="227">
        <v>0</v>
      </c>
      <c r="C46" s="226">
        <v>0</v>
      </c>
      <c r="D46" s="227">
        <v>0</v>
      </c>
      <c r="E46" s="226">
        <v>0</v>
      </c>
      <c r="F46" s="227">
        <v>0</v>
      </c>
      <c r="G46" s="226">
        <v>0</v>
      </c>
      <c r="H46" s="228">
        <v>0</v>
      </c>
      <c r="I46" s="142"/>
    </row>
    <row r="47" spans="1:9" ht="15">
      <c r="A47" s="231"/>
      <c r="B47" s="227">
        <v>0</v>
      </c>
      <c r="C47" s="226">
        <v>0</v>
      </c>
      <c r="D47" s="227">
        <v>0</v>
      </c>
      <c r="E47" s="226">
        <v>0</v>
      </c>
      <c r="F47" s="227">
        <v>0</v>
      </c>
      <c r="G47" s="226">
        <v>0</v>
      </c>
      <c r="H47" s="228">
        <v>0</v>
      </c>
      <c r="I47" s="142"/>
    </row>
    <row r="48" spans="1:9" ht="15">
      <c r="A48" s="231"/>
      <c r="B48" s="227">
        <v>0</v>
      </c>
      <c r="C48" s="226">
        <v>0</v>
      </c>
      <c r="D48" s="227">
        <v>0</v>
      </c>
      <c r="E48" s="226">
        <v>0</v>
      </c>
      <c r="F48" s="227">
        <v>0</v>
      </c>
      <c r="G48" s="226">
        <v>0</v>
      </c>
      <c r="H48" s="228">
        <v>0</v>
      </c>
      <c r="I48" s="142"/>
    </row>
    <row r="49" spans="1:9" ht="15">
      <c r="A49" s="231"/>
      <c r="B49" s="227">
        <v>0</v>
      </c>
      <c r="C49" s="226">
        <v>0</v>
      </c>
      <c r="D49" s="227">
        <v>0</v>
      </c>
      <c r="E49" s="226">
        <v>0</v>
      </c>
      <c r="F49" s="227">
        <v>0</v>
      </c>
      <c r="G49" s="226">
        <v>0</v>
      </c>
      <c r="H49" s="228">
        <v>0</v>
      </c>
      <c r="I49" s="142"/>
    </row>
    <row r="50" spans="1:9" ht="15">
      <c r="A50" s="231"/>
      <c r="B50" s="227">
        <v>0</v>
      </c>
      <c r="C50" s="226">
        <v>0</v>
      </c>
      <c r="D50" s="227">
        <v>0</v>
      </c>
      <c r="E50" s="226">
        <v>0</v>
      </c>
      <c r="F50" s="227">
        <v>0</v>
      </c>
      <c r="G50" s="226">
        <v>0</v>
      </c>
      <c r="H50" s="228">
        <v>0</v>
      </c>
      <c r="I50" s="142"/>
    </row>
    <row r="51" spans="1:9" ht="15">
      <c r="A51" s="231"/>
      <c r="B51" s="227">
        <v>0</v>
      </c>
      <c r="C51" s="226">
        <v>0</v>
      </c>
      <c r="D51" s="227">
        <v>0</v>
      </c>
      <c r="E51" s="226">
        <v>0</v>
      </c>
      <c r="F51" s="227">
        <v>0</v>
      </c>
      <c r="G51" s="226">
        <v>0</v>
      </c>
      <c r="H51" s="228">
        <v>0</v>
      </c>
      <c r="I51" s="142"/>
    </row>
    <row r="52" spans="1:9" ht="15">
      <c r="A52" s="231"/>
      <c r="B52" s="227">
        <v>0</v>
      </c>
      <c r="C52" s="226">
        <v>0</v>
      </c>
      <c r="D52" s="227">
        <v>0</v>
      </c>
      <c r="E52" s="226">
        <v>0</v>
      </c>
      <c r="F52" s="227">
        <v>0</v>
      </c>
      <c r="G52" s="226">
        <v>0</v>
      </c>
      <c r="H52" s="228">
        <v>0</v>
      </c>
      <c r="I52" s="142"/>
    </row>
    <row r="53" spans="1:9" ht="15">
      <c r="A53" s="231"/>
      <c r="B53" s="227">
        <v>0</v>
      </c>
      <c r="C53" s="226">
        <v>0</v>
      </c>
      <c r="D53" s="227">
        <v>0</v>
      </c>
      <c r="E53" s="226">
        <v>0</v>
      </c>
      <c r="F53" s="227">
        <v>0</v>
      </c>
      <c r="G53" s="226">
        <v>0</v>
      </c>
      <c r="H53" s="228">
        <v>0</v>
      </c>
      <c r="I53" s="142"/>
    </row>
    <row r="54" spans="1:9" ht="15">
      <c r="A54" s="231"/>
      <c r="B54" s="227">
        <v>0</v>
      </c>
      <c r="C54" s="226">
        <v>0</v>
      </c>
      <c r="D54" s="227">
        <v>0</v>
      </c>
      <c r="E54" s="226">
        <v>0</v>
      </c>
      <c r="F54" s="227">
        <v>0</v>
      </c>
      <c r="G54" s="226">
        <v>0</v>
      </c>
      <c r="H54" s="228">
        <v>0</v>
      </c>
      <c r="I54" s="142"/>
    </row>
    <row r="55" spans="1:9" ht="15">
      <c r="A55" s="231"/>
      <c r="B55" s="227">
        <v>0</v>
      </c>
      <c r="C55" s="226">
        <v>0</v>
      </c>
      <c r="D55" s="227">
        <v>0</v>
      </c>
      <c r="E55" s="226">
        <v>0</v>
      </c>
      <c r="F55" s="227">
        <v>0</v>
      </c>
      <c r="G55" s="226">
        <v>0</v>
      </c>
      <c r="H55" s="228">
        <v>0</v>
      </c>
      <c r="I55" s="142"/>
    </row>
    <row r="56" spans="1:9" ht="15">
      <c r="A56" s="231"/>
      <c r="B56" s="227">
        <v>0</v>
      </c>
      <c r="C56" s="226">
        <v>0</v>
      </c>
      <c r="D56" s="227">
        <v>0</v>
      </c>
      <c r="E56" s="226">
        <v>0</v>
      </c>
      <c r="F56" s="227">
        <v>0</v>
      </c>
      <c r="G56" s="226">
        <v>0</v>
      </c>
      <c r="H56" s="228">
        <v>0</v>
      </c>
      <c r="I56" s="142"/>
    </row>
    <row r="57" spans="1:9" ht="15">
      <c r="A57" s="231"/>
      <c r="B57" s="227">
        <v>0</v>
      </c>
      <c r="C57" s="226">
        <v>0</v>
      </c>
      <c r="D57" s="227">
        <v>0</v>
      </c>
      <c r="E57" s="226">
        <v>0</v>
      </c>
      <c r="F57" s="227">
        <v>0</v>
      </c>
      <c r="G57" s="226">
        <v>0</v>
      </c>
      <c r="H57" s="228">
        <v>0</v>
      </c>
      <c r="I57" s="142"/>
    </row>
    <row r="58" spans="1:9" ht="15">
      <c r="A58" s="231"/>
      <c r="B58" s="227">
        <v>0</v>
      </c>
      <c r="C58" s="226">
        <v>0</v>
      </c>
      <c r="D58" s="227">
        <v>0</v>
      </c>
      <c r="E58" s="226">
        <v>0</v>
      </c>
      <c r="F58" s="227">
        <v>0</v>
      </c>
      <c r="G58" s="226">
        <v>0</v>
      </c>
      <c r="H58" s="228">
        <v>0</v>
      </c>
      <c r="I58" s="142"/>
    </row>
    <row r="59" spans="1:9" ht="15">
      <c r="A59" s="231"/>
      <c r="B59" s="227">
        <v>0</v>
      </c>
      <c r="C59" s="226">
        <v>0</v>
      </c>
      <c r="D59" s="227">
        <v>0</v>
      </c>
      <c r="E59" s="226">
        <v>0</v>
      </c>
      <c r="F59" s="227">
        <v>0</v>
      </c>
      <c r="G59" s="226">
        <v>0</v>
      </c>
      <c r="H59" s="228">
        <v>0</v>
      </c>
      <c r="I59" s="142"/>
    </row>
    <row r="60" spans="1:9" ht="15">
      <c r="A60" s="231"/>
      <c r="B60" s="227">
        <v>0</v>
      </c>
      <c r="C60" s="226">
        <v>0</v>
      </c>
      <c r="D60" s="227">
        <v>0</v>
      </c>
      <c r="E60" s="226">
        <v>0</v>
      </c>
      <c r="F60" s="227">
        <v>0</v>
      </c>
      <c r="G60" s="226">
        <v>0</v>
      </c>
      <c r="H60" s="228">
        <v>0</v>
      </c>
      <c r="I60" s="142"/>
    </row>
    <row r="61" spans="1:9" ht="15">
      <c r="A61" s="231"/>
      <c r="B61" s="227">
        <v>0</v>
      </c>
      <c r="C61" s="226">
        <v>0</v>
      </c>
      <c r="D61" s="227">
        <v>0</v>
      </c>
      <c r="E61" s="226">
        <v>0</v>
      </c>
      <c r="F61" s="227">
        <v>0</v>
      </c>
      <c r="G61" s="226">
        <v>0</v>
      </c>
      <c r="H61" s="228">
        <v>0</v>
      </c>
      <c r="I61" s="142"/>
    </row>
    <row r="62" spans="1:9" ht="15">
      <c r="A62" s="231"/>
      <c r="B62" s="227">
        <v>0</v>
      </c>
      <c r="C62" s="226">
        <v>0</v>
      </c>
      <c r="D62" s="227">
        <v>0</v>
      </c>
      <c r="E62" s="226">
        <v>0</v>
      </c>
      <c r="F62" s="227">
        <v>0</v>
      </c>
      <c r="G62" s="226">
        <v>0</v>
      </c>
      <c r="H62" s="228">
        <v>0</v>
      </c>
      <c r="I62" s="142"/>
    </row>
    <row r="63" spans="1:9" ht="15">
      <c r="A63" s="231"/>
      <c r="B63" s="227">
        <v>0</v>
      </c>
      <c r="C63" s="226">
        <v>0</v>
      </c>
      <c r="D63" s="227">
        <v>0</v>
      </c>
      <c r="E63" s="226">
        <v>0</v>
      </c>
      <c r="F63" s="227">
        <v>0</v>
      </c>
      <c r="G63" s="226">
        <v>0</v>
      </c>
      <c r="H63" s="228">
        <v>0</v>
      </c>
      <c r="I63" s="142"/>
    </row>
    <row r="64" spans="1:9" ht="15">
      <c r="A64" s="231"/>
      <c r="B64" s="227">
        <v>0</v>
      </c>
      <c r="C64" s="226">
        <v>0</v>
      </c>
      <c r="D64" s="227">
        <v>0</v>
      </c>
      <c r="E64" s="226">
        <v>0</v>
      </c>
      <c r="F64" s="227">
        <v>0</v>
      </c>
      <c r="G64" s="226">
        <v>0</v>
      </c>
      <c r="H64" s="228">
        <v>0</v>
      </c>
      <c r="I64" s="142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64"/>
  <sheetViews>
    <sheetView showGridLines="0" zoomScalePageLayoutView="0" workbookViewId="0" topLeftCell="A1">
      <selection activeCell="A17" sqref="A17"/>
    </sheetView>
  </sheetViews>
  <sheetFormatPr defaultColWidth="11.19921875" defaultRowHeight="14.25"/>
  <cols>
    <col min="1" max="1" width="17.5" style="1" customWidth="1"/>
    <col min="2" max="8" width="8.5" style="2" customWidth="1"/>
    <col min="9" max="9" width="8.296875" style="49" customWidth="1"/>
    <col min="11" max="11" width="14.796875" style="0" customWidth="1"/>
    <col min="12" max="12" width="14.19921875" style="0" customWidth="1"/>
  </cols>
  <sheetData>
    <row r="1" spans="1:9" ht="15">
      <c r="A1" s="289"/>
      <c r="B1" s="120"/>
      <c r="C1" s="120"/>
      <c r="D1" s="120"/>
      <c r="E1" s="120"/>
      <c r="F1" s="120"/>
      <c r="G1" s="120"/>
      <c r="H1" s="120"/>
      <c r="I1" s="121"/>
    </row>
    <row r="2" spans="1:9" ht="15">
      <c r="A2" s="289"/>
      <c r="B2" s="291" t="s">
        <v>8</v>
      </c>
      <c r="C2" s="291"/>
      <c r="D2" s="291"/>
      <c r="E2" s="291"/>
      <c r="F2" s="291"/>
      <c r="G2" s="120"/>
      <c r="H2" s="120"/>
      <c r="I2" s="121"/>
    </row>
    <row r="3" spans="1:9" ht="15">
      <c r="A3" s="289"/>
      <c r="B3" s="120"/>
      <c r="C3" s="120"/>
      <c r="D3" s="122"/>
      <c r="E3" s="120"/>
      <c r="F3" s="120"/>
      <c r="G3" s="120"/>
      <c r="H3" s="120"/>
      <c r="I3" s="121"/>
    </row>
    <row r="4" spans="1:9" ht="15">
      <c r="A4" s="289"/>
      <c r="B4" s="291" t="s">
        <v>40</v>
      </c>
      <c r="C4" s="291"/>
      <c r="D4" s="291"/>
      <c r="E4" s="291"/>
      <c r="F4" s="291"/>
      <c r="G4" s="120"/>
      <c r="H4" s="120"/>
      <c r="I4" s="121"/>
    </row>
    <row r="5" spans="1:9" ht="15">
      <c r="A5" s="289"/>
      <c r="B5" s="120"/>
      <c r="C5" s="120"/>
      <c r="D5" s="120"/>
      <c r="E5" s="120"/>
      <c r="F5" s="120"/>
      <c r="G5" s="120"/>
      <c r="H5" s="120"/>
      <c r="I5" s="121"/>
    </row>
    <row r="6" spans="1:9" ht="15">
      <c r="A6" s="289"/>
      <c r="B6" s="290"/>
      <c r="C6" s="290"/>
      <c r="D6" s="120"/>
      <c r="E6" s="120"/>
      <c r="F6" s="120"/>
      <c r="G6" s="120"/>
      <c r="H6" s="120"/>
      <c r="I6" s="121"/>
    </row>
    <row r="7" spans="1:9" ht="15">
      <c r="A7" s="289"/>
      <c r="B7" s="120"/>
      <c r="C7" s="120"/>
      <c r="D7" s="120"/>
      <c r="E7" s="120"/>
      <c r="F7" s="120"/>
      <c r="G7" s="120"/>
      <c r="H7" s="120"/>
      <c r="I7" s="121"/>
    </row>
    <row r="8" spans="1:9" ht="15">
      <c r="A8" s="123" t="s">
        <v>13</v>
      </c>
      <c r="B8" s="212" t="s">
        <v>123</v>
      </c>
      <c r="C8" s="212"/>
      <c r="D8" s="124"/>
      <c r="E8" s="124"/>
      <c r="F8" s="119"/>
      <c r="G8" s="119"/>
      <c r="H8" s="119"/>
      <c r="I8" s="121"/>
    </row>
    <row r="9" spans="1:9" ht="15">
      <c r="A9" s="123" t="s">
        <v>0</v>
      </c>
      <c r="B9" s="212" t="s">
        <v>124</v>
      </c>
      <c r="C9" s="212"/>
      <c r="D9" s="124"/>
      <c r="E9" s="124"/>
      <c r="F9" s="119"/>
      <c r="G9" s="119"/>
      <c r="H9" s="119"/>
      <c r="I9" s="121"/>
    </row>
    <row r="10" spans="1:9" ht="15">
      <c r="A10" s="123" t="s">
        <v>16</v>
      </c>
      <c r="B10" s="292">
        <v>40985</v>
      </c>
      <c r="C10" s="292"/>
      <c r="D10" s="125"/>
      <c r="E10" s="125"/>
      <c r="F10" s="35"/>
      <c r="G10" s="35"/>
      <c r="H10" s="35"/>
      <c r="I10" s="121"/>
    </row>
    <row r="11" spans="1:9" ht="15">
      <c r="A11" s="123" t="s">
        <v>14</v>
      </c>
      <c r="B11" s="124" t="s">
        <v>127</v>
      </c>
      <c r="C11" s="125"/>
      <c r="D11" s="120"/>
      <c r="E11" s="120"/>
      <c r="F11" s="120"/>
      <c r="G11" s="120"/>
      <c r="H11" s="120"/>
      <c r="I11" s="121"/>
    </row>
    <row r="12" spans="1:9" ht="15">
      <c r="A12" s="123" t="s">
        <v>19</v>
      </c>
      <c r="B12" s="119" t="s">
        <v>56</v>
      </c>
      <c r="C12" s="120"/>
      <c r="D12" s="120"/>
      <c r="E12" s="120"/>
      <c r="F12" s="120"/>
      <c r="G12" s="120"/>
      <c r="H12" s="120"/>
      <c r="I12" s="121"/>
    </row>
    <row r="13" spans="1:9" ht="15">
      <c r="A13" s="126" t="s">
        <v>15</v>
      </c>
      <c r="B13" s="36" t="s">
        <v>2</v>
      </c>
      <c r="C13" s="37"/>
      <c r="D13" s="38" t="s">
        <v>2</v>
      </c>
      <c r="E13" s="37"/>
      <c r="F13" s="38" t="s">
        <v>1</v>
      </c>
      <c r="G13" s="37"/>
      <c r="H13" s="127"/>
      <c r="I13" s="128" t="s">
        <v>29</v>
      </c>
    </row>
    <row r="14" spans="1:9" ht="15">
      <c r="A14" s="126" t="s">
        <v>18</v>
      </c>
      <c r="B14" s="39">
        <v>0.9</v>
      </c>
      <c r="C14" s="40"/>
      <c r="D14" s="41">
        <v>0</v>
      </c>
      <c r="E14" s="40"/>
      <c r="F14" s="41">
        <v>1</v>
      </c>
      <c r="G14" s="40"/>
      <c r="H14" s="129" t="s">
        <v>21</v>
      </c>
      <c r="I14" s="130" t="s">
        <v>30</v>
      </c>
    </row>
    <row r="15" spans="1:9" ht="15">
      <c r="A15" s="126" t="s">
        <v>17</v>
      </c>
      <c r="B15" s="42">
        <v>87.5</v>
      </c>
      <c r="C15" s="43"/>
      <c r="D15" s="44">
        <v>1</v>
      </c>
      <c r="E15" s="43"/>
      <c r="F15" s="44">
        <v>89.25</v>
      </c>
      <c r="G15" s="43"/>
      <c r="H15" s="129" t="s">
        <v>22</v>
      </c>
      <c r="I15" s="130" t="s">
        <v>31</v>
      </c>
    </row>
    <row r="16" spans="1:9" ht="15">
      <c r="A16" s="126"/>
      <c r="B16" s="131" t="s">
        <v>5</v>
      </c>
      <c r="C16" s="132" t="s">
        <v>4</v>
      </c>
      <c r="D16" s="132" t="s">
        <v>25</v>
      </c>
      <c r="E16" s="132" t="s">
        <v>4</v>
      </c>
      <c r="F16" s="132" t="s">
        <v>5</v>
      </c>
      <c r="G16" s="132" t="s">
        <v>4</v>
      </c>
      <c r="H16" s="133" t="s">
        <v>4</v>
      </c>
      <c r="I16" s="134">
        <v>7</v>
      </c>
    </row>
    <row r="17" spans="1:9" ht="15">
      <c r="A17" s="230" t="s">
        <v>99</v>
      </c>
      <c r="B17" s="233">
        <v>75.5</v>
      </c>
      <c r="C17" s="226">
        <f>B17/B$15*1000*B$14</f>
        <v>776.5714285714287</v>
      </c>
      <c r="D17" s="235">
        <v>0</v>
      </c>
      <c r="E17" s="234">
        <v>0</v>
      </c>
      <c r="F17" s="227">
        <v>21.75</v>
      </c>
      <c r="G17" s="226">
        <f>F17/F$15*1000*F$14</f>
        <v>243.69747899159663</v>
      </c>
      <c r="H17" s="228">
        <f>LARGE((C17,E17,G17),1)</f>
        <v>776.5714285714287</v>
      </c>
      <c r="I17" s="140">
        <v>4</v>
      </c>
    </row>
    <row r="18" spans="1:9" ht="15">
      <c r="A18" s="141"/>
      <c r="B18" s="136">
        <v>0</v>
      </c>
      <c r="C18" s="137">
        <v>0</v>
      </c>
      <c r="D18" s="138">
        <v>0</v>
      </c>
      <c r="E18" s="137">
        <v>0</v>
      </c>
      <c r="F18" s="138">
        <v>0</v>
      </c>
      <c r="G18" s="137">
        <v>0</v>
      </c>
      <c r="H18" s="139">
        <v>0</v>
      </c>
      <c r="I18" s="140"/>
    </row>
    <row r="19" spans="1:9" ht="15">
      <c r="A19" s="141"/>
      <c r="B19" s="136">
        <v>0</v>
      </c>
      <c r="C19" s="137">
        <v>0</v>
      </c>
      <c r="D19" s="138">
        <v>0</v>
      </c>
      <c r="E19" s="137">
        <v>0</v>
      </c>
      <c r="F19" s="138">
        <v>0</v>
      </c>
      <c r="G19" s="137">
        <v>0</v>
      </c>
      <c r="H19" s="139">
        <v>0</v>
      </c>
      <c r="I19" s="140"/>
    </row>
    <row r="20" spans="1:9" ht="15">
      <c r="A20" s="141"/>
      <c r="B20" s="136">
        <v>0</v>
      </c>
      <c r="C20" s="137">
        <v>0</v>
      </c>
      <c r="D20" s="138">
        <v>0</v>
      </c>
      <c r="E20" s="137">
        <v>0</v>
      </c>
      <c r="F20" s="138">
        <v>0</v>
      </c>
      <c r="G20" s="137">
        <v>0</v>
      </c>
      <c r="H20" s="139">
        <v>0</v>
      </c>
      <c r="I20" s="140"/>
    </row>
    <row r="21" spans="1:9" ht="15">
      <c r="A21" s="141"/>
      <c r="B21" s="136">
        <v>0</v>
      </c>
      <c r="C21" s="137">
        <v>0</v>
      </c>
      <c r="D21" s="138">
        <v>0</v>
      </c>
      <c r="E21" s="137">
        <v>0</v>
      </c>
      <c r="F21" s="138">
        <v>0</v>
      </c>
      <c r="G21" s="137">
        <v>0</v>
      </c>
      <c r="H21" s="139">
        <v>0</v>
      </c>
      <c r="I21" s="140"/>
    </row>
    <row r="22" spans="1:9" ht="15">
      <c r="A22" s="141"/>
      <c r="B22" s="136">
        <v>0</v>
      </c>
      <c r="C22" s="137">
        <v>0</v>
      </c>
      <c r="D22" s="138">
        <v>0</v>
      </c>
      <c r="E22" s="137">
        <v>0</v>
      </c>
      <c r="F22" s="138">
        <v>0</v>
      </c>
      <c r="G22" s="137">
        <v>0</v>
      </c>
      <c r="H22" s="139">
        <v>0</v>
      </c>
      <c r="I22" s="140"/>
    </row>
    <row r="23" spans="1:9" ht="15">
      <c r="A23" s="141"/>
      <c r="B23" s="136">
        <v>0</v>
      </c>
      <c r="C23" s="137">
        <v>0</v>
      </c>
      <c r="D23" s="138">
        <v>0</v>
      </c>
      <c r="E23" s="137">
        <v>0</v>
      </c>
      <c r="F23" s="138">
        <v>0</v>
      </c>
      <c r="G23" s="137">
        <v>0</v>
      </c>
      <c r="H23" s="139">
        <v>0</v>
      </c>
      <c r="I23" s="140"/>
    </row>
    <row r="24" spans="1:9" ht="15">
      <c r="A24" s="141"/>
      <c r="B24" s="136">
        <v>0</v>
      </c>
      <c r="C24" s="137">
        <v>0</v>
      </c>
      <c r="D24" s="138">
        <v>0</v>
      </c>
      <c r="E24" s="137">
        <v>0</v>
      </c>
      <c r="F24" s="138">
        <v>0</v>
      </c>
      <c r="G24" s="137">
        <v>0</v>
      </c>
      <c r="H24" s="139">
        <v>0</v>
      </c>
      <c r="I24" s="140"/>
    </row>
    <row r="25" spans="1:9" ht="15">
      <c r="A25" s="141"/>
      <c r="B25" s="136">
        <v>0</v>
      </c>
      <c r="C25" s="137">
        <v>0</v>
      </c>
      <c r="D25" s="138">
        <v>0</v>
      </c>
      <c r="E25" s="137">
        <v>0</v>
      </c>
      <c r="F25" s="138">
        <v>0</v>
      </c>
      <c r="G25" s="137">
        <v>0</v>
      </c>
      <c r="H25" s="139">
        <v>0</v>
      </c>
      <c r="I25" s="140"/>
    </row>
    <row r="26" spans="1:9" ht="15">
      <c r="A26" s="141"/>
      <c r="B26" s="136">
        <v>0</v>
      </c>
      <c r="C26" s="137">
        <v>0</v>
      </c>
      <c r="D26" s="138">
        <v>0</v>
      </c>
      <c r="E26" s="137">
        <v>0</v>
      </c>
      <c r="F26" s="138">
        <v>0</v>
      </c>
      <c r="G26" s="137">
        <v>0</v>
      </c>
      <c r="H26" s="139">
        <v>0</v>
      </c>
      <c r="I26" s="140"/>
    </row>
    <row r="27" spans="1:9" ht="15">
      <c r="A27" s="141"/>
      <c r="B27" s="136">
        <v>0</v>
      </c>
      <c r="C27" s="137">
        <v>0</v>
      </c>
      <c r="D27" s="138">
        <v>0</v>
      </c>
      <c r="E27" s="137">
        <v>0</v>
      </c>
      <c r="F27" s="138">
        <v>0</v>
      </c>
      <c r="G27" s="137">
        <v>0</v>
      </c>
      <c r="H27" s="139">
        <v>0</v>
      </c>
      <c r="I27" s="140"/>
    </row>
    <row r="28" spans="1:9" ht="15">
      <c r="A28" s="141"/>
      <c r="B28" s="136">
        <v>0</v>
      </c>
      <c r="C28" s="137">
        <v>0</v>
      </c>
      <c r="D28" s="138">
        <v>0</v>
      </c>
      <c r="E28" s="137">
        <v>0</v>
      </c>
      <c r="F28" s="138">
        <v>0</v>
      </c>
      <c r="G28" s="137">
        <v>0</v>
      </c>
      <c r="H28" s="139">
        <v>0</v>
      </c>
      <c r="I28" s="140"/>
    </row>
    <row r="29" spans="1:9" ht="15">
      <c r="A29" s="141"/>
      <c r="B29" s="136">
        <v>0</v>
      </c>
      <c r="C29" s="137">
        <v>0</v>
      </c>
      <c r="D29" s="138">
        <v>0</v>
      </c>
      <c r="E29" s="137">
        <v>0</v>
      </c>
      <c r="F29" s="138">
        <v>0</v>
      </c>
      <c r="G29" s="137">
        <v>0</v>
      </c>
      <c r="H29" s="139">
        <v>0</v>
      </c>
      <c r="I29" s="140"/>
    </row>
    <row r="30" spans="1:9" ht="15">
      <c r="A30" s="141"/>
      <c r="B30" s="136">
        <v>0</v>
      </c>
      <c r="C30" s="137">
        <v>0</v>
      </c>
      <c r="D30" s="138">
        <v>0</v>
      </c>
      <c r="E30" s="137">
        <v>0</v>
      </c>
      <c r="F30" s="138">
        <v>0</v>
      </c>
      <c r="G30" s="137">
        <v>0</v>
      </c>
      <c r="H30" s="139">
        <v>0</v>
      </c>
      <c r="I30" s="140"/>
    </row>
    <row r="31" spans="1:9" ht="15">
      <c r="A31" s="141"/>
      <c r="B31" s="136">
        <v>0</v>
      </c>
      <c r="C31" s="137">
        <v>0</v>
      </c>
      <c r="D31" s="138">
        <v>0</v>
      </c>
      <c r="E31" s="137">
        <v>0</v>
      </c>
      <c r="F31" s="138">
        <v>0</v>
      </c>
      <c r="G31" s="137">
        <v>0</v>
      </c>
      <c r="H31" s="139">
        <v>0</v>
      </c>
      <c r="I31" s="140"/>
    </row>
    <row r="32" spans="1:9" ht="15">
      <c r="A32" s="141"/>
      <c r="B32" s="136">
        <v>0</v>
      </c>
      <c r="C32" s="137">
        <v>0</v>
      </c>
      <c r="D32" s="138">
        <v>0</v>
      </c>
      <c r="E32" s="137">
        <v>0</v>
      </c>
      <c r="F32" s="138">
        <v>0</v>
      </c>
      <c r="G32" s="137">
        <v>0</v>
      </c>
      <c r="H32" s="139">
        <v>0</v>
      </c>
      <c r="I32" s="140"/>
    </row>
    <row r="33" spans="1:9" ht="15">
      <c r="A33" s="141"/>
      <c r="B33" s="136">
        <v>0</v>
      </c>
      <c r="C33" s="137">
        <v>0</v>
      </c>
      <c r="D33" s="138">
        <v>0</v>
      </c>
      <c r="E33" s="137">
        <v>0</v>
      </c>
      <c r="F33" s="138">
        <v>0</v>
      </c>
      <c r="G33" s="137">
        <v>0</v>
      </c>
      <c r="H33" s="139">
        <v>0</v>
      </c>
      <c r="I33" s="140"/>
    </row>
    <row r="34" spans="1:9" ht="15">
      <c r="A34" s="141"/>
      <c r="B34" s="136">
        <v>0</v>
      </c>
      <c r="C34" s="137">
        <v>0</v>
      </c>
      <c r="D34" s="138">
        <v>0</v>
      </c>
      <c r="E34" s="137">
        <v>0</v>
      </c>
      <c r="F34" s="138">
        <v>0</v>
      </c>
      <c r="G34" s="137">
        <v>0</v>
      </c>
      <c r="H34" s="139">
        <v>0</v>
      </c>
      <c r="I34" s="140"/>
    </row>
    <row r="35" spans="1:9" ht="15">
      <c r="A35" s="141"/>
      <c r="B35" s="136">
        <v>0</v>
      </c>
      <c r="C35" s="137">
        <v>0</v>
      </c>
      <c r="D35" s="138">
        <v>0</v>
      </c>
      <c r="E35" s="137">
        <v>0</v>
      </c>
      <c r="F35" s="138">
        <v>0</v>
      </c>
      <c r="G35" s="137">
        <v>0</v>
      </c>
      <c r="H35" s="139">
        <v>0</v>
      </c>
      <c r="I35" s="140"/>
    </row>
    <row r="36" spans="1:9" ht="15">
      <c r="A36" s="141"/>
      <c r="B36" s="136">
        <v>0</v>
      </c>
      <c r="C36" s="137">
        <v>0</v>
      </c>
      <c r="D36" s="138">
        <v>0</v>
      </c>
      <c r="E36" s="137">
        <v>0</v>
      </c>
      <c r="F36" s="138">
        <v>0</v>
      </c>
      <c r="G36" s="137">
        <v>0</v>
      </c>
      <c r="H36" s="139">
        <v>0</v>
      </c>
      <c r="I36" s="140"/>
    </row>
    <row r="37" spans="1:9" ht="15">
      <c r="A37" s="141"/>
      <c r="B37" s="136">
        <v>0</v>
      </c>
      <c r="C37" s="137">
        <v>0</v>
      </c>
      <c r="D37" s="138">
        <v>0</v>
      </c>
      <c r="E37" s="137">
        <v>0</v>
      </c>
      <c r="F37" s="138">
        <v>0</v>
      </c>
      <c r="G37" s="137">
        <v>0</v>
      </c>
      <c r="H37" s="139">
        <v>0</v>
      </c>
      <c r="I37" s="140"/>
    </row>
    <row r="38" spans="1:9" ht="15">
      <c r="A38" s="141"/>
      <c r="B38" s="136">
        <v>0</v>
      </c>
      <c r="C38" s="137">
        <v>0</v>
      </c>
      <c r="D38" s="138">
        <v>0</v>
      </c>
      <c r="E38" s="137">
        <v>0</v>
      </c>
      <c r="F38" s="138">
        <v>0</v>
      </c>
      <c r="G38" s="137">
        <v>0</v>
      </c>
      <c r="H38" s="139">
        <v>0</v>
      </c>
      <c r="I38" s="142"/>
    </row>
    <row r="39" spans="1:9" ht="15">
      <c r="A39" s="141"/>
      <c r="B39" s="136">
        <v>0</v>
      </c>
      <c r="C39" s="137">
        <v>0</v>
      </c>
      <c r="D39" s="138">
        <v>0</v>
      </c>
      <c r="E39" s="137">
        <v>0</v>
      </c>
      <c r="F39" s="138">
        <v>0</v>
      </c>
      <c r="G39" s="137">
        <v>0</v>
      </c>
      <c r="H39" s="139">
        <v>0</v>
      </c>
      <c r="I39" s="142"/>
    </row>
    <row r="40" spans="1:9" ht="15">
      <c r="A40" s="141"/>
      <c r="B40" s="136">
        <v>0</v>
      </c>
      <c r="C40" s="137">
        <v>0</v>
      </c>
      <c r="D40" s="138">
        <v>0</v>
      </c>
      <c r="E40" s="137">
        <v>0</v>
      </c>
      <c r="F40" s="138">
        <v>0</v>
      </c>
      <c r="G40" s="137">
        <v>0</v>
      </c>
      <c r="H40" s="139">
        <v>0</v>
      </c>
      <c r="I40" s="142"/>
    </row>
    <row r="41" spans="1:9" ht="15">
      <c r="A41" s="141"/>
      <c r="B41" s="136">
        <v>0</v>
      </c>
      <c r="C41" s="137">
        <v>0</v>
      </c>
      <c r="D41" s="138">
        <v>0</v>
      </c>
      <c r="E41" s="137">
        <v>0</v>
      </c>
      <c r="F41" s="138">
        <v>0</v>
      </c>
      <c r="G41" s="137">
        <v>0</v>
      </c>
      <c r="H41" s="139">
        <v>0</v>
      </c>
      <c r="I41" s="142"/>
    </row>
    <row r="42" spans="1:9" ht="15">
      <c r="A42" s="141"/>
      <c r="B42" s="136">
        <v>0</v>
      </c>
      <c r="C42" s="137">
        <v>0</v>
      </c>
      <c r="D42" s="138">
        <v>0</v>
      </c>
      <c r="E42" s="137">
        <v>0</v>
      </c>
      <c r="F42" s="138">
        <v>0</v>
      </c>
      <c r="G42" s="137">
        <v>0</v>
      </c>
      <c r="H42" s="139">
        <v>0</v>
      </c>
      <c r="I42" s="142"/>
    </row>
    <row r="43" spans="1:9" ht="15">
      <c r="A43" s="141"/>
      <c r="B43" s="136">
        <v>0</v>
      </c>
      <c r="C43" s="137">
        <v>0</v>
      </c>
      <c r="D43" s="138">
        <v>0</v>
      </c>
      <c r="E43" s="137">
        <v>0</v>
      </c>
      <c r="F43" s="138">
        <v>0</v>
      </c>
      <c r="G43" s="137">
        <v>0</v>
      </c>
      <c r="H43" s="139">
        <v>0</v>
      </c>
      <c r="I43" s="142"/>
    </row>
    <row r="44" spans="1:9" ht="15">
      <c r="A44" s="141"/>
      <c r="B44" s="136">
        <v>0</v>
      </c>
      <c r="C44" s="137">
        <v>0</v>
      </c>
      <c r="D44" s="138">
        <v>0</v>
      </c>
      <c r="E44" s="137">
        <v>0</v>
      </c>
      <c r="F44" s="138">
        <v>0</v>
      </c>
      <c r="G44" s="137">
        <v>0</v>
      </c>
      <c r="H44" s="139">
        <v>0</v>
      </c>
      <c r="I44" s="142"/>
    </row>
    <row r="45" spans="1:9" ht="15">
      <c r="A45" s="141"/>
      <c r="B45" s="136">
        <v>0</v>
      </c>
      <c r="C45" s="137">
        <v>0</v>
      </c>
      <c r="D45" s="138">
        <v>0</v>
      </c>
      <c r="E45" s="137">
        <v>0</v>
      </c>
      <c r="F45" s="138">
        <v>0</v>
      </c>
      <c r="G45" s="137">
        <v>0</v>
      </c>
      <c r="H45" s="139">
        <v>0</v>
      </c>
      <c r="I45" s="142"/>
    </row>
    <row r="46" spans="1:9" ht="15">
      <c r="A46" s="143"/>
      <c r="B46" s="138">
        <v>0</v>
      </c>
      <c r="C46" s="137">
        <v>0</v>
      </c>
      <c r="D46" s="138">
        <v>0</v>
      </c>
      <c r="E46" s="137">
        <v>0</v>
      </c>
      <c r="F46" s="138">
        <v>0</v>
      </c>
      <c r="G46" s="137">
        <v>0</v>
      </c>
      <c r="H46" s="139">
        <v>0</v>
      </c>
      <c r="I46" s="142"/>
    </row>
    <row r="47" spans="1:9" ht="15">
      <c r="A47" s="143"/>
      <c r="B47" s="138">
        <v>0</v>
      </c>
      <c r="C47" s="137">
        <v>0</v>
      </c>
      <c r="D47" s="138">
        <v>0</v>
      </c>
      <c r="E47" s="137">
        <v>0</v>
      </c>
      <c r="F47" s="138">
        <v>0</v>
      </c>
      <c r="G47" s="137">
        <v>0</v>
      </c>
      <c r="H47" s="139">
        <v>0</v>
      </c>
      <c r="I47" s="142"/>
    </row>
    <row r="48" spans="1:9" ht="15">
      <c r="A48" s="143"/>
      <c r="B48" s="138">
        <v>0</v>
      </c>
      <c r="C48" s="137">
        <v>0</v>
      </c>
      <c r="D48" s="138">
        <v>0</v>
      </c>
      <c r="E48" s="137">
        <v>0</v>
      </c>
      <c r="F48" s="138">
        <v>0</v>
      </c>
      <c r="G48" s="137">
        <v>0</v>
      </c>
      <c r="H48" s="139">
        <v>0</v>
      </c>
      <c r="I48" s="142"/>
    </row>
    <row r="49" spans="1:9" ht="15">
      <c r="A49" s="143"/>
      <c r="B49" s="138">
        <v>0</v>
      </c>
      <c r="C49" s="137">
        <v>0</v>
      </c>
      <c r="D49" s="138">
        <v>0</v>
      </c>
      <c r="E49" s="137">
        <v>0</v>
      </c>
      <c r="F49" s="138">
        <v>0</v>
      </c>
      <c r="G49" s="137">
        <v>0</v>
      </c>
      <c r="H49" s="139">
        <v>0</v>
      </c>
      <c r="I49" s="142"/>
    </row>
    <row r="50" spans="1:9" ht="15">
      <c r="A50" s="143"/>
      <c r="B50" s="138">
        <v>0</v>
      </c>
      <c r="C50" s="137">
        <v>0</v>
      </c>
      <c r="D50" s="138">
        <v>0</v>
      </c>
      <c r="E50" s="137">
        <v>0</v>
      </c>
      <c r="F50" s="138">
        <v>0</v>
      </c>
      <c r="G50" s="137">
        <v>0</v>
      </c>
      <c r="H50" s="139">
        <v>0</v>
      </c>
      <c r="I50" s="142"/>
    </row>
    <row r="51" spans="1:9" ht="15">
      <c r="A51" s="143"/>
      <c r="B51" s="138">
        <v>0</v>
      </c>
      <c r="C51" s="137">
        <v>0</v>
      </c>
      <c r="D51" s="138">
        <v>0</v>
      </c>
      <c r="E51" s="137">
        <v>0</v>
      </c>
      <c r="F51" s="138">
        <v>0</v>
      </c>
      <c r="G51" s="137">
        <v>0</v>
      </c>
      <c r="H51" s="139">
        <v>0</v>
      </c>
      <c r="I51" s="142"/>
    </row>
    <row r="52" spans="1:9" ht="15">
      <c r="A52" s="143"/>
      <c r="B52" s="138">
        <v>0</v>
      </c>
      <c r="C52" s="137">
        <v>0</v>
      </c>
      <c r="D52" s="138">
        <v>0</v>
      </c>
      <c r="E52" s="137">
        <v>0</v>
      </c>
      <c r="F52" s="138">
        <v>0</v>
      </c>
      <c r="G52" s="137">
        <v>0</v>
      </c>
      <c r="H52" s="139">
        <v>0</v>
      </c>
      <c r="I52" s="142"/>
    </row>
    <row r="53" spans="1:9" ht="15">
      <c r="A53" s="143"/>
      <c r="B53" s="138">
        <v>0</v>
      </c>
      <c r="C53" s="137">
        <v>0</v>
      </c>
      <c r="D53" s="138">
        <v>0</v>
      </c>
      <c r="E53" s="137">
        <v>0</v>
      </c>
      <c r="F53" s="138">
        <v>0</v>
      </c>
      <c r="G53" s="137">
        <v>0</v>
      </c>
      <c r="H53" s="139">
        <v>0</v>
      </c>
      <c r="I53" s="142"/>
    </row>
    <row r="54" spans="1:9" ht="15">
      <c r="A54" s="143"/>
      <c r="B54" s="138">
        <v>0</v>
      </c>
      <c r="C54" s="137">
        <v>0</v>
      </c>
      <c r="D54" s="138">
        <v>0</v>
      </c>
      <c r="E54" s="137">
        <v>0</v>
      </c>
      <c r="F54" s="138">
        <v>0</v>
      </c>
      <c r="G54" s="137">
        <v>0</v>
      </c>
      <c r="H54" s="139">
        <v>0</v>
      </c>
      <c r="I54" s="142"/>
    </row>
    <row r="55" spans="1:9" ht="15">
      <c r="A55" s="143"/>
      <c r="B55" s="138">
        <v>0</v>
      </c>
      <c r="C55" s="137">
        <v>0</v>
      </c>
      <c r="D55" s="138">
        <v>0</v>
      </c>
      <c r="E55" s="137">
        <v>0</v>
      </c>
      <c r="F55" s="138">
        <v>0</v>
      </c>
      <c r="G55" s="137">
        <v>0</v>
      </c>
      <c r="H55" s="139">
        <v>0</v>
      </c>
      <c r="I55" s="142"/>
    </row>
    <row r="56" spans="1:9" ht="15">
      <c r="A56" s="143"/>
      <c r="B56" s="138">
        <v>0</v>
      </c>
      <c r="C56" s="137">
        <v>0</v>
      </c>
      <c r="D56" s="138">
        <v>0</v>
      </c>
      <c r="E56" s="137">
        <v>0</v>
      </c>
      <c r="F56" s="138">
        <v>0</v>
      </c>
      <c r="G56" s="137">
        <v>0</v>
      </c>
      <c r="H56" s="139">
        <v>0</v>
      </c>
      <c r="I56" s="142"/>
    </row>
    <row r="57" spans="1:9" ht="15">
      <c r="A57" s="143"/>
      <c r="B57" s="138">
        <v>0</v>
      </c>
      <c r="C57" s="137">
        <v>0</v>
      </c>
      <c r="D57" s="138">
        <v>0</v>
      </c>
      <c r="E57" s="137">
        <v>0</v>
      </c>
      <c r="F57" s="138">
        <v>0</v>
      </c>
      <c r="G57" s="137">
        <v>0</v>
      </c>
      <c r="H57" s="139">
        <v>0</v>
      </c>
      <c r="I57" s="142"/>
    </row>
    <row r="58" spans="1:9" ht="15">
      <c r="A58" s="143"/>
      <c r="B58" s="138">
        <v>0</v>
      </c>
      <c r="C58" s="137">
        <v>0</v>
      </c>
      <c r="D58" s="138">
        <v>0</v>
      </c>
      <c r="E58" s="137">
        <v>0</v>
      </c>
      <c r="F58" s="138">
        <v>0</v>
      </c>
      <c r="G58" s="137">
        <v>0</v>
      </c>
      <c r="H58" s="139">
        <v>0</v>
      </c>
      <c r="I58" s="142"/>
    </row>
    <row r="59" spans="1:9" ht="15">
      <c r="A59" s="143"/>
      <c r="B59" s="138">
        <v>0</v>
      </c>
      <c r="C59" s="137">
        <v>0</v>
      </c>
      <c r="D59" s="138">
        <v>0</v>
      </c>
      <c r="E59" s="137">
        <v>0</v>
      </c>
      <c r="F59" s="138">
        <v>0</v>
      </c>
      <c r="G59" s="137">
        <v>0</v>
      </c>
      <c r="H59" s="139">
        <v>0</v>
      </c>
      <c r="I59" s="142"/>
    </row>
    <row r="60" spans="1:9" ht="15">
      <c r="A60" s="143"/>
      <c r="B60" s="138">
        <v>0</v>
      </c>
      <c r="C60" s="137">
        <v>0</v>
      </c>
      <c r="D60" s="138">
        <v>0</v>
      </c>
      <c r="E60" s="137">
        <v>0</v>
      </c>
      <c r="F60" s="138">
        <v>0</v>
      </c>
      <c r="G60" s="137">
        <v>0</v>
      </c>
      <c r="H60" s="139">
        <v>0</v>
      </c>
      <c r="I60" s="142"/>
    </row>
    <row r="61" spans="1:9" ht="15">
      <c r="A61" s="143"/>
      <c r="B61" s="138">
        <v>0</v>
      </c>
      <c r="C61" s="137">
        <v>0</v>
      </c>
      <c r="D61" s="138">
        <v>0</v>
      </c>
      <c r="E61" s="137">
        <v>0</v>
      </c>
      <c r="F61" s="138">
        <v>0</v>
      </c>
      <c r="G61" s="137">
        <v>0</v>
      </c>
      <c r="H61" s="139">
        <v>0</v>
      </c>
      <c r="I61" s="142"/>
    </row>
    <row r="62" spans="1:9" ht="15">
      <c r="A62" s="143"/>
      <c r="B62" s="138">
        <v>0</v>
      </c>
      <c r="C62" s="137">
        <v>0</v>
      </c>
      <c r="D62" s="138">
        <v>0</v>
      </c>
      <c r="E62" s="137">
        <v>0</v>
      </c>
      <c r="F62" s="138">
        <v>0</v>
      </c>
      <c r="G62" s="137">
        <v>0</v>
      </c>
      <c r="H62" s="139">
        <v>0</v>
      </c>
      <c r="I62" s="142"/>
    </row>
    <row r="63" spans="1:9" ht="15">
      <c r="A63" s="143"/>
      <c r="B63" s="138">
        <v>0</v>
      </c>
      <c r="C63" s="137">
        <v>0</v>
      </c>
      <c r="D63" s="138">
        <v>0</v>
      </c>
      <c r="E63" s="137">
        <v>0</v>
      </c>
      <c r="F63" s="138">
        <v>0</v>
      </c>
      <c r="G63" s="137">
        <v>0</v>
      </c>
      <c r="H63" s="139">
        <v>0</v>
      </c>
      <c r="I63" s="142"/>
    </row>
    <row r="64" spans="1:9" ht="15">
      <c r="A64" s="143"/>
      <c r="B64" s="138">
        <v>0</v>
      </c>
      <c r="C64" s="137">
        <v>0</v>
      </c>
      <c r="D64" s="138">
        <v>0</v>
      </c>
      <c r="E64" s="137">
        <v>0</v>
      </c>
      <c r="F64" s="138">
        <v>0</v>
      </c>
      <c r="G64" s="137">
        <v>0</v>
      </c>
      <c r="H64" s="139">
        <v>0</v>
      </c>
      <c r="I64" s="142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64"/>
  <sheetViews>
    <sheetView showGridLines="0" zoomScalePageLayoutView="0" workbookViewId="0" topLeftCell="A2">
      <selection activeCell="A17" sqref="A17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796875" style="0" customWidth="1"/>
    <col min="10" max="11" width="5.69921875" style="2" customWidth="1"/>
    <col min="12" max="16384" width="10.69921875" style="2" customWidth="1"/>
  </cols>
  <sheetData>
    <row r="1" spans="1:9" ht="15">
      <c r="A1" s="289"/>
      <c r="B1" s="120"/>
      <c r="C1" s="120"/>
      <c r="D1" s="120"/>
      <c r="E1" s="120"/>
      <c r="F1" s="120"/>
      <c r="G1" s="120"/>
      <c r="H1" s="120"/>
      <c r="I1" s="121"/>
    </row>
    <row r="2" spans="1:9" ht="15">
      <c r="A2" s="289"/>
      <c r="B2" s="291" t="s">
        <v>8</v>
      </c>
      <c r="C2" s="291"/>
      <c r="D2" s="291"/>
      <c r="E2" s="291"/>
      <c r="F2" s="291"/>
      <c r="G2" s="120"/>
      <c r="H2" s="120"/>
      <c r="I2" s="121"/>
    </row>
    <row r="3" spans="1:9" ht="15">
      <c r="A3" s="289"/>
      <c r="B3" s="120"/>
      <c r="C3" s="120"/>
      <c r="D3" s="122"/>
      <c r="E3" s="120"/>
      <c r="F3" s="120"/>
      <c r="G3" s="120"/>
      <c r="H3" s="120"/>
      <c r="I3" s="121"/>
    </row>
    <row r="4" spans="1:9" ht="15">
      <c r="A4" s="289"/>
      <c r="B4" s="291" t="s">
        <v>40</v>
      </c>
      <c r="C4" s="291"/>
      <c r="D4" s="291"/>
      <c r="E4" s="291"/>
      <c r="F4" s="291"/>
      <c r="G4" s="120"/>
      <c r="H4" s="120"/>
      <c r="I4" s="121"/>
    </row>
    <row r="5" spans="1:9" ht="15">
      <c r="A5" s="289"/>
      <c r="B5" s="120"/>
      <c r="C5" s="120"/>
      <c r="D5" s="120"/>
      <c r="E5" s="120"/>
      <c r="F5" s="120"/>
      <c r="G5" s="120"/>
      <c r="H5" s="120"/>
      <c r="I5" s="121"/>
    </row>
    <row r="6" spans="1:9" ht="15">
      <c r="A6" s="289"/>
      <c r="B6" s="290"/>
      <c r="C6" s="290"/>
      <c r="D6" s="120"/>
      <c r="E6" s="120"/>
      <c r="F6" s="120"/>
      <c r="G6" s="120"/>
      <c r="H6" s="120"/>
      <c r="I6" s="121"/>
    </row>
    <row r="7" spans="1:9" ht="15">
      <c r="A7" s="289"/>
      <c r="B7" s="120"/>
      <c r="C7" s="120"/>
      <c r="D7" s="120"/>
      <c r="E7" s="120"/>
      <c r="F7" s="120"/>
      <c r="G7" s="120"/>
      <c r="H7" s="120"/>
      <c r="I7" s="121"/>
    </row>
    <row r="8" spans="1:12" ht="15" customHeight="1">
      <c r="A8" s="123" t="s">
        <v>13</v>
      </c>
      <c r="B8" s="124" t="s">
        <v>129</v>
      </c>
      <c r="C8" s="124"/>
      <c r="D8" s="124"/>
      <c r="E8" s="124"/>
      <c r="F8" s="119"/>
      <c r="G8" s="119"/>
      <c r="H8" s="119"/>
      <c r="I8" s="121"/>
      <c r="J8" s="16"/>
      <c r="K8" s="16"/>
      <c r="L8" s="17"/>
    </row>
    <row r="9" spans="1:12" ht="15" customHeight="1">
      <c r="A9" s="123" t="s">
        <v>0</v>
      </c>
      <c r="B9" s="124" t="s">
        <v>130</v>
      </c>
      <c r="C9" s="124"/>
      <c r="D9" s="124"/>
      <c r="E9" s="124"/>
      <c r="F9" s="119"/>
      <c r="G9" s="119"/>
      <c r="H9" s="119"/>
      <c r="I9" s="121"/>
      <c r="J9" s="16"/>
      <c r="K9" s="16"/>
      <c r="L9" s="17"/>
    </row>
    <row r="10" spans="1:12" ht="15" customHeight="1">
      <c r="A10" s="123" t="s">
        <v>16</v>
      </c>
      <c r="B10" s="292" t="s">
        <v>132</v>
      </c>
      <c r="C10" s="292"/>
      <c r="D10" s="125"/>
      <c r="E10" s="125"/>
      <c r="F10" s="35"/>
      <c r="G10" s="35"/>
      <c r="H10" s="35"/>
      <c r="I10" s="121"/>
      <c r="J10" s="16"/>
      <c r="K10" s="16"/>
      <c r="L10" s="17"/>
    </row>
    <row r="11" spans="1:9" ht="15" customHeight="1">
      <c r="A11" s="123" t="s">
        <v>14</v>
      </c>
      <c r="B11" s="124" t="s">
        <v>64</v>
      </c>
      <c r="C11" s="125"/>
      <c r="D11" s="120"/>
      <c r="E11" s="120"/>
      <c r="F11" s="120"/>
      <c r="G11" s="120"/>
      <c r="H11" s="120"/>
      <c r="I11" s="121"/>
    </row>
    <row r="12" spans="1:9" ht="15" customHeight="1">
      <c r="A12" s="123" t="s">
        <v>19</v>
      </c>
      <c r="B12" s="119" t="s">
        <v>56</v>
      </c>
      <c r="C12" s="120"/>
      <c r="D12" s="120"/>
      <c r="E12" s="120"/>
      <c r="F12" s="120"/>
      <c r="G12" s="120"/>
      <c r="H12" s="120"/>
      <c r="I12" s="121"/>
    </row>
    <row r="13" spans="1:9" ht="15" customHeight="1">
      <c r="A13" s="126" t="s">
        <v>15</v>
      </c>
      <c r="B13" s="36" t="s">
        <v>2</v>
      </c>
      <c r="C13" s="37"/>
      <c r="D13" s="38" t="s">
        <v>2</v>
      </c>
      <c r="E13" s="37"/>
      <c r="F13" s="38" t="s">
        <v>1</v>
      </c>
      <c r="G13" s="37"/>
      <c r="H13" s="127"/>
      <c r="I13" s="128" t="s">
        <v>29</v>
      </c>
    </row>
    <row r="14" spans="1:9" ht="15" customHeight="1">
      <c r="A14" s="126" t="s">
        <v>18</v>
      </c>
      <c r="B14" s="39">
        <v>0.7</v>
      </c>
      <c r="C14" s="40"/>
      <c r="D14" s="41">
        <v>0</v>
      </c>
      <c r="E14" s="40"/>
      <c r="F14" s="41">
        <v>0.8</v>
      </c>
      <c r="G14" s="40"/>
      <c r="H14" s="129" t="s">
        <v>21</v>
      </c>
      <c r="I14" s="130" t="s">
        <v>30</v>
      </c>
    </row>
    <row r="15" spans="1:11" ht="15" customHeight="1">
      <c r="A15" s="126" t="s">
        <v>17</v>
      </c>
      <c r="B15" s="42">
        <v>93.2</v>
      </c>
      <c r="C15" s="43"/>
      <c r="D15" s="44">
        <v>1</v>
      </c>
      <c r="E15" s="43"/>
      <c r="F15" s="44">
        <v>91</v>
      </c>
      <c r="G15" s="43"/>
      <c r="H15" s="129" t="s">
        <v>22</v>
      </c>
      <c r="I15" s="130" t="s">
        <v>31</v>
      </c>
      <c r="J15"/>
      <c r="K15"/>
    </row>
    <row r="16" spans="1:11" ht="15">
      <c r="A16" s="126"/>
      <c r="B16" s="131" t="s">
        <v>5</v>
      </c>
      <c r="C16" s="132" t="s">
        <v>4</v>
      </c>
      <c r="D16" s="132" t="s">
        <v>25</v>
      </c>
      <c r="E16" s="132" t="s">
        <v>4</v>
      </c>
      <c r="F16" s="132" t="s">
        <v>5</v>
      </c>
      <c r="G16" s="132" t="s">
        <v>4</v>
      </c>
      <c r="H16" s="133" t="s">
        <v>4</v>
      </c>
      <c r="I16" s="134">
        <v>14</v>
      </c>
      <c r="J16"/>
      <c r="K16"/>
    </row>
    <row r="17" spans="1:11" ht="15">
      <c r="A17" s="229" t="s">
        <v>86</v>
      </c>
      <c r="B17" s="136">
        <v>83.2</v>
      </c>
      <c r="C17" s="226">
        <f>B17/B$15*1000*B$14</f>
        <v>624.8927038626609</v>
      </c>
      <c r="D17" s="138">
        <v>0</v>
      </c>
      <c r="E17" s="137">
        <v>0</v>
      </c>
      <c r="F17" s="138">
        <v>62.6</v>
      </c>
      <c r="G17" s="226">
        <f>F17/F$15*1000*F$14</f>
        <v>550.3296703296704</v>
      </c>
      <c r="H17" s="228">
        <f>LARGE((C17,E17,G17),1)</f>
        <v>624.8927038626609</v>
      </c>
      <c r="I17" s="140">
        <v>6</v>
      </c>
      <c r="J17"/>
      <c r="K17"/>
    </row>
    <row r="18" spans="1:11" ht="15">
      <c r="A18" s="232" t="s">
        <v>57</v>
      </c>
      <c r="B18" s="136">
        <v>66.4</v>
      </c>
      <c r="C18" s="226">
        <f>B18/B$15*1000*B$14</f>
        <v>498.71244635193136</v>
      </c>
      <c r="D18" s="138">
        <v>0</v>
      </c>
      <c r="E18" s="137">
        <v>0</v>
      </c>
      <c r="F18" s="138">
        <v>64.6</v>
      </c>
      <c r="G18" s="226">
        <f>F18/F$15*1000*F$14</f>
        <v>567.9120879120878</v>
      </c>
      <c r="H18" s="228">
        <f>LARGE((C18,E18,G18),1)</f>
        <v>567.9120879120878</v>
      </c>
      <c r="I18" s="140">
        <v>5</v>
      </c>
      <c r="J18"/>
      <c r="K18"/>
    </row>
    <row r="19" spans="1:9" ht="13.5">
      <c r="A19" s="141"/>
      <c r="B19" s="136">
        <v>0</v>
      </c>
      <c r="C19" s="137">
        <v>0</v>
      </c>
      <c r="D19" s="138">
        <v>0</v>
      </c>
      <c r="E19" s="137">
        <v>0</v>
      </c>
      <c r="F19" s="138">
        <v>0</v>
      </c>
      <c r="G19" s="137">
        <v>0</v>
      </c>
      <c r="H19" s="139">
        <v>0</v>
      </c>
      <c r="I19" s="140"/>
    </row>
    <row r="20" spans="1:9" ht="13.5">
      <c r="A20" s="141"/>
      <c r="B20" s="136">
        <v>0</v>
      </c>
      <c r="C20" s="137">
        <v>0</v>
      </c>
      <c r="D20" s="138">
        <v>0</v>
      </c>
      <c r="E20" s="137">
        <v>0</v>
      </c>
      <c r="F20" s="138">
        <v>0</v>
      </c>
      <c r="G20" s="137">
        <v>0</v>
      </c>
      <c r="H20" s="139">
        <v>0</v>
      </c>
      <c r="I20" s="140"/>
    </row>
    <row r="21" spans="1:9" ht="13.5">
      <c r="A21" s="141"/>
      <c r="B21" s="136">
        <v>0</v>
      </c>
      <c r="C21" s="137">
        <v>0</v>
      </c>
      <c r="D21" s="138">
        <v>0</v>
      </c>
      <c r="E21" s="137">
        <v>0</v>
      </c>
      <c r="F21" s="138">
        <v>0</v>
      </c>
      <c r="G21" s="137">
        <v>0</v>
      </c>
      <c r="H21" s="139">
        <v>0</v>
      </c>
      <c r="I21" s="140"/>
    </row>
    <row r="22" spans="1:9" ht="13.5">
      <c r="A22" s="141"/>
      <c r="B22" s="136">
        <v>0</v>
      </c>
      <c r="C22" s="137">
        <v>0</v>
      </c>
      <c r="D22" s="138">
        <v>0</v>
      </c>
      <c r="E22" s="137">
        <v>0</v>
      </c>
      <c r="F22" s="138">
        <v>0</v>
      </c>
      <c r="G22" s="137">
        <v>0</v>
      </c>
      <c r="H22" s="139">
        <v>0</v>
      </c>
      <c r="I22" s="140"/>
    </row>
    <row r="23" spans="1:9" ht="13.5">
      <c r="A23" s="141"/>
      <c r="B23" s="136">
        <v>0</v>
      </c>
      <c r="C23" s="137">
        <v>0</v>
      </c>
      <c r="D23" s="138">
        <v>0</v>
      </c>
      <c r="E23" s="137">
        <v>0</v>
      </c>
      <c r="F23" s="138">
        <v>0</v>
      </c>
      <c r="G23" s="137">
        <v>0</v>
      </c>
      <c r="H23" s="139">
        <v>0</v>
      </c>
      <c r="I23" s="140"/>
    </row>
    <row r="24" spans="1:9" ht="13.5">
      <c r="A24" s="141"/>
      <c r="B24" s="136">
        <v>0</v>
      </c>
      <c r="C24" s="137">
        <v>0</v>
      </c>
      <c r="D24" s="138">
        <v>0</v>
      </c>
      <c r="E24" s="137">
        <v>0</v>
      </c>
      <c r="F24" s="138">
        <v>0</v>
      </c>
      <c r="G24" s="137">
        <v>0</v>
      </c>
      <c r="H24" s="139">
        <v>0</v>
      </c>
      <c r="I24" s="140"/>
    </row>
    <row r="25" spans="1:9" ht="13.5">
      <c r="A25" s="141"/>
      <c r="B25" s="136">
        <v>0</v>
      </c>
      <c r="C25" s="137">
        <v>0</v>
      </c>
      <c r="D25" s="138">
        <v>0</v>
      </c>
      <c r="E25" s="137">
        <v>0</v>
      </c>
      <c r="F25" s="138">
        <v>0</v>
      </c>
      <c r="G25" s="137">
        <v>0</v>
      </c>
      <c r="H25" s="139">
        <v>0</v>
      </c>
      <c r="I25" s="140"/>
    </row>
    <row r="26" spans="1:9" ht="13.5">
      <c r="A26" s="141"/>
      <c r="B26" s="136">
        <v>0</v>
      </c>
      <c r="C26" s="137">
        <v>0</v>
      </c>
      <c r="D26" s="138">
        <v>0</v>
      </c>
      <c r="E26" s="137">
        <v>0</v>
      </c>
      <c r="F26" s="138">
        <v>0</v>
      </c>
      <c r="G26" s="137">
        <v>0</v>
      </c>
      <c r="H26" s="139">
        <v>0</v>
      </c>
      <c r="I26" s="140"/>
    </row>
    <row r="27" spans="1:9" ht="13.5">
      <c r="A27" s="141"/>
      <c r="B27" s="136">
        <v>0</v>
      </c>
      <c r="C27" s="137">
        <v>0</v>
      </c>
      <c r="D27" s="138">
        <v>0</v>
      </c>
      <c r="E27" s="137">
        <v>0</v>
      </c>
      <c r="F27" s="138">
        <v>0</v>
      </c>
      <c r="G27" s="137">
        <v>0</v>
      </c>
      <c r="H27" s="139">
        <v>0</v>
      </c>
      <c r="I27" s="140"/>
    </row>
    <row r="28" spans="1:9" ht="13.5">
      <c r="A28" s="141"/>
      <c r="B28" s="136">
        <v>0</v>
      </c>
      <c r="C28" s="137">
        <v>0</v>
      </c>
      <c r="D28" s="138">
        <v>0</v>
      </c>
      <c r="E28" s="137">
        <v>0</v>
      </c>
      <c r="F28" s="138">
        <v>0</v>
      </c>
      <c r="G28" s="137">
        <v>0</v>
      </c>
      <c r="H28" s="139">
        <v>0</v>
      </c>
      <c r="I28" s="140"/>
    </row>
    <row r="29" spans="1:9" ht="13.5">
      <c r="A29" s="141"/>
      <c r="B29" s="136">
        <v>0</v>
      </c>
      <c r="C29" s="137">
        <v>0</v>
      </c>
      <c r="D29" s="138">
        <v>0</v>
      </c>
      <c r="E29" s="137">
        <v>0</v>
      </c>
      <c r="F29" s="138">
        <v>0</v>
      </c>
      <c r="G29" s="137">
        <v>0</v>
      </c>
      <c r="H29" s="139">
        <v>0</v>
      </c>
      <c r="I29" s="140"/>
    </row>
    <row r="30" spans="1:9" ht="13.5">
      <c r="A30" s="141"/>
      <c r="B30" s="136">
        <v>0</v>
      </c>
      <c r="C30" s="137">
        <v>0</v>
      </c>
      <c r="D30" s="138">
        <v>0</v>
      </c>
      <c r="E30" s="137">
        <v>0</v>
      </c>
      <c r="F30" s="138">
        <v>0</v>
      </c>
      <c r="G30" s="137">
        <v>0</v>
      </c>
      <c r="H30" s="139">
        <v>0</v>
      </c>
      <c r="I30" s="140"/>
    </row>
    <row r="31" spans="1:9" ht="13.5">
      <c r="A31" s="141"/>
      <c r="B31" s="136">
        <v>0</v>
      </c>
      <c r="C31" s="137">
        <v>0</v>
      </c>
      <c r="D31" s="138">
        <v>0</v>
      </c>
      <c r="E31" s="137">
        <v>0</v>
      </c>
      <c r="F31" s="138">
        <v>0</v>
      </c>
      <c r="G31" s="137">
        <v>0</v>
      </c>
      <c r="H31" s="139">
        <v>0</v>
      </c>
      <c r="I31" s="140"/>
    </row>
    <row r="32" spans="1:9" ht="13.5">
      <c r="A32" s="141"/>
      <c r="B32" s="136">
        <v>0</v>
      </c>
      <c r="C32" s="137">
        <v>0</v>
      </c>
      <c r="D32" s="138">
        <v>0</v>
      </c>
      <c r="E32" s="137">
        <v>0</v>
      </c>
      <c r="F32" s="138">
        <v>0</v>
      </c>
      <c r="G32" s="137">
        <v>0</v>
      </c>
      <c r="H32" s="139">
        <v>0</v>
      </c>
      <c r="I32" s="140"/>
    </row>
    <row r="33" spans="1:9" ht="13.5">
      <c r="A33" s="141"/>
      <c r="B33" s="136">
        <v>0</v>
      </c>
      <c r="C33" s="137">
        <v>0</v>
      </c>
      <c r="D33" s="138">
        <v>0</v>
      </c>
      <c r="E33" s="137">
        <v>0</v>
      </c>
      <c r="F33" s="138">
        <v>0</v>
      </c>
      <c r="G33" s="137">
        <v>0</v>
      </c>
      <c r="H33" s="139">
        <v>0</v>
      </c>
      <c r="I33" s="140"/>
    </row>
    <row r="34" spans="1:9" ht="13.5">
      <c r="A34" s="141"/>
      <c r="B34" s="136">
        <v>0</v>
      </c>
      <c r="C34" s="137">
        <v>0</v>
      </c>
      <c r="D34" s="138">
        <v>0</v>
      </c>
      <c r="E34" s="137">
        <v>0</v>
      </c>
      <c r="F34" s="138">
        <v>0</v>
      </c>
      <c r="G34" s="137">
        <v>0</v>
      </c>
      <c r="H34" s="139">
        <v>0</v>
      </c>
      <c r="I34" s="140"/>
    </row>
    <row r="35" spans="1:9" ht="13.5">
      <c r="A35" s="141"/>
      <c r="B35" s="136">
        <v>0</v>
      </c>
      <c r="C35" s="137">
        <v>0</v>
      </c>
      <c r="D35" s="138">
        <v>0</v>
      </c>
      <c r="E35" s="137">
        <v>0</v>
      </c>
      <c r="F35" s="138">
        <v>0</v>
      </c>
      <c r="G35" s="137">
        <v>0</v>
      </c>
      <c r="H35" s="139">
        <v>0</v>
      </c>
      <c r="I35" s="140"/>
    </row>
    <row r="36" spans="1:9" ht="13.5">
      <c r="A36" s="141"/>
      <c r="B36" s="136">
        <v>0</v>
      </c>
      <c r="C36" s="137">
        <v>0</v>
      </c>
      <c r="D36" s="138">
        <v>0</v>
      </c>
      <c r="E36" s="137">
        <v>0</v>
      </c>
      <c r="F36" s="138">
        <v>0</v>
      </c>
      <c r="G36" s="137">
        <v>0</v>
      </c>
      <c r="H36" s="139">
        <v>0</v>
      </c>
      <c r="I36" s="140"/>
    </row>
    <row r="37" spans="1:9" ht="13.5">
      <c r="A37" s="141"/>
      <c r="B37" s="136">
        <v>0</v>
      </c>
      <c r="C37" s="137">
        <v>0</v>
      </c>
      <c r="D37" s="138">
        <v>0</v>
      </c>
      <c r="E37" s="137">
        <v>0</v>
      </c>
      <c r="F37" s="138">
        <v>0</v>
      </c>
      <c r="G37" s="137">
        <v>0</v>
      </c>
      <c r="H37" s="139">
        <v>0</v>
      </c>
      <c r="I37" s="140"/>
    </row>
    <row r="38" spans="1:9" ht="15">
      <c r="A38" s="141"/>
      <c r="B38" s="136">
        <v>0</v>
      </c>
      <c r="C38" s="137">
        <v>0</v>
      </c>
      <c r="D38" s="138">
        <v>0</v>
      </c>
      <c r="E38" s="137">
        <v>0</v>
      </c>
      <c r="F38" s="138">
        <v>0</v>
      </c>
      <c r="G38" s="137">
        <v>0</v>
      </c>
      <c r="H38" s="139">
        <v>0</v>
      </c>
      <c r="I38" s="142"/>
    </row>
    <row r="39" spans="1:9" ht="15">
      <c r="A39" s="141"/>
      <c r="B39" s="136">
        <v>0</v>
      </c>
      <c r="C39" s="137">
        <v>0</v>
      </c>
      <c r="D39" s="138">
        <v>0</v>
      </c>
      <c r="E39" s="137">
        <v>0</v>
      </c>
      <c r="F39" s="138">
        <v>0</v>
      </c>
      <c r="G39" s="137">
        <v>0</v>
      </c>
      <c r="H39" s="139">
        <v>0</v>
      </c>
      <c r="I39" s="142"/>
    </row>
    <row r="40" spans="1:9" ht="15">
      <c r="A40" s="141"/>
      <c r="B40" s="136">
        <v>0</v>
      </c>
      <c r="C40" s="137">
        <v>0</v>
      </c>
      <c r="D40" s="138">
        <v>0</v>
      </c>
      <c r="E40" s="137">
        <v>0</v>
      </c>
      <c r="F40" s="138">
        <v>0</v>
      </c>
      <c r="G40" s="137">
        <v>0</v>
      </c>
      <c r="H40" s="139">
        <v>0</v>
      </c>
      <c r="I40" s="142"/>
    </row>
    <row r="41" spans="1:9" ht="15">
      <c r="A41" s="141"/>
      <c r="B41" s="136">
        <v>0</v>
      </c>
      <c r="C41" s="137">
        <v>0</v>
      </c>
      <c r="D41" s="138">
        <v>0</v>
      </c>
      <c r="E41" s="137">
        <v>0</v>
      </c>
      <c r="F41" s="138">
        <v>0</v>
      </c>
      <c r="G41" s="137">
        <v>0</v>
      </c>
      <c r="H41" s="139">
        <v>0</v>
      </c>
      <c r="I41" s="142"/>
    </row>
    <row r="42" spans="1:9" ht="15">
      <c r="A42" s="141"/>
      <c r="B42" s="136">
        <v>0</v>
      </c>
      <c r="C42" s="137">
        <v>0</v>
      </c>
      <c r="D42" s="138">
        <v>0</v>
      </c>
      <c r="E42" s="137">
        <v>0</v>
      </c>
      <c r="F42" s="138">
        <v>0</v>
      </c>
      <c r="G42" s="137">
        <v>0</v>
      </c>
      <c r="H42" s="139">
        <v>0</v>
      </c>
      <c r="I42" s="142"/>
    </row>
    <row r="43" spans="1:9" ht="15">
      <c r="A43" s="141"/>
      <c r="B43" s="136">
        <v>0</v>
      </c>
      <c r="C43" s="137">
        <v>0</v>
      </c>
      <c r="D43" s="138">
        <v>0</v>
      </c>
      <c r="E43" s="137">
        <v>0</v>
      </c>
      <c r="F43" s="138">
        <v>0</v>
      </c>
      <c r="G43" s="137">
        <v>0</v>
      </c>
      <c r="H43" s="139">
        <v>0</v>
      </c>
      <c r="I43" s="142"/>
    </row>
    <row r="44" spans="1:9" ht="15">
      <c r="A44" s="141"/>
      <c r="B44" s="136">
        <v>0</v>
      </c>
      <c r="C44" s="137">
        <v>0</v>
      </c>
      <c r="D44" s="138">
        <v>0</v>
      </c>
      <c r="E44" s="137">
        <v>0</v>
      </c>
      <c r="F44" s="138">
        <v>0</v>
      </c>
      <c r="G44" s="137">
        <v>0</v>
      </c>
      <c r="H44" s="139">
        <v>0</v>
      </c>
      <c r="I44" s="142"/>
    </row>
    <row r="45" spans="1:9" ht="15">
      <c r="A45" s="141"/>
      <c r="B45" s="136">
        <v>0</v>
      </c>
      <c r="C45" s="137">
        <v>0</v>
      </c>
      <c r="D45" s="138">
        <v>0</v>
      </c>
      <c r="E45" s="137">
        <v>0</v>
      </c>
      <c r="F45" s="138">
        <v>0</v>
      </c>
      <c r="G45" s="137">
        <v>0</v>
      </c>
      <c r="H45" s="139">
        <v>0</v>
      </c>
      <c r="I45" s="142"/>
    </row>
    <row r="46" spans="1:9" ht="15">
      <c r="A46" s="143"/>
      <c r="B46" s="138">
        <v>0</v>
      </c>
      <c r="C46" s="137">
        <v>0</v>
      </c>
      <c r="D46" s="138">
        <v>0</v>
      </c>
      <c r="E46" s="137">
        <v>0</v>
      </c>
      <c r="F46" s="138">
        <v>0</v>
      </c>
      <c r="G46" s="137">
        <v>0</v>
      </c>
      <c r="H46" s="139">
        <v>0</v>
      </c>
      <c r="I46" s="142"/>
    </row>
    <row r="47" spans="1:9" ht="15">
      <c r="A47" s="143"/>
      <c r="B47" s="138">
        <v>0</v>
      </c>
      <c r="C47" s="137">
        <v>0</v>
      </c>
      <c r="D47" s="138">
        <v>0</v>
      </c>
      <c r="E47" s="137">
        <v>0</v>
      </c>
      <c r="F47" s="138">
        <v>0</v>
      </c>
      <c r="G47" s="137">
        <v>0</v>
      </c>
      <c r="H47" s="139">
        <v>0</v>
      </c>
      <c r="I47" s="142"/>
    </row>
    <row r="48" spans="1:9" ht="15">
      <c r="A48" s="143"/>
      <c r="B48" s="138">
        <v>0</v>
      </c>
      <c r="C48" s="137">
        <v>0</v>
      </c>
      <c r="D48" s="138">
        <v>0</v>
      </c>
      <c r="E48" s="137">
        <v>0</v>
      </c>
      <c r="F48" s="138">
        <v>0</v>
      </c>
      <c r="G48" s="137">
        <v>0</v>
      </c>
      <c r="H48" s="139">
        <v>0</v>
      </c>
      <c r="I48" s="142"/>
    </row>
    <row r="49" spans="1:9" ht="15">
      <c r="A49" s="143"/>
      <c r="B49" s="138">
        <v>0</v>
      </c>
      <c r="C49" s="137">
        <v>0</v>
      </c>
      <c r="D49" s="138">
        <v>0</v>
      </c>
      <c r="E49" s="137">
        <v>0</v>
      </c>
      <c r="F49" s="138">
        <v>0</v>
      </c>
      <c r="G49" s="137">
        <v>0</v>
      </c>
      <c r="H49" s="139">
        <v>0</v>
      </c>
      <c r="I49" s="142"/>
    </row>
    <row r="50" spans="1:9" ht="15">
      <c r="A50" s="143"/>
      <c r="B50" s="138">
        <v>0</v>
      </c>
      <c r="C50" s="137">
        <v>0</v>
      </c>
      <c r="D50" s="138">
        <v>0</v>
      </c>
      <c r="E50" s="137">
        <v>0</v>
      </c>
      <c r="F50" s="138">
        <v>0</v>
      </c>
      <c r="G50" s="137">
        <v>0</v>
      </c>
      <c r="H50" s="139">
        <v>0</v>
      </c>
      <c r="I50" s="142"/>
    </row>
    <row r="51" spans="1:9" ht="15">
      <c r="A51" s="143"/>
      <c r="B51" s="138">
        <v>0</v>
      </c>
      <c r="C51" s="137">
        <v>0</v>
      </c>
      <c r="D51" s="138">
        <v>0</v>
      </c>
      <c r="E51" s="137">
        <v>0</v>
      </c>
      <c r="F51" s="138">
        <v>0</v>
      </c>
      <c r="G51" s="137">
        <v>0</v>
      </c>
      <c r="H51" s="139">
        <v>0</v>
      </c>
      <c r="I51" s="142"/>
    </row>
    <row r="52" spans="1:9" ht="15">
      <c r="A52" s="143"/>
      <c r="B52" s="138">
        <v>0</v>
      </c>
      <c r="C52" s="137">
        <v>0</v>
      </c>
      <c r="D52" s="138">
        <v>0</v>
      </c>
      <c r="E52" s="137">
        <v>0</v>
      </c>
      <c r="F52" s="138">
        <v>0</v>
      </c>
      <c r="G52" s="137">
        <v>0</v>
      </c>
      <c r="H52" s="139">
        <v>0</v>
      </c>
      <c r="I52" s="142"/>
    </row>
    <row r="53" spans="1:9" ht="15">
      <c r="A53" s="143"/>
      <c r="B53" s="138">
        <v>0</v>
      </c>
      <c r="C53" s="137">
        <v>0</v>
      </c>
      <c r="D53" s="138">
        <v>0</v>
      </c>
      <c r="E53" s="137">
        <v>0</v>
      </c>
      <c r="F53" s="138">
        <v>0</v>
      </c>
      <c r="G53" s="137">
        <v>0</v>
      </c>
      <c r="H53" s="139">
        <v>0</v>
      </c>
      <c r="I53" s="142"/>
    </row>
    <row r="54" spans="1:9" ht="15">
      <c r="A54" s="143"/>
      <c r="B54" s="138">
        <v>0</v>
      </c>
      <c r="C54" s="137">
        <v>0</v>
      </c>
      <c r="D54" s="138">
        <v>0</v>
      </c>
      <c r="E54" s="137">
        <v>0</v>
      </c>
      <c r="F54" s="138">
        <v>0</v>
      </c>
      <c r="G54" s="137">
        <v>0</v>
      </c>
      <c r="H54" s="139">
        <v>0</v>
      </c>
      <c r="I54" s="142"/>
    </row>
    <row r="55" spans="1:9" ht="15">
      <c r="A55" s="143"/>
      <c r="B55" s="138">
        <v>0</v>
      </c>
      <c r="C55" s="137">
        <v>0</v>
      </c>
      <c r="D55" s="138">
        <v>0</v>
      </c>
      <c r="E55" s="137">
        <v>0</v>
      </c>
      <c r="F55" s="138">
        <v>0</v>
      </c>
      <c r="G55" s="137">
        <v>0</v>
      </c>
      <c r="H55" s="139">
        <v>0</v>
      </c>
      <c r="I55" s="142"/>
    </row>
    <row r="56" spans="1:9" ht="15">
      <c r="A56" s="143"/>
      <c r="B56" s="138">
        <v>0</v>
      </c>
      <c r="C56" s="137">
        <v>0</v>
      </c>
      <c r="D56" s="138">
        <v>0</v>
      </c>
      <c r="E56" s="137">
        <v>0</v>
      </c>
      <c r="F56" s="138">
        <v>0</v>
      </c>
      <c r="G56" s="137">
        <v>0</v>
      </c>
      <c r="H56" s="139">
        <v>0</v>
      </c>
      <c r="I56" s="142"/>
    </row>
    <row r="57" spans="1:9" ht="15">
      <c r="A57" s="143"/>
      <c r="B57" s="138">
        <v>0</v>
      </c>
      <c r="C57" s="137">
        <v>0</v>
      </c>
      <c r="D57" s="138">
        <v>0</v>
      </c>
      <c r="E57" s="137">
        <v>0</v>
      </c>
      <c r="F57" s="138">
        <v>0</v>
      </c>
      <c r="G57" s="137">
        <v>0</v>
      </c>
      <c r="H57" s="139">
        <v>0</v>
      </c>
      <c r="I57" s="142"/>
    </row>
    <row r="58" spans="1:9" ht="15">
      <c r="A58" s="143"/>
      <c r="B58" s="138">
        <v>0</v>
      </c>
      <c r="C58" s="137">
        <v>0</v>
      </c>
      <c r="D58" s="138">
        <v>0</v>
      </c>
      <c r="E58" s="137">
        <v>0</v>
      </c>
      <c r="F58" s="138">
        <v>0</v>
      </c>
      <c r="G58" s="137">
        <v>0</v>
      </c>
      <c r="H58" s="139">
        <v>0</v>
      </c>
      <c r="I58" s="142"/>
    </row>
    <row r="59" spans="1:9" ht="15">
      <c r="A59" s="143"/>
      <c r="B59" s="138">
        <v>0</v>
      </c>
      <c r="C59" s="137">
        <v>0</v>
      </c>
      <c r="D59" s="138">
        <v>0</v>
      </c>
      <c r="E59" s="137">
        <v>0</v>
      </c>
      <c r="F59" s="138">
        <v>0</v>
      </c>
      <c r="G59" s="137">
        <v>0</v>
      </c>
      <c r="H59" s="139">
        <v>0</v>
      </c>
      <c r="I59" s="142"/>
    </row>
    <row r="60" spans="1:9" ht="15">
      <c r="A60" s="143"/>
      <c r="B60" s="138">
        <v>0</v>
      </c>
      <c r="C60" s="137">
        <v>0</v>
      </c>
      <c r="D60" s="138">
        <v>0</v>
      </c>
      <c r="E60" s="137">
        <v>0</v>
      </c>
      <c r="F60" s="138">
        <v>0</v>
      </c>
      <c r="G60" s="137">
        <v>0</v>
      </c>
      <c r="H60" s="139">
        <v>0</v>
      </c>
      <c r="I60" s="142"/>
    </row>
    <row r="61" spans="1:9" ht="15">
      <c r="A61" s="143"/>
      <c r="B61" s="138">
        <v>0</v>
      </c>
      <c r="C61" s="137">
        <v>0</v>
      </c>
      <c r="D61" s="138">
        <v>0</v>
      </c>
      <c r="E61" s="137">
        <v>0</v>
      </c>
      <c r="F61" s="138">
        <v>0</v>
      </c>
      <c r="G61" s="137">
        <v>0</v>
      </c>
      <c r="H61" s="139">
        <v>0</v>
      </c>
      <c r="I61" s="142"/>
    </row>
    <row r="62" spans="1:9" ht="15">
      <c r="A62" s="143"/>
      <c r="B62" s="138">
        <v>0</v>
      </c>
      <c r="C62" s="137">
        <v>0</v>
      </c>
      <c r="D62" s="138">
        <v>0</v>
      </c>
      <c r="E62" s="137">
        <v>0</v>
      </c>
      <c r="F62" s="138">
        <v>0</v>
      </c>
      <c r="G62" s="137">
        <v>0</v>
      </c>
      <c r="H62" s="139">
        <v>0</v>
      </c>
      <c r="I62" s="142"/>
    </row>
    <row r="63" spans="1:9" ht="15">
      <c r="A63" s="143"/>
      <c r="B63" s="138">
        <v>0</v>
      </c>
      <c r="C63" s="137">
        <v>0</v>
      </c>
      <c r="D63" s="138">
        <v>0</v>
      </c>
      <c r="E63" s="137">
        <v>0</v>
      </c>
      <c r="F63" s="138">
        <v>0</v>
      </c>
      <c r="G63" s="137">
        <v>0</v>
      </c>
      <c r="H63" s="139">
        <v>0</v>
      </c>
      <c r="I63" s="142"/>
    </row>
    <row r="64" spans="1:9" ht="15">
      <c r="A64" s="143"/>
      <c r="B64" s="138">
        <v>0</v>
      </c>
      <c r="C64" s="137">
        <v>0</v>
      </c>
      <c r="D64" s="138">
        <v>0</v>
      </c>
      <c r="E64" s="137">
        <v>0</v>
      </c>
      <c r="F64" s="138">
        <v>0</v>
      </c>
      <c r="G64" s="137">
        <v>0</v>
      </c>
      <c r="H64" s="139">
        <v>0</v>
      </c>
      <c r="I64" s="142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85"/>
  <sheetViews>
    <sheetView zoomScalePageLayoutView="0" workbookViewId="0" topLeftCell="A1">
      <selection activeCell="M17" sqref="M17"/>
    </sheetView>
  </sheetViews>
  <sheetFormatPr defaultColWidth="10.69921875" defaultRowHeight="14.25"/>
  <cols>
    <col min="1" max="2" width="10.5" style="3" customWidth="1"/>
    <col min="3" max="3" width="15.5" style="98" customWidth="1"/>
    <col min="4" max="4" width="4.5" style="98" customWidth="1"/>
    <col min="5" max="16" width="4.296875" style="99" customWidth="1"/>
    <col min="17" max="19" width="5.5" style="99" customWidth="1"/>
    <col min="20" max="34" width="4.296875" style="99" customWidth="1"/>
    <col min="35" max="16384" width="10.69921875" style="99" customWidth="1"/>
  </cols>
  <sheetData>
    <row r="1" spans="3:32" ht="13.5" thickBot="1">
      <c r="C1" s="95"/>
      <c r="D1" s="95"/>
      <c r="E1" s="96">
        <v>2015</v>
      </c>
      <c r="F1" s="97"/>
      <c r="G1" s="163">
        <v>2016</v>
      </c>
      <c r="H1" s="4"/>
      <c r="I1" s="4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4" ht="36.75" customHeight="1" thickBot="1">
      <c r="A2" s="106"/>
      <c r="B2" s="106"/>
      <c r="C2" s="100"/>
      <c r="D2" s="100"/>
      <c r="E2" s="147" t="s">
        <v>55</v>
      </c>
      <c r="F2" s="147" t="s">
        <v>55</v>
      </c>
      <c r="G2" s="149" t="s">
        <v>62</v>
      </c>
      <c r="H2" s="147" t="s">
        <v>62</v>
      </c>
      <c r="I2" s="184" t="s">
        <v>88</v>
      </c>
      <c r="J2" s="147" t="s">
        <v>62</v>
      </c>
      <c r="K2" s="148" t="s">
        <v>97</v>
      </c>
      <c r="L2" s="148" t="s">
        <v>97</v>
      </c>
      <c r="M2" s="147" t="s">
        <v>62</v>
      </c>
      <c r="N2" s="148" t="s">
        <v>107</v>
      </c>
      <c r="O2" s="148" t="s">
        <v>107</v>
      </c>
      <c r="P2" s="148" t="s">
        <v>111</v>
      </c>
      <c r="Q2" s="149" t="s">
        <v>117</v>
      </c>
      <c r="R2" s="207" t="s">
        <v>120</v>
      </c>
      <c r="S2" s="148" t="s">
        <v>126</v>
      </c>
      <c r="T2" s="148" t="s">
        <v>126</v>
      </c>
      <c r="U2" s="148" t="s">
        <v>133</v>
      </c>
      <c r="V2" s="148" t="s">
        <v>133</v>
      </c>
      <c r="W2" s="147" t="s">
        <v>135</v>
      </c>
      <c r="X2" s="148" t="s">
        <v>142</v>
      </c>
      <c r="Y2" s="147" t="s">
        <v>62</v>
      </c>
      <c r="Z2" s="148" t="s">
        <v>41</v>
      </c>
      <c r="AA2" s="149" t="s">
        <v>42</v>
      </c>
      <c r="AB2" s="147" t="s">
        <v>43</v>
      </c>
      <c r="AC2" s="148" t="s">
        <v>44</v>
      </c>
      <c r="AD2" s="147" t="s">
        <v>45</v>
      </c>
      <c r="AE2" s="148" t="s">
        <v>46</v>
      </c>
      <c r="AF2" s="149" t="s">
        <v>47</v>
      </c>
      <c r="AG2" s="147" t="s">
        <v>48</v>
      </c>
      <c r="AH2" s="149" t="s">
        <v>49</v>
      </c>
    </row>
    <row r="3" spans="1:34" s="101" customFormat="1" ht="27" customHeight="1">
      <c r="A3" s="175"/>
      <c r="B3" s="176"/>
      <c r="C3" s="182" t="s">
        <v>27</v>
      </c>
      <c r="D3" s="182"/>
      <c r="E3" s="181" t="s">
        <v>54</v>
      </c>
      <c r="F3" s="153" t="s">
        <v>54</v>
      </c>
      <c r="G3" s="146" t="s">
        <v>72</v>
      </c>
      <c r="H3" s="197" t="s">
        <v>72</v>
      </c>
      <c r="I3" s="185" t="s">
        <v>89</v>
      </c>
      <c r="J3" s="204" t="s">
        <v>92</v>
      </c>
      <c r="K3" s="200" t="s">
        <v>100</v>
      </c>
      <c r="L3" s="200" t="s">
        <v>100</v>
      </c>
      <c r="M3" s="146" t="s">
        <v>105</v>
      </c>
      <c r="N3" s="146" t="s">
        <v>108</v>
      </c>
      <c r="O3" s="146" t="s">
        <v>108</v>
      </c>
      <c r="P3" s="205" t="s">
        <v>114</v>
      </c>
      <c r="Q3" s="146" t="s">
        <v>116</v>
      </c>
      <c r="R3" s="208" t="s">
        <v>121</v>
      </c>
      <c r="S3" s="145" t="s">
        <v>125</v>
      </c>
      <c r="T3" s="145" t="s">
        <v>125</v>
      </c>
      <c r="U3" s="145" t="s">
        <v>130</v>
      </c>
      <c r="V3" s="145" t="s">
        <v>130</v>
      </c>
      <c r="W3" s="145" t="s">
        <v>136</v>
      </c>
      <c r="X3" s="145" t="s">
        <v>143</v>
      </c>
      <c r="Y3" s="145" t="s">
        <v>140</v>
      </c>
      <c r="Z3" s="154"/>
      <c r="AA3" s="154"/>
      <c r="AB3" s="154"/>
      <c r="AC3" s="154"/>
      <c r="AD3" s="154"/>
      <c r="AE3" s="154"/>
      <c r="AF3" s="154"/>
      <c r="AG3" s="154"/>
      <c r="AH3" s="154"/>
    </row>
    <row r="4" spans="1:34" ht="12.75">
      <c r="A4" s="172"/>
      <c r="B4" s="171"/>
      <c r="C4" s="178"/>
      <c r="D4" s="107"/>
      <c r="E4" s="157">
        <v>40886</v>
      </c>
      <c r="F4" s="158">
        <v>40887</v>
      </c>
      <c r="G4" s="19" t="s">
        <v>73</v>
      </c>
      <c r="H4" s="51" t="s">
        <v>74</v>
      </c>
      <c r="I4" s="186" t="s">
        <v>91</v>
      </c>
      <c r="J4" s="162">
        <v>40958</v>
      </c>
      <c r="K4" s="31" t="s">
        <v>101</v>
      </c>
      <c r="L4" s="31" t="s">
        <v>103</v>
      </c>
      <c r="M4" s="19" t="s">
        <v>106</v>
      </c>
      <c r="N4" s="19" t="s">
        <v>106</v>
      </c>
      <c r="O4" s="19" t="s">
        <v>110</v>
      </c>
      <c r="P4" s="29" t="s">
        <v>115</v>
      </c>
      <c r="Q4" s="19" t="s">
        <v>119</v>
      </c>
      <c r="R4" s="186" t="s">
        <v>122</v>
      </c>
      <c r="S4" s="19" t="s">
        <v>122</v>
      </c>
      <c r="T4" s="19" t="s">
        <v>128</v>
      </c>
      <c r="U4" s="19" t="s">
        <v>131</v>
      </c>
      <c r="V4" s="162">
        <v>40978</v>
      </c>
      <c r="W4" s="19"/>
      <c r="X4" s="19" t="s">
        <v>144</v>
      </c>
      <c r="Y4" s="19" t="s">
        <v>145</v>
      </c>
      <c r="Z4" s="104"/>
      <c r="AA4" s="104"/>
      <c r="AB4" s="104"/>
      <c r="AC4" s="110"/>
      <c r="AD4" s="104"/>
      <c r="AE4" s="104"/>
      <c r="AF4" s="104"/>
      <c r="AG4" s="104"/>
      <c r="AH4" s="104"/>
    </row>
    <row r="5" spans="1:34" ht="13.5" thickBot="1">
      <c r="A5" s="172"/>
      <c r="B5" s="171"/>
      <c r="C5" s="178"/>
      <c r="D5" s="107"/>
      <c r="E5" s="155" t="s">
        <v>53</v>
      </c>
      <c r="F5" s="156" t="s">
        <v>53</v>
      </c>
      <c r="G5" s="20" t="s">
        <v>75</v>
      </c>
      <c r="H5" s="52" t="s">
        <v>75</v>
      </c>
      <c r="I5" s="187" t="s">
        <v>75</v>
      </c>
      <c r="J5" s="152" t="s">
        <v>75</v>
      </c>
      <c r="K5" s="32" t="s">
        <v>102</v>
      </c>
      <c r="L5" s="32" t="s">
        <v>75</v>
      </c>
      <c r="M5" s="20" t="s">
        <v>75</v>
      </c>
      <c r="N5" s="20" t="s">
        <v>102</v>
      </c>
      <c r="O5" s="20" t="s">
        <v>75</v>
      </c>
      <c r="P5" s="30" t="s">
        <v>75</v>
      </c>
      <c r="Q5" s="20" t="s">
        <v>102</v>
      </c>
      <c r="R5" s="187" t="s">
        <v>75</v>
      </c>
      <c r="S5" s="20" t="s">
        <v>102</v>
      </c>
      <c r="T5" s="152" t="s">
        <v>75</v>
      </c>
      <c r="U5" s="20" t="s">
        <v>75</v>
      </c>
      <c r="V5" s="152" t="s">
        <v>102</v>
      </c>
      <c r="W5" s="20" t="s">
        <v>75</v>
      </c>
      <c r="X5" s="20" t="s">
        <v>75</v>
      </c>
      <c r="Y5" s="20" t="s">
        <v>75</v>
      </c>
      <c r="Z5" s="152"/>
      <c r="AA5" s="152"/>
      <c r="AB5" s="152"/>
      <c r="AC5" s="152"/>
      <c r="AD5" s="152"/>
      <c r="AE5" s="152"/>
      <c r="AF5" s="152"/>
      <c r="AG5" s="152"/>
      <c r="AH5" s="152"/>
    </row>
    <row r="6" spans="1:34" ht="12.75">
      <c r="A6" s="172"/>
      <c r="B6" s="171"/>
      <c r="C6" s="178"/>
      <c r="D6" s="178"/>
      <c r="E6" s="151" t="s">
        <v>28</v>
      </c>
      <c r="F6" s="151" t="s">
        <v>28</v>
      </c>
      <c r="G6" s="151" t="s">
        <v>28</v>
      </c>
      <c r="H6" s="151" t="s">
        <v>28</v>
      </c>
      <c r="I6" s="151" t="s">
        <v>28</v>
      </c>
      <c r="J6" s="151" t="s">
        <v>28</v>
      </c>
      <c r="K6" s="151" t="s">
        <v>28</v>
      </c>
      <c r="L6" s="151" t="s">
        <v>28</v>
      </c>
      <c r="M6" s="151" t="s">
        <v>28</v>
      </c>
      <c r="N6" s="151" t="s">
        <v>28</v>
      </c>
      <c r="O6" s="151" t="s">
        <v>28</v>
      </c>
      <c r="P6" s="151" t="s">
        <v>28</v>
      </c>
      <c r="Q6" s="151" t="s">
        <v>28</v>
      </c>
      <c r="R6" s="151" t="s">
        <v>28</v>
      </c>
      <c r="S6" s="151" t="s">
        <v>28</v>
      </c>
      <c r="T6" s="151" t="s">
        <v>28</v>
      </c>
      <c r="U6" s="151" t="s">
        <v>28</v>
      </c>
      <c r="V6" s="151" t="s">
        <v>28</v>
      </c>
      <c r="W6" s="151" t="s">
        <v>28</v>
      </c>
      <c r="X6" s="151" t="s">
        <v>28</v>
      </c>
      <c r="Y6" s="151" t="s">
        <v>28</v>
      </c>
      <c r="Z6" s="151" t="s">
        <v>28</v>
      </c>
      <c r="AA6" s="151" t="s">
        <v>28</v>
      </c>
      <c r="AB6" s="151" t="s">
        <v>28</v>
      </c>
      <c r="AC6" s="151" t="s">
        <v>28</v>
      </c>
      <c r="AD6" s="151" t="s">
        <v>28</v>
      </c>
      <c r="AE6" s="151" t="s">
        <v>28</v>
      </c>
      <c r="AF6" s="151" t="s">
        <v>28</v>
      </c>
      <c r="AG6" s="151" t="s">
        <v>28</v>
      </c>
      <c r="AH6" s="151" t="s">
        <v>28</v>
      </c>
    </row>
    <row r="7" spans="1:34" s="34" customFormat="1" ht="12.75">
      <c r="A7" s="166" t="s">
        <v>58</v>
      </c>
      <c r="B7" s="167" t="s">
        <v>59</v>
      </c>
      <c r="C7" s="180" t="s">
        <v>12</v>
      </c>
      <c r="D7" s="179" t="s">
        <v>33</v>
      </c>
      <c r="E7" s="111">
        <f>'REV Copper HP Dec 10'!I16</f>
        <v>21</v>
      </c>
      <c r="F7" s="111">
        <f>'REV Copper HP Dec 11'!I16</f>
        <v>21</v>
      </c>
      <c r="G7" s="111">
        <f>'Muskoka Timber Tour Jan 23'!I16</f>
        <v>7</v>
      </c>
      <c r="H7" s="111">
        <f>'Muskoka Timber Tour Jan 24'!I16</f>
        <v>7</v>
      </c>
      <c r="I7" s="111">
        <f>'Whistler COT'!I16</f>
        <v>12</v>
      </c>
      <c r="J7" s="111">
        <f>'Camp Fortune TT Feb 20'!I16</f>
        <v>8</v>
      </c>
      <c r="K7" s="111">
        <f>'Aspen Open HP Feb 18'!I16</f>
        <v>18</v>
      </c>
      <c r="L7" s="111">
        <f>'Aspen Open SS Feb 18'!I16</f>
        <v>10</v>
      </c>
      <c r="M7" s="111">
        <f>'Caledon TT Feb 26'!I16</f>
        <v>6</v>
      </c>
      <c r="N7" s="111">
        <f>'Calgary Nor-Am HP Feb 26'!I16</f>
        <v>12</v>
      </c>
      <c r="O7" s="111">
        <f>'Calgary Nor-Am SS Feb 28'!I16</f>
        <v>12</v>
      </c>
      <c r="P7" s="111">
        <f>'MSLM Nor-Am March 5-6'!I16</f>
        <v>10</v>
      </c>
      <c r="Q7" s="111">
        <f>'Mammoth World Cup'!I16</f>
        <v>27</v>
      </c>
      <c r="R7" s="111">
        <f>'Jr Nationals March 17 SS'!I16</f>
        <v>14</v>
      </c>
      <c r="S7" s="111">
        <f>'Seven Springs Nor-Am Mar 17 HP'!I16</f>
        <v>11</v>
      </c>
      <c r="T7" s="111">
        <f>'Seven Springs Nor-Am Mar 18 SS'!I16</f>
        <v>7</v>
      </c>
      <c r="U7" s="111">
        <f>'Stoneham COT March 12-13 SS'!I16</f>
        <v>14</v>
      </c>
      <c r="V7" s="111">
        <f>'Stoneham COT March 11 HP'!I16</f>
        <v>8</v>
      </c>
      <c r="W7" s="111">
        <f>'Step Up April 1-3 SS'!I16</f>
        <v>11</v>
      </c>
      <c r="X7" s="111">
        <f>'Midwest Championship Feb 6 SS'!I16</f>
        <v>2</v>
      </c>
      <c r="Y7" s="111">
        <f>'Thunder Bay TT Jan 2016 SS'!I16</f>
        <v>1</v>
      </c>
      <c r="Z7" s="111">
        <f>Event22!I16</f>
        <v>1</v>
      </c>
      <c r="AA7" s="111">
        <f>Event23!I16</f>
        <v>1</v>
      </c>
      <c r="AB7" s="111">
        <f>Event24!I16</f>
        <v>1</v>
      </c>
      <c r="AC7" s="111">
        <f>Event25!I16</f>
        <v>1</v>
      </c>
      <c r="AD7" s="111">
        <f>Event26!I16</f>
        <v>1</v>
      </c>
      <c r="AE7" s="111">
        <f>Event27!I16</f>
        <v>1</v>
      </c>
      <c r="AF7" s="111">
        <f>Event28!I16</f>
        <v>1</v>
      </c>
      <c r="AG7" s="111">
        <f>Event29!I16</f>
        <v>1</v>
      </c>
      <c r="AH7" s="111">
        <f>Event30!I16</f>
        <v>1</v>
      </c>
    </row>
    <row r="8" spans="1:34" ht="15">
      <c r="A8" s="190" t="s">
        <v>61</v>
      </c>
      <c r="B8" s="190" t="s">
        <v>60</v>
      </c>
      <c r="C8" s="232" t="s">
        <v>57</v>
      </c>
      <c r="D8" s="108">
        <f>IF(ISNA(VLOOKUP($C8,'RPA Caclulations'!$C$6:$K$100,3,FALSE))=TRUE,"0",VLOOKUP($C8,'RPA Caclulations'!$C$6:$K$100,3,FALSE))</f>
        <v>1</v>
      </c>
      <c r="E8" s="102">
        <f>IF(ISNA(VLOOKUP($C8,'REV Copper HP Dec 10'!$A$17:$I$71,9,FALSE))=TRUE,"0",VLOOKUP($C8,'REV Copper HP Dec 10'!$A$17:$I$71,9,FALSE))</f>
        <v>7</v>
      </c>
      <c r="F8" s="102">
        <f>IF(ISNA(VLOOKUP($C8,'REV Copper HP Dec 11'!$A$17:$I$70,9,FALSE))=TRUE,"0",VLOOKUP($C8,'REV Copper HP Dec 11'!$A$17:$I$70,9,FALSE))</f>
        <v>12</v>
      </c>
      <c r="G8" s="103">
        <f>IF(ISNA(VLOOKUP($C8,'Muskoka Timber Tour Jan 23'!$A$17:$I$23,9,FALSE))=TRUE,0,VLOOKUP($C8,'Muskoka Timber Tour Jan 23'!$A$17:$I$23,9,FALSE))</f>
        <v>0</v>
      </c>
      <c r="H8" s="103">
        <f>IF(ISNA(VLOOKUP($C8,'Muskoka Timber Tour Jan 24'!$A$17:$I$23,9,FALSE))=TRUE,0,VLOOKUP($C8,'Muskoka Timber Tour Jan 24'!$A$17:$I$23,9,FALSE))</f>
        <v>0</v>
      </c>
      <c r="I8" s="103">
        <f>IF(ISNA(VLOOKUP($C8,'Whistler COT'!$A$17:$I$95,9,FALSE))=TRUE,0,VLOOKUP($C8,'Whistler COT'!$A$17:$I$95,9,FALSE))</f>
        <v>5</v>
      </c>
      <c r="J8" s="103">
        <f>IF(ISNA(VLOOKUP($C8,'Camp Fortune TT Feb 20'!$A$17:$I$97,9,FALSE))=TRUE,0,VLOOKUP($C8,'Camp Fortune TT Feb 20'!$A$17:$I$97,9,FALSE))</f>
        <v>0</v>
      </c>
      <c r="K8" s="103">
        <f>IF(ISNA(VLOOKUP($C8,'Aspen Open HP Feb 18'!$A$17:$I$100,9,FALSE))=TRUE,0,VLOOKUP($C8,'Aspen Open HP Feb 18'!$A$17:$I$100,9,FALSE))</f>
        <v>4</v>
      </c>
      <c r="L8" s="103">
        <f>IF(ISNA(VLOOKUP($C8,'Aspen Open SS Feb 18'!$A$17:$I$99,9,FALSE))=TRUE,0,VLOOKUP($C8,'Aspen Open SS Feb 18'!$A$17:$I$99,9,FALSE))</f>
        <v>0</v>
      </c>
      <c r="M8" s="103">
        <f>IF(ISNA(VLOOKUP($C8,'Caledon TT Feb 26'!$A$17:$I$99,9,FALSE))=TRUE,0,VLOOKUP($C8,'Caledon TT Feb 26'!$A$17:$I$99,9,FALSE))</f>
        <v>0</v>
      </c>
      <c r="N8" s="103">
        <f>IF(ISNA(VLOOKUP($C8,'Calgary Nor-Am HP Feb 26'!$A$17:$I$99,9,FALSE))=TRUE,0,VLOOKUP($C8,'Calgary Nor-Am HP Feb 26'!$A$17:$I$99,9,FALSE))</f>
        <v>2</v>
      </c>
      <c r="O8" s="103" t="str">
        <f>IF(ISNA(VLOOKUP($C8,'Calgary Nor-Am SS Feb 28'!$A$17:$I$99,9,FALSE))=TRUE,0,VLOOKUP($C8,'Calgary Nor-Am SS Feb 28'!$A$17:$I$99,9,FALSE))</f>
        <v>DNS</v>
      </c>
      <c r="P8" s="103">
        <f>IF(ISNA(VLOOKUP($C8,'MSLM Nor-Am March 5-6'!$A$17:$I$98,9,FALSE))=TRUE,0,VLOOKUP($C8,'MSLM Nor-Am March 5-6'!$A$17:$I$98,9,FALSE))</f>
        <v>10</v>
      </c>
      <c r="Q8" s="103">
        <f>IF(ISNA(VLOOKUP($C8,'Mammoth World Cup'!$A$17:$I$99,9,FALSE))=TRUE,0,VLOOKUP($C8,'Mammoth World Cup'!$A$17:$I$99,9,FALSE))</f>
        <v>21</v>
      </c>
      <c r="R8" s="103">
        <f>IF(ISNA(VLOOKUP($C8,'Jr Nationals March 17 SS'!$A$17:$I$99,9,FALSE))=TRUE,0,VLOOKUP($C8,'Jr Nationals March 17 SS'!$A$17:$I$99,9,FALSE))</f>
        <v>0</v>
      </c>
      <c r="S8" s="103">
        <f>IF(ISNA(VLOOKUP($C8,'Seven Springs Nor-Am Mar 17 HP'!$A$17:$I$99,9,FALSE))=TRUE,0,VLOOKUP($C8,'Seven Springs Nor-Am Mar 17 HP'!$A$17:$I$99,9,FALSE))</f>
        <v>3</v>
      </c>
      <c r="T8" s="102">
        <f>IF(ISNA(VLOOKUP($C8,'Seven Springs Nor-Am Mar 18 SS'!$A$17:$I$99,9,FALSE))=TRUE,0,VLOOKUP($C8,'Seven Springs Nor-Am Mar 18 SS'!$A$17:$I$99,9,FALSE))</f>
        <v>0</v>
      </c>
      <c r="U8" s="103">
        <f>IF(ISNA(VLOOKUP($C8,'Stoneham COT March 12-13 SS'!$A$17:$I$99,9,FALSE))=TRUE,0,VLOOKUP($C8,'Stoneham COT March 12-13 SS'!$A$17:$I$99,9,FALSE))</f>
        <v>5</v>
      </c>
      <c r="V8" s="103">
        <f>IF(ISNA(VLOOKUP($C8,'Stoneham COT March 11 HP'!$A$17:$I$99,9,FALSE))=TRUE,0,VLOOKUP($C8,'Stoneham COT March 11 HP'!$A$17:$I$99,9,FALSE))</f>
        <v>1</v>
      </c>
      <c r="W8" s="103">
        <f>IF(ISNA(VLOOKUP($C8,'Step Up April 1-3 SS'!$A$17:$I$99,9,FALSE))=TRUE,0,VLOOKUP($C8,'Step Up April 1-3 SS'!$A$17:$I$99,9,FALSE))</f>
        <v>0</v>
      </c>
      <c r="X8" s="103">
        <f>IF(ISNA(VLOOKUP($C8,'Midwest Championship Feb 6 SS'!$A$17:$I$99,9,FALSE))=TRUE,0,VLOOKUP($C8,'Midwest Championship Feb 6 SS'!$A$17:$I$99,9,FALSE))</f>
        <v>0</v>
      </c>
      <c r="Y8" s="103">
        <f>IF(ISNA(VLOOKUP($C8,'Thunder Bay TT Jan 2016 SS'!$A$17:$I$99,9,FALSE))=TRUE,0,VLOOKUP($C8,'Thunder Bay TT Jan 2016 SS'!$A$17:$I$99,9,FALSE))</f>
        <v>0</v>
      </c>
      <c r="Z8" s="103">
        <f>IF(ISNA(VLOOKUP($C8,Event22!$A$17:$I$99,9,FALSE))=TRUE,0,VLOOKUP($C8,Event22!$A$17:$I$99,9,FALSE))</f>
        <v>0</v>
      </c>
      <c r="AA8" s="103">
        <f>IF(ISNA(VLOOKUP($C8,Event23!$A$17:$I$99,9,FALSE))=TRUE,0,VLOOKUP($C8,Event23!$A$17:$I$99,9,FALSE))</f>
        <v>0</v>
      </c>
      <c r="AB8" s="103">
        <f>IF(ISNA(VLOOKUP($C8,Event24!$A$17:$I$99,9,FALSE))=TRUE,0,VLOOKUP($C8,Event24!$A$17:$I$99,9,FALSE))</f>
        <v>0</v>
      </c>
      <c r="AC8" s="103">
        <f>IF(ISNA(VLOOKUP($C8,Event25!$A$17:$I$99,9,FALSE))=TRUE,0,VLOOKUP($C8,Event25!$A$17:$I$99,9,FALSE))</f>
        <v>0</v>
      </c>
      <c r="AD8" s="103">
        <f>IF(ISNA(VLOOKUP($C8,Event26!$A$17:$I$99,9,FALSE))=TRUE,0,VLOOKUP($C8,Event26!$A$17:$I$99,9,FALSE))</f>
        <v>0</v>
      </c>
      <c r="AE8" s="103">
        <f>IF(ISNA(VLOOKUP($C8,Event27!$A$17:$I$99,9,FALSE))=TRUE,0,VLOOKUP($C8,Event27!$A$17:$I$99,9,FALSE))</f>
        <v>0</v>
      </c>
      <c r="AF8" s="103">
        <f>IF(ISNA(VLOOKUP($C8,Event28!$A$17:$I$99,9,FALSE))=TRUE,0,VLOOKUP($C8,Event28!$A$17:$I$99,9,FALSE))</f>
        <v>0</v>
      </c>
      <c r="AG8" s="103">
        <f>IF(ISNA(VLOOKUP($C8,Event29!$A$17:$I$99,9,FALSE))=TRUE,0,VLOOKUP($C8,Event29!$A$17:$I$99,9,FALSE))</f>
        <v>0</v>
      </c>
      <c r="AH8" s="103">
        <f>IF(ISNA(VLOOKUP($C8,Event30!$A$17:$I$99,9,FALSE))=TRUE,0,VLOOKUP($C8,Event30!$A$17:$I$99,9,FALSE))</f>
        <v>0</v>
      </c>
    </row>
    <row r="9" spans="1:34" ht="15">
      <c r="A9" s="254" t="s">
        <v>134</v>
      </c>
      <c r="B9" s="253" t="s">
        <v>79</v>
      </c>
      <c r="C9" s="224" t="s">
        <v>99</v>
      </c>
      <c r="D9" s="108">
        <f>IF(ISNA(VLOOKUP($C9,'RPA Caclulations'!$C$6:$K$100,3,FALSE))=TRUE,"0",VLOOKUP($C9,'RPA Caclulations'!$C$6:$K$100,3,FALSE))</f>
        <v>2</v>
      </c>
      <c r="E9" s="102" t="str">
        <f>IF(ISNA(VLOOKUP($C9,'REV Copper HP Dec 10'!$A$17:$I$71,9,FALSE))=TRUE,"0",VLOOKUP($C9,'REV Copper HP Dec 10'!$A$17:$I$71,9,FALSE))</f>
        <v>0</v>
      </c>
      <c r="F9" s="102" t="str">
        <f>IF(ISNA(VLOOKUP($C9,'REV Copper HP Dec 11'!$A$17:$I$70,9,FALSE))=TRUE,"0",VLOOKUP($C9,'REV Copper HP Dec 11'!$A$17:$I$70,9,FALSE))</f>
        <v>0</v>
      </c>
      <c r="G9" s="103">
        <f>IF(ISNA(VLOOKUP($C9,'Muskoka Timber Tour Jan 23'!$A$17:$I$20,9,FALSE))=TRUE,0,VLOOKUP($C9,'Muskoka Timber Tour Jan 23'!$A$17:$I$20,9,FALSE))</f>
        <v>0</v>
      </c>
      <c r="H9" s="103">
        <f>IF(ISNA(VLOOKUP($C9,'Muskoka Timber Tour Jan 24'!$A$17:$I$20,9,FALSE))=TRUE,0,VLOOKUP($C9,'Muskoka Timber Tour Jan 24'!$A$17:$I$20,9,FALSE))</f>
        <v>0</v>
      </c>
      <c r="I9" s="103">
        <f>IF(ISNA(VLOOKUP($C9,'Whistler COT'!$A$17:$I$95,9,FALSE))=TRUE,0,VLOOKUP($C9,'Whistler COT'!$A$17:$I$95,9,FALSE))</f>
        <v>0</v>
      </c>
      <c r="J9" s="103">
        <f>IF(ISNA(VLOOKUP($C9,'Camp Fortune TT Feb 20'!$A$17:$I$97,9,FALSE))=TRUE,0,VLOOKUP($C9,'Camp Fortune TT Feb 20'!$A$17:$I$97,9,FALSE))</f>
        <v>0</v>
      </c>
      <c r="K9" s="103">
        <f>IF(ISNA(VLOOKUP($C9,'Aspen Open HP Feb 18'!$A$17:$I$100,9,FALSE))=TRUE,0,VLOOKUP($C9,'Aspen Open HP Feb 18'!$A$17:$I$100,9,FALSE))</f>
        <v>14</v>
      </c>
      <c r="L9" s="103">
        <f>IF(ISNA(VLOOKUP($C9,'Aspen Open SS Feb 18'!$A$17:$I$99,9,FALSE))=TRUE,0,VLOOKUP($C9,'Aspen Open SS Feb 18'!$A$17:$I$99,9,FALSE))</f>
        <v>8</v>
      </c>
      <c r="M9" s="103">
        <f>IF(ISNA(VLOOKUP($C9,'Caledon TT Feb 26'!$A$17:$I$99,9,FALSE))=TRUE,0,VLOOKUP($C9,'Caledon TT Feb 26'!$A$17:$I$99,9,FALSE))</f>
        <v>0</v>
      </c>
      <c r="N9" s="103">
        <f>IF(ISNA(VLOOKUP($C9,'Calgary Nor-Am HP Feb 26'!$A$17:$I$99,9,FALSE))=TRUE,0,VLOOKUP($C9,'Calgary Nor-Am HP Feb 26'!$A$17:$I$99,9,FALSE))</f>
        <v>5</v>
      </c>
      <c r="O9" s="103">
        <f>IF(ISNA(VLOOKUP($C9,'Calgary Nor-Am SS Feb 28'!$A$17:$I$99,9,FALSE))=TRUE,0,VLOOKUP($C9,'Calgary Nor-Am SS Feb 28'!$A$17:$I$99,9,FALSE))</f>
        <v>8</v>
      </c>
      <c r="P9" s="103">
        <f>IF(ISNA(VLOOKUP($C9,'MSLM Nor-Am March 5-6'!$A$17:$I$98,9,FALSE))=TRUE,0,VLOOKUP($C9,'MSLM Nor-Am March 5-6'!$A$17:$I$98,9,FALSE))</f>
        <v>1</v>
      </c>
      <c r="Q9" s="103">
        <f>IF(ISNA(VLOOKUP($C9,'Mammoth World Cup'!$A$17:$I$99,9,FALSE))=TRUE,0,VLOOKUP($C9,'Mammoth World Cup'!$A$17:$I$99,9,FALSE))</f>
        <v>0</v>
      </c>
      <c r="R9" s="103">
        <f>IF(ISNA(VLOOKUP($C9,'Jr Nationals March 17 SS'!$A$17:$I$99,9,FALSE))=TRUE,0,VLOOKUP($C9,'Jr Nationals March 17 SS'!$A$17:$I$99,9,FALSE))</f>
        <v>0</v>
      </c>
      <c r="S9" s="103">
        <f>IF(ISNA(VLOOKUP($C9,'Seven Springs Nor-Am Mar 17 HP'!$A$17:$I$99,9,FALSE))=TRUE,0,VLOOKUP($C9,'Seven Springs Nor-Am Mar 17 HP'!$A$17:$I$99,9,FALSE))</f>
        <v>5</v>
      </c>
      <c r="T9" s="102">
        <f>IF(ISNA(VLOOKUP($C9,'Seven Springs Nor-Am Mar 18 SS'!$A$17:$I$99,9,FALSE))=TRUE,0,VLOOKUP($C9,'Seven Springs Nor-Am Mar 18 SS'!$A$17:$I$99,9,FALSE))</f>
        <v>4</v>
      </c>
      <c r="U9" s="103">
        <f>IF(ISNA(VLOOKUP($C9,'Stoneham COT March 12-13 SS'!$A$17:$I$99,9,FALSE))=TRUE,0,VLOOKUP($C9,'Stoneham COT March 12-13 SS'!$A$17:$I$99,9,FALSE))</f>
        <v>0</v>
      </c>
      <c r="V9" s="103">
        <f>IF(ISNA(VLOOKUP($C9,'Stoneham COT March 11 HP'!$A$17:$I$99,9,FALSE))=TRUE,0,VLOOKUP($C9,'Stoneham COT March 11 HP'!$A$17:$I$99,9,FALSE))</f>
        <v>2</v>
      </c>
      <c r="W9" s="103">
        <f>IF(ISNA(VLOOKUP($C9,'Step Up April 1-3 SS'!$A$17:$I$99,9,FALSE))=TRUE,0,VLOOKUP($C9,'Step Up April 1-3 SS'!$A$17:$I$99,9,FALSE))</f>
        <v>7</v>
      </c>
      <c r="X9" s="103">
        <f>IF(ISNA(VLOOKUP($C9,'Midwest Championship Feb 6 SS'!$A$17:$I$99,9,FALSE))=TRUE,0,VLOOKUP($C9,'Midwest Championship Feb 6 SS'!$A$17:$I$99,9,FALSE))</f>
        <v>0</v>
      </c>
      <c r="Y9" s="103">
        <f>IF(ISNA(VLOOKUP($C9,'Thunder Bay TT Jan 2016 SS'!$A$17:$I$99,9,FALSE))=TRUE,0,VLOOKUP($C9,'Thunder Bay TT Jan 2016 SS'!$A$17:$I$99,9,FALSE))</f>
        <v>0</v>
      </c>
      <c r="Z9" s="103">
        <f>IF(ISNA(VLOOKUP($C9,Event22!$A$17:$I$99,9,FALSE))=TRUE,0,VLOOKUP($C9,Event22!$A$17:$I$99,9,FALSE))</f>
        <v>0</v>
      </c>
      <c r="AA9" s="103">
        <f>IF(ISNA(VLOOKUP($C9,Event23!$A$17:$I$99,9,FALSE))=TRUE,0,VLOOKUP($C9,Event23!$A$17:$I$99,9,FALSE))</f>
        <v>0</v>
      </c>
      <c r="AB9" s="103">
        <f>IF(ISNA(VLOOKUP($C9,Event24!$A$17:$I$99,9,FALSE))=TRUE,0,VLOOKUP($C9,Event24!$A$17:$I$99,9,FALSE))</f>
        <v>0</v>
      </c>
      <c r="AC9" s="103">
        <f>IF(ISNA(VLOOKUP($C9,Event25!$A$17:$I$99,9,FALSE))=TRUE,0,VLOOKUP($C9,Event25!$A$17:$I$99,9,FALSE))</f>
        <v>0</v>
      </c>
      <c r="AD9" s="103">
        <f>IF(ISNA(VLOOKUP($C9,Event26!$A$17:$I$99,9,FALSE))=TRUE,0,VLOOKUP($C9,Event26!$A$17:$I$99,9,FALSE))</f>
        <v>0</v>
      </c>
      <c r="AE9" s="103">
        <f>IF(ISNA(VLOOKUP($C9,Event27!$A$17:$I$99,9,FALSE))=TRUE,0,VLOOKUP($C9,Event27!$A$17:$I$99,9,FALSE))</f>
        <v>0</v>
      </c>
      <c r="AF9" s="103">
        <f>IF(ISNA(VLOOKUP($C9,Event28!$A$17:$I$99,9,FALSE))=TRUE,0,VLOOKUP($C9,Event28!$A$17:$I$99,9,FALSE))</f>
        <v>0</v>
      </c>
      <c r="AG9" s="103">
        <f>IF(ISNA(VLOOKUP($C9,Event29!$A$17:$I$99,9,FALSE))=TRUE,0,VLOOKUP($C9,Event29!$A$17:$I$99,9,FALSE))</f>
        <v>0</v>
      </c>
      <c r="AH9" s="103">
        <f>IF(ISNA(VLOOKUP($C9,Event30!$A$17:$I$99,9,FALSE))=TRUE,0,VLOOKUP($C9,Event30!$A$17:$I$99,9,FALSE))</f>
        <v>0</v>
      </c>
    </row>
    <row r="10" spans="1:34" ht="15">
      <c r="A10" s="192" t="s">
        <v>90</v>
      </c>
      <c r="B10" s="192" t="s">
        <v>79</v>
      </c>
      <c r="C10" s="255" t="s">
        <v>85</v>
      </c>
      <c r="D10" s="108">
        <f>IF(ISNA(VLOOKUP($C10,'RPA Caclulations'!$C$6:$K$100,3,FALSE))=TRUE,"0",VLOOKUP($C10,'RPA Caclulations'!$C$6:$K$100,3,FALSE))</f>
        <v>3</v>
      </c>
      <c r="E10" s="102" t="str">
        <f>IF(ISNA(VLOOKUP($C10,'REV Copper HP Dec 10'!$A$17:$I$71,9,FALSE))=TRUE,"0",VLOOKUP($C10,'REV Copper HP Dec 10'!$A$17:$I$71,9,FALSE))</f>
        <v>0</v>
      </c>
      <c r="F10" s="102" t="str">
        <f>IF(ISNA(VLOOKUP($C10,'REV Copper HP Dec 11'!$A$17:$I$70,9,FALSE))=TRUE,"0",VLOOKUP($C10,'REV Copper HP Dec 11'!$A$17:$I$70,9,FALSE))</f>
        <v>0</v>
      </c>
      <c r="G10" s="103">
        <f>IF(ISNA(VLOOKUP($C10,'Muskoka Timber Tour Jan 23'!$A$17:$I$23,9,FALSE))=TRUE,0,VLOOKUP($C10,'Muskoka Timber Tour Jan 23'!$A$17:$I$23,9,FALSE))</f>
        <v>0</v>
      </c>
      <c r="H10" s="103">
        <f>IF(ISNA(VLOOKUP($C10,'Muskoka Timber Tour Jan 24'!$A$17:$I$23,9,FALSE))=TRUE,0,VLOOKUP($C10,'Muskoka Timber Tour Jan 24'!$A$17:$I$23,9,FALSE))</f>
        <v>0</v>
      </c>
      <c r="I10" s="103">
        <f>IF(ISNA(VLOOKUP($C10,'Whistler COT'!$A$17:$I$95,9,FALSE))=TRUE,0,VLOOKUP($C10,'Whistler COT'!$A$17:$I$95,9,FALSE))</f>
        <v>10</v>
      </c>
      <c r="J10" s="103">
        <f>IF(ISNA(VLOOKUP($C10,'Camp Fortune TT Feb 20'!$A$17:$I$97,9,FALSE))=TRUE,0,VLOOKUP($C10,'Camp Fortune TT Feb 20'!$A$17:$I$97,9,FALSE))</f>
        <v>0</v>
      </c>
      <c r="K10" s="103">
        <f>IF(ISNA(VLOOKUP($C10,'Aspen Open HP Feb 18'!$A$17:$I$100,9,FALSE))=TRUE,0,VLOOKUP($C10,'Aspen Open HP Feb 18'!$A$17:$I$100,9,FALSE))</f>
        <v>0</v>
      </c>
      <c r="L10" s="103">
        <f>IF(ISNA(VLOOKUP($C10,'Aspen Open SS Feb 18'!$A$17:$I$99,9,FALSE))=TRUE,0,VLOOKUP($C10,'Aspen Open SS Feb 18'!$A$17:$I$99,9,FALSE))</f>
        <v>0</v>
      </c>
      <c r="M10" s="103">
        <f>IF(ISNA(VLOOKUP($C10,'Caledon TT Feb 26'!$A$17:$I$99,9,FALSE))=TRUE,0,VLOOKUP($C10,'Caledon TT Feb 26'!$A$17:$I$99,9,FALSE))</f>
        <v>0</v>
      </c>
      <c r="N10" s="103">
        <f>IF(ISNA(VLOOKUP($C10,'Calgary Nor-Am HP Feb 26'!$A$17:$I$99,9,FALSE))=TRUE,0,VLOOKUP($C10,'Calgary Nor-Am HP Feb 26'!$A$17:$I$99,9,FALSE))</f>
        <v>0</v>
      </c>
      <c r="O10" s="103">
        <f>IF(ISNA(VLOOKUP($C10,'Calgary Nor-Am SS Feb 28'!$A$17:$I$99,9,FALSE))=TRUE,0,VLOOKUP($C10,'Calgary Nor-Am SS Feb 28'!$A$17:$I$99,9,FALSE))</f>
        <v>9</v>
      </c>
      <c r="P10" s="103">
        <f>IF(ISNA(VLOOKUP($C10,'MSLM Nor-Am March 5-6'!$A$17:$I$98,9,FALSE))=TRUE,0,VLOOKUP($C10,'MSLM Nor-Am March 5-6'!$A$17:$I$98,9,FALSE))</f>
        <v>0</v>
      </c>
      <c r="Q10" s="103">
        <f>IF(ISNA(VLOOKUP($C10,'Mammoth World Cup'!$A$17:$I$99,9,FALSE))=TRUE,0,VLOOKUP($C10,'Mammoth World Cup'!$A$17:$I$99,9,FALSE))</f>
        <v>0</v>
      </c>
      <c r="R10" s="103">
        <f>IF(ISNA(VLOOKUP($C10,'Jr Nationals March 17 SS'!$A$17:$I$99,9,FALSE))=TRUE,0,VLOOKUP($C10,'Jr Nationals March 17 SS'!$A$17:$I$99,9,FALSE))</f>
        <v>0</v>
      </c>
      <c r="S10" s="103">
        <f>IF(ISNA(VLOOKUP($C10,'Seven Springs Nor-Am Mar 17 HP'!$A$17:$I$99,9,FALSE))=TRUE,0,VLOOKUP($C10,'Seven Springs Nor-Am Mar 17 HP'!$A$17:$I$99,9,FALSE))</f>
        <v>0</v>
      </c>
      <c r="T10" s="102">
        <f>IF(ISNA(VLOOKUP($C10,'Seven Springs Nor-Am Mar 18 SS'!$A$17:$I$99,9,FALSE))=TRUE,0,VLOOKUP($C10,'Seven Springs Nor-Am Mar 18 SS'!$A$17:$I$99,9,FALSE))</f>
        <v>0</v>
      </c>
      <c r="U10" s="103">
        <f>IF(ISNA(VLOOKUP($C10,'Stoneham COT March 12-13 SS'!$A$17:$I$99,9,FALSE))=TRUE,0,VLOOKUP($C10,'Stoneham COT March 12-13 SS'!$A$17:$I$99,9,FALSE))</f>
        <v>0</v>
      </c>
      <c r="V10" s="103">
        <f>IF(ISNA(VLOOKUP($C10,'Stoneham COT March 11 HP'!$A$17:$I$99,9,FALSE))=TRUE,0,VLOOKUP($C10,'Stoneham COT March 11 HP'!$A$17:$I$99,9,FALSE))</f>
        <v>0</v>
      </c>
      <c r="W10" s="103">
        <f>IF(ISNA(VLOOKUP($C10,'Step Up April 1-3 SS'!$A$17:$I$99,9,FALSE))=TRUE,0,VLOOKUP($C10,'Step Up April 1-3 SS'!$A$17:$I$99,9,FALSE))</f>
        <v>0</v>
      </c>
      <c r="X10" s="103">
        <f>IF(ISNA(VLOOKUP($C10,'Midwest Championship Feb 6 SS'!$A$17:$I$99,9,FALSE))=TRUE,0,VLOOKUP($C10,'Midwest Championship Feb 6 SS'!$A$17:$I$99,9,FALSE))</f>
        <v>0</v>
      </c>
      <c r="Y10" s="103">
        <f>IF(ISNA(VLOOKUP($C10,'Thunder Bay TT Jan 2016 SS'!$A$17:$I$99,9,FALSE))=TRUE,0,VLOOKUP($C10,'Thunder Bay TT Jan 2016 SS'!$A$17:$I$99,9,FALSE))</f>
        <v>0</v>
      </c>
      <c r="Z10" s="103">
        <f>IF(ISNA(VLOOKUP($C10,Event22!$A$17:$I$99,9,FALSE))=TRUE,0,VLOOKUP($C10,Event22!$A$17:$I$99,9,FALSE))</f>
        <v>0</v>
      </c>
      <c r="AA10" s="103">
        <f>IF(ISNA(VLOOKUP($C10,Event23!$A$17:$I$99,9,FALSE))=TRUE,0,VLOOKUP($C10,Event23!$A$17:$I$99,9,FALSE))</f>
        <v>0</v>
      </c>
      <c r="AB10" s="103">
        <f>IF(ISNA(VLOOKUP($C10,Event24!$A$17:$I$99,9,FALSE))=TRUE,0,VLOOKUP($C10,Event24!$A$17:$I$99,9,FALSE))</f>
        <v>0</v>
      </c>
      <c r="AC10" s="103">
        <f>IF(ISNA(VLOOKUP($C10,Event25!$A$17:$I$99,9,FALSE))=TRUE,0,VLOOKUP($C10,Event25!$A$17:$I$99,9,FALSE))</f>
        <v>0</v>
      </c>
      <c r="AD10" s="103">
        <f>IF(ISNA(VLOOKUP($C10,Event26!$A$17:$I$99,9,FALSE))=TRUE,0,VLOOKUP($C10,Event26!$A$17:$I$99,9,FALSE))</f>
        <v>0</v>
      </c>
      <c r="AE10" s="103">
        <f>IF(ISNA(VLOOKUP($C10,Event27!$A$17:$I$99,9,FALSE))=TRUE,0,VLOOKUP($C10,Event27!$A$17:$I$99,9,FALSE))</f>
        <v>0</v>
      </c>
      <c r="AF10" s="103">
        <f>IF(ISNA(VLOOKUP($C10,Event28!$A$17:$I$99,9,FALSE))=TRUE,0,VLOOKUP($C10,Event28!$A$17:$I$99,9,FALSE))</f>
        <v>0</v>
      </c>
      <c r="AG10" s="103">
        <f>IF(ISNA(VLOOKUP($C10,Event29!$A$17:$I$99,9,FALSE))=TRUE,0,VLOOKUP($C10,Event29!$A$17:$I$99,9,FALSE))</f>
        <v>0</v>
      </c>
      <c r="AH10" s="103">
        <f>IF(ISNA(VLOOKUP($C10,Event30!$A$17:$I$99,9,FALSE))=TRUE,0,VLOOKUP($C10,Event30!$A$17:$I$99,9,FALSE))</f>
        <v>0</v>
      </c>
    </row>
    <row r="11" spans="1:34" ht="15">
      <c r="A11" s="192" t="s">
        <v>90</v>
      </c>
      <c r="B11" s="192" t="s">
        <v>79</v>
      </c>
      <c r="C11" s="229" t="s">
        <v>86</v>
      </c>
      <c r="D11" s="108">
        <f>IF(ISNA(VLOOKUP($C11,'RPA Caclulations'!$C$6:$K$100,3,FALSE))=TRUE,"0",VLOOKUP($C11,'RPA Caclulations'!$C$6:$K$100,3,FALSE))</f>
        <v>4</v>
      </c>
      <c r="E11" s="102" t="str">
        <f>IF(ISNA(VLOOKUP($C11,'REV Copper HP Dec 10'!$A$17:$I$71,9,FALSE))=TRUE,"0",VLOOKUP($C11,'REV Copper HP Dec 10'!$A$17:$I$71,9,FALSE))</f>
        <v>0</v>
      </c>
      <c r="F11" s="102" t="str">
        <f>IF(ISNA(VLOOKUP($C11,'REV Copper HP Dec 11'!$A$17:$I$70,9,FALSE))=TRUE,"0",VLOOKUP($C11,'REV Copper HP Dec 11'!$A$17:$I$70,9,FALSE))</f>
        <v>0</v>
      </c>
      <c r="G11" s="103">
        <f>IF(ISNA(VLOOKUP($C11,'Muskoka Timber Tour Jan 23'!$A$17:$I$23,9,FALSE))=TRUE,0,VLOOKUP($C11,'Muskoka Timber Tour Jan 23'!$A$17:$I$23,9,FALSE))</f>
        <v>0</v>
      </c>
      <c r="H11" s="103">
        <f>IF(ISNA(VLOOKUP($C11,'Muskoka Timber Tour Jan 24'!$A$17:$I$23,9,FALSE))=TRUE,0,VLOOKUP($C11,'Muskoka Timber Tour Jan 24'!$A$17:$I$23,9,FALSE))</f>
        <v>0</v>
      </c>
      <c r="I11" s="103">
        <f>IF(ISNA(VLOOKUP($C11,'Whistler COT'!$A$17:$I$95,9,FALSE))=TRUE,0,VLOOKUP($C11,'Whistler COT'!$A$17:$I$95,9,FALSE))</f>
        <v>11</v>
      </c>
      <c r="J11" s="103">
        <f>IF(ISNA(VLOOKUP($C11,'Camp Fortune TT Feb 20'!$A$17:$I$97,9,FALSE))=TRUE,0,VLOOKUP($C11,'Camp Fortune TT Feb 20'!$A$17:$I$97,9,FALSE))</f>
        <v>0</v>
      </c>
      <c r="K11" s="103">
        <f>IF(ISNA(VLOOKUP($C11,'Aspen Open HP Feb 18'!$A$17:$I$100,9,FALSE))=TRUE,0,VLOOKUP($C11,'Aspen Open HP Feb 18'!$A$17:$I$100,9,FALSE))</f>
        <v>0</v>
      </c>
      <c r="L11" s="103">
        <f>IF(ISNA(VLOOKUP($C11,'Aspen Open SS Feb 18'!$A$17:$I$99,9,FALSE))=TRUE,0,VLOOKUP($C11,'Aspen Open SS Feb 18'!$A$17:$I$99,9,FALSE))</f>
        <v>0</v>
      </c>
      <c r="M11" s="103">
        <f>IF(ISNA(VLOOKUP($C11,'Caledon TT Feb 26'!$A$17:$I$99,9,FALSE))=TRUE,0,VLOOKUP($C11,'Caledon TT Feb 26'!$A$17:$I$99,9,FALSE))</f>
        <v>0</v>
      </c>
      <c r="N11" s="103">
        <f>IF(ISNA(VLOOKUP($C11,'Calgary Nor-Am HP Feb 26'!$A$17:$I$99,9,FALSE))=TRUE,0,VLOOKUP($C11,'Calgary Nor-Am HP Feb 26'!$A$17:$I$99,9,FALSE))</f>
        <v>12</v>
      </c>
      <c r="O11" s="103">
        <f>IF(ISNA(VLOOKUP($C11,'Calgary Nor-Am SS Feb 28'!$A$17:$I$99,9,FALSE))=TRUE,0,VLOOKUP($C11,'Calgary Nor-Am SS Feb 28'!$A$17:$I$99,9,FALSE))</f>
        <v>12</v>
      </c>
      <c r="P11" s="103">
        <f>IF(ISNA(VLOOKUP($C11,'MSLM Nor-Am March 5-6'!$A$17:$I$98,9,FALSE))=TRUE,0,VLOOKUP($C11,'MSLM Nor-Am March 5-6'!$A$17:$I$98,9,FALSE))</f>
        <v>9</v>
      </c>
      <c r="Q11" s="103">
        <f>IF(ISNA(VLOOKUP($C11,'Mammoth World Cup'!$A$17:$I$99,9,FALSE))=TRUE,0,VLOOKUP($C11,'Mammoth World Cup'!$A$17:$I$99,9,FALSE))</f>
        <v>0</v>
      </c>
      <c r="R11" s="103">
        <f>IF(ISNA(VLOOKUP($C11,'Jr Nationals March 17 SS'!$A$17:$I$99,9,FALSE))=TRUE,0,VLOOKUP($C11,'Jr Nationals March 17 SS'!$A$17:$I$99,9,FALSE))</f>
        <v>6</v>
      </c>
      <c r="S11" s="103">
        <f>IF(ISNA(VLOOKUP($C11,'Seven Springs Nor-Am Mar 17 HP'!$A$17:$I$99,9,FALSE))=TRUE,0,VLOOKUP($C11,'Seven Springs Nor-Am Mar 17 HP'!$A$17:$I$99,9,FALSE))</f>
        <v>0</v>
      </c>
      <c r="T11" s="102">
        <f>IF(ISNA(VLOOKUP($C11,'Seven Springs Nor-Am Mar 18 SS'!$A$17:$I$99,9,FALSE))=TRUE,0,VLOOKUP($C11,'Seven Springs Nor-Am Mar 18 SS'!$A$17:$I$99,9,FALSE))</f>
        <v>0</v>
      </c>
      <c r="U11" s="103">
        <f>IF(ISNA(VLOOKUP($C11,'Stoneham COT March 12-13 SS'!$A$17:$I$99,9,FALSE))=TRUE,0,VLOOKUP($C11,'Stoneham COT March 12-13 SS'!$A$17:$I$99,9,FALSE))</f>
        <v>6</v>
      </c>
      <c r="V11" s="103">
        <f>IF(ISNA(VLOOKUP($C11,'Stoneham COT March 11 HP'!$A$17:$I$99,9,FALSE))=TRUE,0,VLOOKUP($C11,'Stoneham COT March 11 HP'!$A$17:$I$99,9,FALSE))</f>
        <v>5</v>
      </c>
      <c r="W11" s="103">
        <f>IF(ISNA(VLOOKUP($C11,'Step Up April 1-3 SS'!$A$17:$I$99,9,FALSE))=TRUE,0,VLOOKUP($C11,'Step Up April 1-3 SS'!$A$17:$I$99,9,FALSE))</f>
        <v>10</v>
      </c>
      <c r="X11" s="103">
        <f>IF(ISNA(VLOOKUP($C11,'Midwest Championship Feb 6 SS'!$A$17:$I$99,9,FALSE))=TRUE,0,VLOOKUP($C11,'Midwest Championship Feb 6 SS'!$A$17:$I$99,9,FALSE))</f>
        <v>0</v>
      </c>
      <c r="Y11" s="103">
        <f>IF(ISNA(VLOOKUP($C11,'Thunder Bay TT Jan 2016 SS'!$A$17:$I$99,9,FALSE))=TRUE,0,VLOOKUP($C11,'Thunder Bay TT Jan 2016 SS'!$A$17:$I$99,9,FALSE))</f>
        <v>0</v>
      </c>
      <c r="Z11" s="103">
        <f>IF(ISNA(VLOOKUP($C11,Event22!$A$17:$I$99,9,FALSE))=TRUE,0,VLOOKUP($C11,Event22!$A$17:$I$99,9,FALSE))</f>
        <v>0</v>
      </c>
      <c r="AA11" s="103">
        <f>IF(ISNA(VLOOKUP($C11,Event23!$A$17:$I$99,9,FALSE))=TRUE,0,VLOOKUP($C11,Event23!$A$17:$I$99,9,FALSE))</f>
        <v>0</v>
      </c>
      <c r="AB11" s="103">
        <f>IF(ISNA(VLOOKUP($C11,Event24!$A$17:$I$99,9,FALSE))=TRUE,0,VLOOKUP($C11,Event24!$A$17:$I$99,9,FALSE))</f>
        <v>0</v>
      </c>
      <c r="AC11" s="103">
        <f>IF(ISNA(VLOOKUP($C11,Event25!$A$17:$I$99,9,FALSE))=TRUE,0,VLOOKUP($C11,Event25!$A$17:$I$99,9,FALSE))</f>
        <v>0</v>
      </c>
      <c r="AD11" s="103">
        <f>IF(ISNA(VLOOKUP($C11,Event26!$A$17:$I$99,9,FALSE))=TRUE,0,VLOOKUP($C11,Event26!$A$17:$I$99,9,FALSE))</f>
        <v>0</v>
      </c>
      <c r="AE11" s="103">
        <f>IF(ISNA(VLOOKUP($C11,Event27!$A$17:$I$99,9,FALSE))=TRUE,0,VLOOKUP($C11,Event27!$A$17:$I$99,9,FALSE))</f>
        <v>0</v>
      </c>
      <c r="AF11" s="103">
        <f>IF(ISNA(VLOOKUP($C11,Event28!$A$17:$I$99,9,FALSE))=TRUE,0,VLOOKUP($C11,Event28!$A$17:$I$99,9,FALSE))</f>
        <v>0</v>
      </c>
      <c r="AG11" s="103">
        <f>IF(ISNA(VLOOKUP($C11,Event29!$A$17:$I$99,9,FALSE))=TRUE,0,VLOOKUP($C11,Event29!$A$17:$I$99,9,FALSE))</f>
        <v>0</v>
      </c>
      <c r="AH11" s="103">
        <f>IF(ISNA(VLOOKUP($C11,Event30!$A$17:$I$99,9,FALSE))=TRUE,0,VLOOKUP($C11,Event30!$A$17:$I$99,9,FALSE))</f>
        <v>0</v>
      </c>
    </row>
    <row r="12" spans="1:34" ht="15">
      <c r="A12" s="192" t="s">
        <v>81</v>
      </c>
      <c r="B12" s="192" t="s">
        <v>79</v>
      </c>
      <c r="C12" s="193" t="s">
        <v>70</v>
      </c>
      <c r="D12" s="108">
        <f>IF(ISNA(VLOOKUP($C12,'RPA Caclulations'!$C$6:$K$100,3,FALSE))=TRUE,"0",VLOOKUP($C12,'RPA Caclulations'!$C$6:$K$100,3,FALSE))</f>
        <v>5</v>
      </c>
      <c r="E12" s="102" t="str">
        <f>IF(ISNA(VLOOKUP($C12,'REV Copper HP Dec 10'!$A$17:$I$71,9,FALSE))=TRUE,"0",VLOOKUP($C12,'REV Copper HP Dec 10'!$A$17:$I$71,9,FALSE))</f>
        <v>0</v>
      </c>
      <c r="F12" s="102" t="str">
        <f>IF(ISNA(VLOOKUP($C12,'REV Copper HP Dec 11'!$A$17:$I$70,9,FALSE))=TRUE,"0",VLOOKUP($C12,'REV Copper HP Dec 11'!$A$17:$I$70,9,FALSE))</f>
        <v>0</v>
      </c>
      <c r="G12" s="103">
        <f>IF(ISNA(VLOOKUP($C12,'Muskoka Timber Tour Jan 23'!$A$17:$I$23,9,FALSE))=TRUE,0,VLOOKUP($C12,'Muskoka Timber Tour Jan 23'!$A$17:$I$23,9,FALSE))</f>
        <v>1</v>
      </c>
      <c r="H12" s="103">
        <f>IF(ISNA(VLOOKUP($C12,'Muskoka Timber Tour Jan 24'!$A$17:$I$23,9,FALSE))=TRUE,0,VLOOKUP($C12,'Muskoka Timber Tour Jan 24'!$A$17:$I$23,9,FALSE))</f>
        <v>4</v>
      </c>
      <c r="I12" s="103">
        <f>IF(ISNA(VLOOKUP($C12,'Whistler COT'!$A$17:$I$95,9,FALSE))=TRUE,0,VLOOKUP($C12,'Whistler COT'!$A$17:$I$95,9,FALSE))</f>
        <v>0</v>
      </c>
      <c r="J12" s="103">
        <f>IF(ISNA(VLOOKUP($C12,'Camp Fortune TT Feb 20'!$A$17:$I$97,9,FALSE))=TRUE,0,VLOOKUP($C12,'Camp Fortune TT Feb 20'!$A$17:$I$97,9,FALSE))</f>
        <v>2</v>
      </c>
      <c r="K12" s="103">
        <f>IF(ISNA(VLOOKUP($C12,'Aspen Open HP Feb 18'!$A$17:$I$100,9,FALSE))=TRUE,0,VLOOKUP($C12,'Aspen Open HP Feb 18'!$A$17:$I$100,9,FALSE))</f>
        <v>0</v>
      </c>
      <c r="L12" s="103">
        <f>IF(ISNA(VLOOKUP($C12,'Aspen Open SS Feb 18'!$A$17:$I$99,9,FALSE))=TRUE,0,VLOOKUP($C12,'Aspen Open SS Feb 18'!$A$17:$I$99,9,FALSE))</f>
        <v>0</v>
      </c>
      <c r="M12" s="103">
        <f>IF(ISNA(VLOOKUP($C12,'Caledon TT Feb 26'!$A$17:$I$99,9,FALSE))=TRUE,0,VLOOKUP($C12,'Caledon TT Feb 26'!$A$17:$I$99,9,FALSE))</f>
        <v>1</v>
      </c>
      <c r="N12" s="103">
        <f>IF(ISNA(VLOOKUP($C12,'Calgary Nor-Am HP Feb 26'!$A$17:$I$99,9,FALSE))=TRUE,0,VLOOKUP($C12,'Calgary Nor-Am HP Feb 26'!$A$17:$I$99,9,FALSE))</f>
        <v>0</v>
      </c>
      <c r="O12" s="103">
        <f>IF(ISNA(VLOOKUP($C12,'Calgary Nor-Am SS Feb 28'!$A$17:$I$99,9,FALSE))=TRUE,0,VLOOKUP($C12,'Calgary Nor-Am SS Feb 28'!$A$17:$I$99,9,FALSE))</f>
        <v>0</v>
      </c>
      <c r="P12" s="103">
        <f>IF(ISNA(VLOOKUP($C12,'MSLM Nor-Am March 5-6'!$A$17:$I$98,9,FALSE))=TRUE,0,VLOOKUP($C12,'MSLM Nor-Am March 5-6'!$A$17:$I$98,9,FALSE))</f>
        <v>0</v>
      </c>
      <c r="Q12" s="103">
        <f>IF(ISNA(VLOOKUP($C12,'Mammoth World Cup'!$A$17:$I$99,9,FALSE))=TRUE,0,VLOOKUP($C12,'Mammoth World Cup'!$A$17:$I$99,9,FALSE))</f>
        <v>0</v>
      </c>
      <c r="R12" s="103">
        <f>IF(ISNA(VLOOKUP($C12,'Jr Nationals March 17 SS'!$A$17:$I$99,9,FALSE))=TRUE,0,VLOOKUP($C12,'Jr Nationals March 17 SS'!$A$17:$I$99,9,FALSE))</f>
        <v>4</v>
      </c>
      <c r="S12" s="103">
        <f>IF(ISNA(VLOOKUP($C12,'Seven Springs Nor-Am Mar 17 HP'!$A$17:$I$99,9,FALSE))=TRUE,0,VLOOKUP($C12,'Seven Springs Nor-Am Mar 17 HP'!$A$17:$I$99,9,FALSE))</f>
        <v>0</v>
      </c>
      <c r="T12" s="102">
        <f>IF(ISNA(VLOOKUP($C12,'Seven Springs Nor-Am Mar 18 SS'!$A$17:$I$99,9,FALSE))=TRUE,0,VLOOKUP($C12,'Seven Springs Nor-Am Mar 18 SS'!$A$17:$I$99,9,FALSE))</f>
        <v>0</v>
      </c>
      <c r="U12" s="103">
        <f>IF(ISNA(VLOOKUP($C12,'Stoneham COT March 12-13 SS'!$A$17:$I$99,9,FALSE))=TRUE,0,VLOOKUP($C12,'Stoneham COT March 12-13 SS'!$A$17:$I$99,9,FALSE))</f>
        <v>0</v>
      </c>
      <c r="V12" s="103">
        <f>IF(ISNA(VLOOKUP($C12,'Stoneham COT March 11 HP'!$A$17:$I$99,9,FALSE))=TRUE,0,VLOOKUP($C12,'Stoneham COT March 11 HP'!$A$17:$I$99,9,FALSE))</f>
        <v>0</v>
      </c>
      <c r="W12" s="103">
        <f>IF(ISNA(VLOOKUP($C12,'Step Up April 1-3 SS'!$A$17:$I$99,9,FALSE))=TRUE,0,VLOOKUP($C12,'Step Up April 1-3 SS'!$A$17:$I$99,9,FALSE))</f>
        <v>0</v>
      </c>
      <c r="X12" s="103">
        <f>IF(ISNA(VLOOKUP($C12,'Midwest Championship Feb 6 SS'!$A$17:$I$99,9,FALSE))=TRUE,0,VLOOKUP($C12,'Midwest Championship Feb 6 SS'!$A$17:$I$99,9,FALSE))</f>
        <v>0</v>
      </c>
      <c r="Y12" s="103">
        <f>IF(ISNA(VLOOKUP($C12,'Thunder Bay TT Jan 2016 SS'!$A$17:$I$99,9,FALSE))=TRUE,0,VLOOKUP($C12,'Thunder Bay TT Jan 2016 SS'!$A$17:$I$99,9,FALSE))</f>
        <v>0</v>
      </c>
      <c r="Z12" s="103">
        <f>IF(ISNA(VLOOKUP($C12,Event22!$A$17:$I$99,9,FALSE))=TRUE,0,VLOOKUP($C12,Event22!$A$17:$I$99,9,FALSE))</f>
        <v>0</v>
      </c>
      <c r="AA12" s="103">
        <f>IF(ISNA(VLOOKUP($C12,Event23!$A$17:$I$99,9,FALSE))=TRUE,0,VLOOKUP($C12,Event23!$A$17:$I$99,9,FALSE))</f>
        <v>0</v>
      </c>
      <c r="AB12" s="103">
        <f>IF(ISNA(VLOOKUP($C12,Event24!$A$17:$I$99,9,FALSE))=TRUE,0,VLOOKUP($C12,Event24!$A$17:$I$99,9,FALSE))</f>
        <v>0</v>
      </c>
      <c r="AC12" s="103">
        <f>IF(ISNA(VLOOKUP($C12,Event25!$A$17:$I$99,9,FALSE))=TRUE,0,VLOOKUP($C12,Event25!$A$17:$I$99,9,FALSE))</f>
        <v>0</v>
      </c>
      <c r="AD12" s="103">
        <f>IF(ISNA(VLOOKUP($C12,Event26!$A$17:$I$99,9,FALSE))=TRUE,0,VLOOKUP($C12,Event26!$A$17:$I$99,9,FALSE))</f>
        <v>0</v>
      </c>
      <c r="AE12" s="103">
        <f>IF(ISNA(VLOOKUP($C12,Event27!$A$17:$I$99,9,FALSE))=TRUE,0,VLOOKUP($C12,Event27!$A$17:$I$99,9,FALSE))</f>
        <v>0</v>
      </c>
      <c r="AF12" s="103">
        <f>IF(ISNA(VLOOKUP($C12,Event28!$A$17:$I$99,9,FALSE))=TRUE,0,VLOOKUP($C12,Event28!$A$17:$I$99,9,FALSE))</f>
        <v>0</v>
      </c>
      <c r="AG12" s="103">
        <f>IF(ISNA(VLOOKUP($C12,Event29!$A$17:$I$99,9,FALSE))=TRUE,0,VLOOKUP($C12,Event29!$A$17:$I$99,9,FALSE))</f>
        <v>0</v>
      </c>
      <c r="AH12" s="103">
        <f>IF(ISNA(VLOOKUP($C12,Event30!$A$17:$I$99,9,FALSE))=TRUE,0,VLOOKUP($C12,Event30!$A$17:$I$99,9,FALSE))</f>
        <v>0</v>
      </c>
    </row>
    <row r="13" spans="1:34" ht="13.5" customHeight="1">
      <c r="A13" s="192" t="s">
        <v>80</v>
      </c>
      <c r="B13" s="192" t="s">
        <v>76</v>
      </c>
      <c r="C13" s="193" t="s">
        <v>65</v>
      </c>
      <c r="D13" s="108">
        <f>IF(ISNA(VLOOKUP($C13,'RPA Caclulations'!$C$6:$K$100,3,FALSE))=TRUE,"0",VLOOKUP($C13,'RPA Caclulations'!$C$6:$K$100,3,FALSE))</f>
        <v>6</v>
      </c>
      <c r="E13" s="102" t="str">
        <f>IF(ISNA(VLOOKUP($C13,'REV Copper HP Dec 10'!$A$17:$I$71,9,FALSE))=TRUE,"0",VLOOKUP($C13,'REV Copper HP Dec 10'!$A$17:$I$71,9,FALSE))</f>
        <v>0</v>
      </c>
      <c r="F13" s="102" t="str">
        <f>IF(ISNA(VLOOKUP($C13,'REV Copper HP Dec 11'!$A$17:$I$70,9,FALSE))=TRUE,"0",VLOOKUP($C13,'REV Copper HP Dec 11'!$A$17:$I$70,9,FALSE))</f>
        <v>0</v>
      </c>
      <c r="G13" s="103">
        <f>IF(ISNA(VLOOKUP($C13,'Muskoka Timber Tour Jan 23'!$A$17:$I$23,9,FALSE))=TRUE,0,VLOOKUP($C13,'Muskoka Timber Tour Jan 23'!$A$17:$I$23,9,FALSE))</f>
        <v>2</v>
      </c>
      <c r="H13" s="103">
        <f>IF(ISNA(VLOOKUP($C13,'Muskoka Timber Tour Jan 24'!$A$17:$I$23,9,FALSE))=TRUE,0,VLOOKUP($C13,'Muskoka Timber Tour Jan 24'!$A$17:$I$23,9,FALSE))</f>
        <v>1</v>
      </c>
      <c r="I13" s="103">
        <f>IF(ISNA(VLOOKUP($C13,'Whistler COT'!$A$17:$I$95,9,FALSE))=TRUE,0,VLOOKUP($C13,'Whistler COT'!$A$17:$I$95,9,FALSE))</f>
        <v>0</v>
      </c>
      <c r="J13" s="103">
        <f>IF(ISNA(VLOOKUP($C13,'Camp Fortune TT Feb 20'!$A$17:$I$97,9,FALSE))=TRUE,0,VLOOKUP($C13,'Camp Fortune TT Feb 20'!$A$17:$I$97,9,FALSE))</f>
        <v>3</v>
      </c>
      <c r="K13" s="103">
        <f>IF(ISNA(VLOOKUP($C13,'Aspen Open HP Feb 18'!$A$17:$I$100,9,FALSE))=TRUE,0,VLOOKUP($C13,'Aspen Open HP Feb 18'!$A$17:$I$100,9,FALSE))</f>
        <v>0</v>
      </c>
      <c r="L13" s="103">
        <f>IF(ISNA(VLOOKUP($C13,'Aspen Open SS Feb 18'!$A$17:$I$99,9,FALSE))=TRUE,0,VLOOKUP($C13,'Aspen Open SS Feb 18'!$A$17:$I$99,9,FALSE))</f>
        <v>0</v>
      </c>
      <c r="M13" s="103">
        <f>IF(ISNA(VLOOKUP($C13,'Caledon TT Feb 26'!$A$17:$I$99,9,FALSE))=TRUE,0,VLOOKUP($C13,'Caledon TT Feb 26'!$A$17:$I$99,9,FALSE))</f>
        <v>6</v>
      </c>
      <c r="N13" s="103">
        <f>IF(ISNA(VLOOKUP($C13,'Calgary Nor-Am HP Feb 26'!$A$17:$I$99,9,FALSE))=TRUE,0,VLOOKUP($C13,'Calgary Nor-Am HP Feb 26'!$A$17:$I$99,9,FALSE))</f>
        <v>0</v>
      </c>
      <c r="O13" s="103">
        <f>IF(ISNA(VLOOKUP($C13,'Calgary Nor-Am SS Feb 28'!$A$17:$I$99,9,FALSE))=TRUE,0,VLOOKUP($C13,'Calgary Nor-Am SS Feb 28'!$A$17:$I$99,9,FALSE))</f>
        <v>0</v>
      </c>
      <c r="P13" s="103">
        <f>IF(ISNA(VLOOKUP($C13,'MSLM Nor-Am March 5-6'!$A$17:$I$98,9,FALSE))=TRUE,0,VLOOKUP($C13,'MSLM Nor-Am March 5-6'!$A$17:$I$98,9,FALSE))</f>
        <v>0</v>
      </c>
      <c r="Q13" s="103">
        <f>IF(ISNA(VLOOKUP($C13,'Mammoth World Cup'!$A$17:$I$99,9,FALSE))=TRUE,0,VLOOKUP($C13,'Mammoth World Cup'!$A$17:$I$99,9,FALSE))</f>
        <v>0</v>
      </c>
      <c r="R13" s="103">
        <f>IF(ISNA(VLOOKUP($C13,'Jr Nationals March 17 SS'!$A$17:$I$99,9,FALSE))=TRUE,0,VLOOKUP($C13,'Jr Nationals March 17 SS'!$A$17:$I$99,9,FALSE))</f>
        <v>0</v>
      </c>
      <c r="S13" s="103">
        <f>IF(ISNA(VLOOKUP($C13,'Seven Springs Nor-Am Mar 17 HP'!$A$17:$I$99,9,FALSE))=TRUE,0,VLOOKUP($C13,'Seven Springs Nor-Am Mar 17 HP'!$A$17:$I$99,9,FALSE))</f>
        <v>0</v>
      </c>
      <c r="T13" s="102">
        <f>IF(ISNA(VLOOKUP($C13,'Seven Springs Nor-Am Mar 18 SS'!$A$17:$I$99,9,FALSE))=TRUE,0,VLOOKUP($C13,'Seven Springs Nor-Am Mar 18 SS'!$A$17:$I$99,9,FALSE))</f>
        <v>0</v>
      </c>
      <c r="U13" s="103">
        <f>IF(ISNA(VLOOKUP($C13,'Stoneham COT March 12-13 SS'!$A$17:$I$99,9,FALSE))=TRUE,0,VLOOKUP($C13,'Stoneham COT March 12-13 SS'!$A$17:$I$99,9,FALSE))</f>
        <v>0</v>
      </c>
      <c r="V13" s="103">
        <f>IF(ISNA(VLOOKUP($C13,'Stoneham COT March 11 HP'!$A$17:$I$99,9,FALSE))=TRUE,0,VLOOKUP($C13,'Stoneham COT March 11 HP'!$A$17:$I$99,9,FALSE))</f>
        <v>0</v>
      </c>
      <c r="W13" s="103">
        <f>IF(ISNA(VLOOKUP($C13,'Step Up April 1-3 SS'!$A$17:$I$99,9,FALSE))=TRUE,0,VLOOKUP($C13,'Step Up April 1-3 SS'!$A$17:$I$99,9,FALSE))</f>
        <v>0</v>
      </c>
      <c r="X13" s="103">
        <f>IF(ISNA(VLOOKUP($C13,'Midwest Championship Feb 6 SS'!$A$17:$I$99,9,FALSE))=TRUE,0,VLOOKUP($C13,'Midwest Championship Feb 6 SS'!$A$17:$I$99,9,FALSE))</f>
        <v>0</v>
      </c>
      <c r="Y13" s="103">
        <f>IF(ISNA(VLOOKUP($C13,'Thunder Bay TT Jan 2016 SS'!$A$17:$I$99,9,FALSE))=TRUE,0,VLOOKUP($C13,'Thunder Bay TT Jan 2016 SS'!$A$17:$I$99,9,FALSE))</f>
        <v>0</v>
      </c>
      <c r="Z13" s="103">
        <f>IF(ISNA(VLOOKUP($C13,Event22!$A$17:$I$99,9,FALSE))=TRUE,0,VLOOKUP($C13,Event22!$A$17:$I$99,9,FALSE))</f>
        <v>0</v>
      </c>
      <c r="AA13" s="103">
        <f>IF(ISNA(VLOOKUP($C13,Event23!$A$17:$I$99,9,FALSE))=TRUE,0,VLOOKUP($C13,Event23!$A$17:$I$99,9,FALSE))</f>
        <v>0</v>
      </c>
      <c r="AB13" s="103">
        <f>IF(ISNA(VLOOKUP($C13,Event24!$A$17:$I$99,9,FALSE))=TRUE,0,VLOOKUP($C13,Event24!$A$17:$I$99,9,FALSE))</f>
        <v>0</v>
      </c>
      <c r="AC13" s="103">
        <f>IF(ISNA(VLOOKUP($C13,Event25!$A$17:$I$99,9,FALSE))=TRUE,0,VLOOKUP($C13,Event25!$A$17:$I$99,9,FALSE))</f>
        <v>0</v>
      </c>
      <c r="AD13" s="103">
        <f>IF(ISNA(VLOOKUP($C13,Event26!$A$17:$I$99,9,FALSE))=TRUE,0,VLOOKUP($C13,Event26!$A$17:$I$99,9,FALSE))</f>
        <v>0</v>
      </c>
      <c r="AE13" s="103">
        <f>IF(ISNA(VLOOKUP($C13,Event27!$A$17:$I$99,9,FALSE))=TRUE,0,VLOOKUP($C13,Event27!$A$17:$I$99,9,FALSE))</f>
        <v>0</v>
      </c>
      <c r="AF13" s="103">
        <f>IF(ISNA(VLOOKUP($C13,Event28!$A$17:$I$99,9,FALSE))=TRUE,0,VLOOKUP($C13,Event28!$A$17:$I$99,9,FALSE))</f>
        <v>0</v>
      </c>
      <c r="AG13" s="103">
        <f>IF(ISNA(VLOOKUP($C13,Event29!$A$17:$I$99,9,FALSE))=TRUE,0,VLOOKUP($C13,Event29!$A$17:$I$99,9,FALSE))</f>
        <v>0</v>
      </c>
      <c r="AH13" s="103">
        <f>IF(ISNA(VLOOKUP($C13,Event30!$A$17:$I$99,9,FALSE))=TRUE,0,VLOOKUP($C13,Event30!$A$17:$I$99,9,FALSE))</f>
        <v>0</v>
      </c>
    </row>
    <row r="14" spans="1:34" ht="15">
      <c r="A14" s="192" t="s">
        <v>81</v>
      </c>
      <c r="B14" s="192" t="s">
        <v>77</v>
      </c>
      <c r="C14" s="193" t="s">
        <v>68</v>
      </c>
      <c r="D14" s="108">
        <f>IF(ISNA(VLOOKUP($C14,'RPA Caclulations'!$C$6:$K$100,3,FALSE))=TRUE,"0",VLOOKUP($C14,'RPA Caclulations'!$C$6:$K$100,3,FALSE))</f>
        <v>7</v>
      </c>
      <c r="E14" s="102" t="str">
        <f>IF(ISNA(VLOOKUP($C14,'REV Copper HP Dec 10'!$A$17:$I$71,9,FALSE))=TRUE,"0",VLOOKUP($C14,'REV Copper HP Dec 10'!$A$17:$I$71,9,FALSE))</f>
        <v>0</v>
      </c>
      <c r="F14" s="102" t="str">
        <f>IF(ISNA(VLOOKUP($C14,'REV Copper HP Dec 11'!$A$17:$I$70,9,FALSE))=TRUE,"0",VLOOKUP($C14,'REV Copper HP Dec 11'!$A$17:$I$70,9,FALSE))</f>
        <v>0</v>
      </c>
      <c r="G14" s="103">
        <f>IF(ISNA(VLOOKUP($C14,'Muskoka Timber Tour Jan 23'!$A$17:$I$23,9,FALSE))=TRUE,0,VLOOKUP($C14,'Muskoka Timber Tour Jan 23'!$A$17:$I$23,9,FALSE))</f>
        <v>6</v>
      </c>
      <c r="H14" s="103">
        <f>IF(ISNA(VLOOKUP($C14,'Muskoka Timber Tour Jan 24'!$A$17:$I$23,9,FALSE))=TRUE,0,VLOOKUP($C14,'Muskoka Timber Tour Jan 24'!$A$17:$I$23,9,FALSE))</f>
        <v>3</v>
      </c>
      <c r="I14" s="103">
        <f>IF(ISNA(VLOOKUP($C14,'Whistler COT'!$A$17:$I$95,9,FALSE))=TRUE,0,VLOOKUP($C14,'Whistler COT'!$A$17:$I$95,9,FALSE))</f>
        <v>0</v>
      </c>
      <c r="J14" s="103">
        <f>IF(ISNA(VLOOKUP($C14,'Camp Fortune TT Feb 20'!$A$17:$I$97,9,FALSE))=TRUE,0,VLOOKUP($C14,'Camp Fortune TT Feb 20'!$A$17:$I$97,9,FALSE))</f>
        <v>1</v>
      </c>
      <c r="K14" s="103">
        <f>IF(ISNA(VLOOKUP($C14,'Aspen Open HP Feb 18'!$A$17:$I$100,9,FALSE))=TRUE,0,VLOOKUP($C14,'Aspen Open HP Feb 18'!$A$17:$I$100,9,FALSE))</f>
        <v>0</v>
      </c>
      <c r="L14" s="103">
        <f>IF(ISNA(VLOOKUP($C14,'Aspen Open SS Feb 18'!$A$17:$I$99,9,FALSE))=TRUE,0,VLOOKUP($C14,'Aspen Open SS Feb 18'!$A$17:$I$99,9,FALSE))</f>
        <v>0</v>
      </c>
      <c r="M14" s="103">
        <f>IF(ISNA(VLOOKUP($C14,'Caledon TT Feb 26'!$A$17:$I$99,9,FALSE))=TRUE,0,VLOOKUP($C14,'Caledon TT Feb 26'!$A$17:$I$99,9,FALSE))</f>
        <v>5</v>
      </c>
      <c r="N14" s="103">
        <f>IF(ISNA(VLOOKUP($C14,'Calgary Nor-Am HP Feb 26'!$A$17:$I$99,9,FALSE))=TRUE,0,VLOOKUP($C14,'Calgary Nor-Am HP Feb 26'!$A$17:$I$99,9,FALSE))</f>
        <v>0</v>
      </c>
      <c r="O14" s="103">
        <f>IF(ISNA(VLOOKUP($C14,'Calgary Nor-Am SS Feb 28'!$A$17:$I$99,9,FALSE))=TRUE,0,VLOOKUP($C14,'Calgary Nor-Am SS Feb 28'!$A$17:$I$99,9,FALSE))</f>
        <v>0</v>
      </c>
      <c r="P14" s="103">
        <f>IF(ISNA(VLOOKUP($C14,'MSLM Nor-Am March 5-6'!$A$17:$I$98,9,FALSE))=TRUE,0,VLOOKUP($C14,'MSLM Nor-Am March 5-6'!$A$17:$I$98,9,FALSE))</f>
        <v>0</v>
      </c>
      <c r="Q14" s="103">
        <f>IF(ISNA(VLOOKUP($C14,'Mammoth World Cup'!$A$17:$I$99,9,FALSE))=TRUE,0,VLOOKUP($C14,'Mammoth World Cup'!$A$17:$I$99,9,FALSE))</f>
        <v>0</v>
      </c>
      <c r="R14" s="103">
        <f>IF(ISNA(VLOOKUP($C14,'Jr Nationals March 17 SS'!$A$17:$I$99,9,FALSE))=TRUE,0,VLOOKUP($C14,'Jr Nationals March 17 SS'!$A$17:$I$99,9,FALSE))</f>
        <v>0</v>
      </c>
      <c r="S14" s="103">
        <f>IF(ISNA(VLOOKUP($C14,'Seven Springs Nor-Am Mar 17 HP'!$A$17:$I$99,9,FALSE))=TRUE,0,VLOOKUP($C14,'Seven Springs Nor-Am Mar 17 HP'!$A$17:$I$99,9,FALSE))</f>
        <v>0</v>
      </c>
      <c r="T14" s="102">
        <f>IF(ISNA(VLOOKUP($C14,'Seven Springs Nor-Am Mar 18 SS'!$A$17:$I$99,9,FALSE))=TRUE,0,VLOOKUP($C14,'Seven Springs Nor-Am Mar 18 SS'!$A$17:$I$99,9,FALSE))</f>
        <v>0</v>
      </c>
      <c r="U14" s="103">
        <f>IF(ISNA(VLOOKUP($C14,'Stoneham COT March 12-13 SS'!$A$17:$I$99,9,FALSE))=TRUE,0,VLOOKUP($C14,'Stoneham COT March 12-13 SS'!$A$17:$I$99,9,FALSE))</f>
        <v>0</v>
      </c>
      <c r="V14" s="103">
        <f>IF(ISNA(VLOOKUP($C14,'Stoneham COT March 11 HP'!$A$17:$I$99,9,FALSE))=TRUE,0,VLOOKUP($C14,'Stoneham COT March 11 HP'!$A$17:$I$99,9,FALSE))</f>
        <v>0</v>
      </c>
      <c r="W14" s="103">
        <f>IF(ISNA(VLOOKUP($C14,'Step Up April 1-3 SS'!$A$17:$I$99,9,FALSE))=TRUE,0,VLOOKUP($C14,'Step Up April 1-3 SS'!$A$17:$I$99,9,FALSE))</f>
        <v>0</v>
      </c>
      <c r="X14" s="103">
        <f>IF(ISNA(VLOOKUP($C14,'Midwest Championship Feb 6 SS'!$A$17:$I$99,9,FALSE))=TRUE,0,VLOOKUP($C14,'Midwest Championship Feb 6 SS'!$A$17:$I$99,9,FALSE))</f>
        <v>0</v>
      </c>
      <c r="Y14" s="103">
        <f>IF(ISNA(VLOOKUP($C14,'Thunder Bay TT Jan 2016 SS'!$A$17:$I$99,9,FALSE))=TRUE,0,VLOOKUP($C14,'Thunder Bay TT Jan 2016 SS'!$A$17:$I$99,9,FALSE))</f>
        <v>0</v>
      </c>
      <c r="Z14" s="103">
        <f>IF(ISNA(VLOOKUP($C14,Event22!$A$17:$I$99,9,FALSE))=TRUE,0,VLOOKUP($C14,Event22!$A$17:$I$99,9,FALSE))</f>
        <v>0</v>
      </c>
      <c r="AA14" s="103">
        <f>IF(ISNA(VLOOKUP($C14,Event23!$A$17:$I$99,9,FALSE))=TRUE,0,VLOOKUP($C14,Event23!$A$17:$I$99,9,FALSE))</f>
        <v>0</v>
      </c>
      <c r="AB14" s="103">
        <f>IF(ISNA(VLOOKUP($C14,Event24!$A$17:$I$99,9,FALSE))=TRUE,0,VLOOKUP($C14,Event24!$A$17:$I$99,9,FALSE))</f>
        <v>0</v>
      </c>
      <c r="AC14" s="103">
        <f>IF(ISNA(VLOOKUP($C14,Event25!$A$17:$I$99,9,FALSE))=TRUE,0,VLOOKUP($C14,Event25!$A$17:$I$99,9,FALSE))</f>
        <v>0</v>
      </c>
      <c r="AD14" s="103">
        <f>IF(ISNA(VLOOKUP($C14,Event26!$A$17:$I$99,9,FALSE))=TRUE,0,VLOOKUP($C14,Event26!$A$17:$I$99,9,FALSE))</f>
        <v>0</v>
      </c>
      <c r="AE14" s="103">
        <f>IF(ISNA(VLOOKUP($C14,Event27!$A$17:$I$99,9,FALSE))=TRUE,0,VLOOKUP($C14,Event27!$A$17:$I$99,9,FALSE))</f>
        <v>0</v>
      </c>
      <c r="AF14" s="103">
        <f>IF(ISNA(VLOOKUP($C14,Event28!$A$17:$I$99,9,FALSE))=TRUE,0,VLOOKUP($C14,Event28!$A$17:$I$99,9,FALSE))</f>
        <v>0</v>
      </c>
      <c r="AG14" s="103">
        <f>IF(ISNA(VLOOKUP($C14,Event29!$A$17:$I$99,9,FALSE))=TRUE,0,VLOOKUP($C14,Event29!$A$17:$I$99,9,FALSE))</f>
        <v>0</v>
      </c>
      <c r="AH14" s="103">
        <f>IF(ISNA(VLOOKUP($C14,Event30!$A$17:$I$99,9,FALSE))=TRUE,0,VLOOKUP($C14,Event30!$A$17:$I$99,9,FALSE))</f>
        <v>0</v>
      </c>
    </row>
    <row r="15" spans="1:34" ht="13.5" customHeight="1">
      <c r="A15" s="192" t="s">
        <v>80</v>
      </c>
      <c r="B15" s="192" t="s">
        <v>76</v>
      </c>
      <c r="C15" s="229" t="s">
        <v>66</v>
      </c>
      <c r="D15" s="108">
        <f>IF(ISNA(VLOOKUP($C15,'RPA Caclulations'!$C$6:$K$100,3,FALSE))=TRUE,"0",VLOOKUP($C15,'RPA Caclulations'!$C$6:$K$100,3,FALSE))</f>
        <v>8</v>
      </c>
      <c r="E15" s="102" t="str">
        <f>IF(ISNA(VLOOKUP($C15,'REV Copper HP Dec 10'!$A$17:$I$71,9,FALSE))=TRUE,"0",VLOOKUP($C15,'REV Copper HP Dec 10'!$A$17:$I$71,9,FALSE))</f>
        <v>0</v>
      </c>
      <c r="F15" s="102" t="str">
        <f>IF(ISNA(VLOOKUP($C15,'REV Copper HP Dec 11'!$A$17:$I$70,9,FALSE))=TRUE,"0",VLOOKUP($C15,'REV Copper HP Dec 11'!$A$17:$I$70,9,FALSE))</f>
        <v>0</v>
      </c>
      <c r="G15" s="103">
        <f>IF(ISNA(VLOOKUP($C15,'Muskoka Timber Tour Jan 23'!$A$17:$I$23,9,FALSE))=TRUE,0,VLOOKUP($C15,'Muskoka Timber Tour Jan 23'!$A$17:$I$23,9,FALSE))</f>
        <v>5</v>
      </c>
      <c r="H15" s="103">
        <f>IF(ISNA(VLOOKUP($C15,'Muskoka Timber Tour Jan 24'!$A$17:$I$23,9,FALSE))=TRUE,0,VLOOKUP($C15,'Muskoka Timber Tour Jan 24'!$A$17:$I$23,9,FALSE))</f>
        <v>5</v>
      </c>
      <c r="I15" s="103">
        <f>IF(ISNA(VLOOKUP($C15,'Whistler COT'!$A$17:$I$95,9,FALSE))=TRUE,0,VLOOKUP($C15,'Whistler COT'!$A$17:$I$95,9,FALSE))</f>
        <v>0</v>
      </c>
      <c r="J15" s="103">
        <f>IF(ISNA(VLOOKUP($C15,'Camp Fortune TT Feb 20'!$A$17:$I$97,9,FALSE))=TRUE,0,VLOOKUP($C15,'Camp Fortune TT Feb 20'!$A$17:$I$97,9,FALSE))</f>
        <v>4</v>
      </c>
      <c r="K15" s="103">
        <f>IF(ISNA(VLOOKUP($C15,'Aspen Open HP Feb 18'!$A$17:$I$100,9,FALSE))=TRUE,0,VLOOKUP($C15,'Aspen Open HP Feb 18'!$A$17:$I$100,9,FALSE))</f>
        <v>0</v>
      </c>
      <c r="L15" s="103">
        <f>IF(ISNA(VLOOKUP($C15,'Aspen Open SS Feb 18'!$A$17:$I$99,9,FALSE))=TRUE,0,VLOOKUP($C15,'Aspen Open SS Feb 18'!$A$17:$I$99,9,FALSE))</f>
        <v>0</v>
      </c>
      <c r="M15" s="103">
        <f>IF(ISNA(VLOOKUP($C15,'Caledon TT Feb 26'!$A$17:$I$99,9,FALSE))=TRUE,0,VLOOKUP($C15,'Caledon TT Feb 26'!$A$17:$I$99,9,FALSE))</f>
        <v>2</v>
      </c>
      <c r="N15" s="103">
        <f>IF(ISNA(VLOOKUP($C15,'Calgary Nor-Am HP Feb 26'!$A$17:$I$99,9,FALSE))=TRUE,0,VLOOKUP($C15,'Calgary Nor-Am HP Feb 26'!$A$17:$I$99,9,FALSE))</f>
        <v>0</v>
      </c>
      <c r="O15" s="103">
        <f>IF(ISNA(VLOOKUP($C15,'Calgary Nor-Am SS Feb 28'!$A$17:$I$99,9,FALSE))=TRUE,0,VLOOKUP($C15,'Calgary Nor-Am SS Feb 28'!$A$17:$I$99,9,FALSE))</f>
        <v>0</v>
      </c>
      <c r="P15" s="102">
        <f>IF(ISNA(VLOOKUP($C15,'MSLM Nor-Am March 5-6'!$A$17:$I$98,9,FALSE))=TRUE,0,VLOOKUP($C15,'MSLM Nor-Am March 5-6'!$A$17:$I$98,9,FALSE))</f>
        <v>0</v>
      </c>
      <c r="Q15" s="103">
        <f>IF(ISNA(VLOOKUP($C15,'Mammoth World Cup'!$A$17:$I$99,9,FALSE))=TRUE,0,VLOOKUP($C15,'Mammoth World Cup'!$A$17:$I$99,9,FALSE))</f>
        <v>0</v>
      </c>
      <c r="R15" s="102">
        <f>IF(ISNA(VLOOKUP($C15,'Jr Nationals March 17 SS'!$A$17:$I$99,9,FALSE))=TRUE,0,VLOOKUP($C15,'Jr Nationals March 17 SS'!$A$17:$I$99,9,FALSE))</f>
        <v>0</v>
      </c>
      <c r="S15" s="103">
        <f>IF(ISNA(VLOOKUP($C15,'Seven Springs Nor-Am Mar 17 HP'!$A$17:$I$99,9,FALSE))=TRUE,0,VLOOKUP($C15,'Seven Springs Nor-Am Mar 17 HP'!$A$17:$I$99,9,FALSE))</f>
        <v>0</v>
      </c>
      <c r="T15" s="102">
        <f>IF(ISNA(VLOOKUP($C15,'Seven Springs Nor-Am Mar 18 SS'!$A$17:$I$99,9,FALSE))=TRUE,0,VLOOKUP($C15,'Seven Springs Nor-Am Mar 18 SS'!$A$17:$I$99,9,FALSE))</f>
        <v>0</v>
      </c>
      <c r="U15" s="102">
        <f>IF(ISNA(VLOOKUP($C15,'Stoneham COT March 12-13 SS'!$A$17:$I$99,9,FALSE))=TRUE,0,VLOOKUP($C15,'Stoneham COT March 12-13 SS'!$A$17:$I$99,9,FALSE))</f>
        <v>0</v>
      </c>
      <c r="V15" s="103">
        <f>IF(ISNA(VLOOKUP($C15,'Stoneham COT March 11 HP'!$A$17:$I$99,9,FALSE))=TRUE,0,VLOOKUP($C15,'Stoneham COT March 11 HP'!$A$17:$I$99,9,FALSE))</f>
        <v>0</v>
      </c>
      <c r="W15" s="102">
        <f>IF(ISNA(VLOOKUP($C15,'Step Up April 1-3 SS'!$A$17:$I$99,9,FALSE))=TRUE,0,VLOOKUP($C15,'Step Up April 1-3 SS'!$A$17:$I$99,9,FALSE))</f>
        <v>0</v>
      </c>
      <c r="X15" s="103">
        <f>IF(ISNA(VLOOKUP($C15,'Midwest Championship Feb 6 SS'!$A$17:$I$99,9,FALSE))=TRUE,0,VLOOKUP($C15,'Midwest Championship Feb 6 SS'!$A$17:$I$99,9,FALSE))</f>
        <v>0</v>
      </c>
      <c r="Y15" s="103">
        <f>IF(ISNA(VLOOKUP($C15,'Thunder Bay TT Jan 2016 SS'!$A$17:$I$99,9,FALSE))=TRUE,0,VLOOKUP($C15,'Thunder Bay TT Jan 2016 SS'!$A$17:$I$99,9,FALSE))</f>
        <v>0</v>
      </c>
      <c r="Z15" s="103">
        <f>IF(ISNA(VLOOKUP($C15,Event22!$A$17:$I$99,9,FALSE))=TRUE,0,VLOOKUP($C15,Event22!$A$17:$I$99,9,FALSE))</f>
        <v>0</v>
      </c>
      <c r="AA15" s="103">
        <f>IF(ISNA(VLOOKUP($C15,Event23!$A$17:$I$99,9,FALSE))=TRUE,0,VLOOKUP($C15,Event23!$A$17:$I$99,9,FALSE))</f>
        <v>0</v>
      </c>
      <c r="AB15" s="103">
        <f>IF(ISNA(VLOOKUP($C15,Event24!$A$17:$I$99,9,FALSE))=TRUE,0,VLOOKUP($C15,Event24!$A$17:$I$99,9,FALSE))</f>
        <v>0</v>
      </c>
      <c r="AC15" s="103">
        <f>IF(ISNA(VLOOKUP($C15,Event25!$A$17:$I$99,9,FALSE))=TRUE,0,VLOOKUP($C15,Event25!$A$17:$I$99,9,FALSE))</f>
        <v>0</v>
      </c>
      <c r="AD15" s="103">
        <f>IF(ISNA(VLOOKUP($C15,Event26!$A$17:$I$99,9,FALSE))=TRUE,0,VLOOKUP($C15,Event26!$A$17:$I$99,9,FALSE))</f>
        <v>0</v>
      </c>
      <c r="AE15" s="103">
        <f>IF(ISNA(VLOOKUP($C15,Event27!$A$17:$I$99,9,FALSE))=TRUE,0,VLOOKUP($C15,Event27!$A$17:$I$99,9,FALSE))</f>
        <v>0</v>
      </c>
      <c r="AF15" s="103">
        <f>IF(ISNA(VLOOKUP($C15,Event28!$A$17:$I$99,9,FALSE))=TRUE,0,VLOOKUP($C15,Event28!$A$17:$I$99,9,FALSE))</f>
        <v>0</v>
      </c>
      <c r="AG15" s="103">
        <f>IF(ISNA(VLOOKUP($C15,Event29!$A$17:$I$99,9,FALSE))=TRUE,0,VLOOKUP($C15,Event29!$A$17:$I$99,9,FALSE))</f>
        <v>0</v>
      </c>
      <c r="AH15" s="103">
        <f>IF(ISNA(VLOOKUP($C15,Event30!$A$17:$I$99,9,FALSE))=TRUE,0,VLOOKUP($C15,Event30!$A$17:$I$99,9,FALSE))</f>
        <v>0</v>
      </c>
    </row>
    <row r="16" spans="1:34" ht="15">
      <c r="A16" s="192" t="s">
        <v>81</v>
      </c>
      <c r="B16" s="192" t="s">
        <v>79</v>
      </c>
      <c r="C16" s="193" t="s">
        <v>71</v>
      </c>
      <c r="D16" s="108">
        <f>IF(ISNA(VLOOKUP($C16,'RPA Caclulations'!$C$6:$K$100,3,FALSE))=TRUE,"0",VLOOKUP($C16,'RPA Caclulations'!$C$6:$K$100,3,FALSE))</f>
        <v>9</v>
      </c>
      <c r="E16" s="102" t="str">
        <f>IF(ISNA(VLOOKUP($C16,'REV Copper HP Dec 10'!$A$17:$I$71,9,FALSE))=TRUE,"0",VLOOKUP($C16,'REV Copper HP Dec 10'!$A$17:$I$71,9,FALSE))</f>
        <v>0</v>
      </c>
      <c r="F16" s="102" t="str">
        <f>IF(ISNA(VLOOKUP($C16,'REV Copper HP Dec 11'!$A$17:$I$70,9,FALSE))=TRUE,"0",VLOOKUP($C16,'REV Copper HP Dec 11'!$A$17:$I$70,9,FALSE))</f>
        <v>0</v>
      </c>
      <c r="G16" s="103">
        <f>IF(ISNA(VLOOKUP($C16,'Muskoka Timber Tour Jan 23'!$A$17:$I$23,9,FALSE))=TRUE,0,VLOOKUP($C16,'Muskoka Timber Tour Jan 23'!$A$17:$I$23,9,FALSE))</f>
        <v>4</v>
      </c>
      <c r="H16" s="103">
        <f>IF(ISNA(VLOOKUP($C16,'Muskoka Timber Tour Jan 24'!$A$17:$I$23,9,FALSE))=TRUE,0,VLOOKUP($C16,'Muskoka Timber Tour Jan 24'!$A$17:$I$23,9,FALSE))</f>
        <v>7</v>
      </c>
      <c r="I16" s="103">
        <f>IF(ISNA(VLOOKUP($C16,'Whistler COT'!$A$17:$I$95,9,FALSE))=TRUE,0,VLOOKUP($C16,'Whistler COT'!$A$17:$I$95,9,FALSE))</f>
        <v>0</v>
      </c>
      <c r="J16" s="103">
        <f>IF(ISNA(VLOOKUP($C16,'Camp Fortune TT Feb 20'!$A$17:$I$97,9,FALSE))=TRUE,0,VLOOKUP($C16,'Camp Fortune TT Feb 20'!$A$17:$I$97,9,FALSE))</f>
        <v>6</v>
      </c>
      <c r="K16" s="103">
        <f>IF(ISNA(VLOOKUP($C16,'Aspen Open HP Feb 18'!$A$17:$I$100,9,FALSE))=TRUE,0,VLOOKUP($C16,'Aspen Open HP Feb 18'!$A$17:$I$100,9,FALSE))</f>
        <v>0</v>
      </c>
      <c r="L16" s="103">
        <f>IF(ISNA(VLOOKUP($C16,'Aspen Open SS Feb 18'!$A$17:$I$99,9,FALSE))=TRUE,0,VLOOKUP($C16,'Aspen Open SS Feb 18'!$A$17:$I$99,9,FALSE))</f>
        <v>0</v>
      </c>
      <c r="M16" s="103">
        <f>IF(ISNA(VLOOKUP($C16,'Caledon TT Feb 26'!$A$17:$I$99,9,FALSE))=TRUE,0,VLOOKUP($C16,'Caledon TT Feb 26'!$A$17:$I$99,9,FALSE))</f>
        <v>3</v>
      </c>
      <c r="N16" s="103">
        <f>IF(ISNA(VLOOKUP($C16,'Calgary Nor-Am HP Feb 26'!$A$17:$I$99,9,FALSE))=TRUE,0,VLOOKUP($C16,'Calgary Nor-Am HP Feb 26'!$A$17:$I$99,9,FALSE))</f>
        <v>0</v>
      </c>
      <c r="O16" s="103">
        <f>IF(ISNA(VLOOKUP($C16,'Calgary Nor-Am SS Feb 28'!$A$17:$I$99,9,FALSE))=TRUE,0,VLOOKUP($C16,'Calgary Nor-Am SS Feb 28'!$A$17:$I$99,9,FALSE))</f>
        <v>0</v>
      </c>
      <c r="P16" s="103">
        <f>IF(ISNA(VLOOKUP($C16,'MSLM Nor-Am March 5-6'!$A$17:$I$98,9,FALSE))=TRUE,0,VLOOKUP($C16,'MSLM Nor-Am March 5-6'!$A$17:$I$98,9,FALSE))</f>
        <v>0</v>
      </c>
      <c r="Q16" s="103">
        <f>IF(ISNA(VLOOKUP($C16,'Mammoth World Cup'!$A$17:$I$99,9,FALSE))=TRUE,0,VLOOKUP($C16,'Mammoth World Cup'!$A$17:$I$99,9,FALSE))</f>
        <v>0</v>
      </c>
      <c r="R16" s="103">
        <f>IF(ISNA(VLOOKUP($C16,'Jr Nationals March 17 SS'!$A$17:$I$99,9,FALSE))=TRUE,0,VLOOKUP($C16,'Jr Nationals March 17 SS'!$A$17:$I$99,9,FALSE))</f>
        <v>0</v>
      </c>
      <c r="S16" s="103">
        <f>IF(ISNA(VLOOKUP($C16,'Seven Springs Nor-Am Mar 17 HP'!$A$17:$I$99,9,FALSE))=TRUE,0,VLOOKUP($C16,'Seven Springs Nor-Am Mar 17 HP'!$A$17:$I$99,9,FALSE))</f>
        <v>0</v>
      </c>
      <c r="T16" s="102">
        <f>IF(ISNA(VLOOKUP($C16,'Seven Springs Nor-Am Mar 18 SS'!$A$17:$I$99,9,FALSE))=TRUE,0,VLOOKUP($C16,'Seven Springs Nor-Am Mar 18 SS'!$A$17:$I$99,9,FALSE))</f>
        <v>0</v>
      </c>
      <c r="U16" s="103">
        <f>IF(ISNA(VLOOKUP($C16,'Stoneham COT March 12-13 SS'!$A$17:$I$99,9,FALSE))=TRUE,0,VLOOKUP($C16,'Stoneham COT March 12-13 SS'!$A$17:$I$99,9,FALSE))</f>
        <v>0</v>
      </c>
      <c r="V16" s="103">
        <f>IF(ISNA(VLOOKUP($C16,'Stoneham COT March 11 HP'!$A$17:$I$99,9,FALSE))=TRUE,0,VLOOKUP($C16,'Stoneham COT March 11 HP'!$A$17:$I$99,9,FALSE))</f>
        <v>0</v>
      </c>
      <c r="W16" s="103">
        <f>IF(ISNA(VLOOKUP($C16,'Step Up April 1-3 SS'!$A$17:$I$99,9,FALSE))=TRUE,0,VLOOKUP($C16,'Step Up April 1-3 SS'!$A$17:$I$99,9,FALSE))</f>
        <v>0</v>
      </c>
      <c r="X16" s="103">
        <f>IF(ISNA(VLOOKUP($C16,'Midwest Championship Feb 6 SS'!$A$17:$I$99,9,FALSE))=TRUE,0,VLOOKUP($C16,'Midwest Championship Feb 6 SS'!$A$17:$I$99,9,FALSE))</f>
        <v>0</v>
      </c>
      <c r="Y16" s="103">
        <f>IF(ISNA(VLOOKUP($C16,'Thunder Bay TT Jan 2016 SS'!$A$17:$I$99,9,FALSE))=TRUE,0,VLOOKUP($C16,'Thunder Bay TT Jan 2016 SS'!$A$17:$I$99,9,FALSE))</f>
        <v>0</v>
      </c>
      <c r="Z16" s="103">
        <f>IF(ISNA(VLOOKUP($C16,Event22!$A$17:$I$99,9,FALSE))=TRUE,0,VLOOKUP($C16,Event22!$A$17:$I$99,9,FALSE))</f>
        <v>0</v>
      </c>
      <c r="AA16" s="103">
        <f>IF(ISNA(VLOOKUP($C16,Event23!$A$17:$I$99,9,FALSE))=TRUE,0,VLOOKUP($C16,Event23!$A$17:$I$99,9,FALSE))</f>
        <v>0</v>
      </c>
      <c r="AB16" s="103">
        <f>IF(ISNA(VLOOKUP($C16,Event24!$A$17:$I$99,9,FALSE))=TRUE,0,VLOOKUP($C16,Event24!$A$17:$I$99,9,FALSE))</f>
        <v>0</v>
      </c>
      <c r="AC16" s="103">
        <f>IF(ISNA(VLOOKUP($C16,Event25!$A$17:$I$99,9,FALSE))=TRUE,0,VLOOKUP($C16,Event25!$A$17:$I$99,9,FALSE))</f>
        <v>0</v>
      </c>
      <c r="AD16" s="103">
        <f>IF(ISNA(VLOOKUP($C16,Event26!$A$17:$I$99,9,FALSE))=TRUE,0,VLOOKUP($C16,Event26!$A$17:$I$99,9,FALSE))</f>
        <v>0</v>
      </c>
      <c r="AE16" s="103">
        <f>IF(ISNA(VLOOKUP($C16,Event27!$A$17:$I$99,9,FALSE))=TRUE,0,VLOOKUP($C16,Event27!$A$17:$I$99,9,FALSE))</f>
        <v>0</v>
      </c>
      <c r="AF16" s="103">
        <f>IF(ISNA(VLOOKUP($C16,Event28!$A$17:$I$99,9,FALSE))=TRUE,0,VLOOKUP($C16,Event28!$A$17:$I$99,9,FALSE))</f>
        <v>0</v>
      </c>
      <c r="AG16" s="103">
        <f>IF(ISNA(VLOOKUP($C16,Event29!$A$17:$I$99,9,FALSE))=TRUE,0,VLOOKUP($C16,Event29!$A$17:$I$99,9,FALSE))</f>
        <v>0</v>
      </c>
      <c r="AH16" s="103">
        <f>IF(ISNA(VLOOKUP($C16,Event30!$A$17:$I$99,9,FALSE))=TRUE,0,VLOOKUP($C16,Event30!$A$17:$I$99,9,FALSE))</f>
        <v>0</v>
      </c>
    </row>
    <row r="17" spans="1:34" ht="13.5" customHeight="1">
      <c r="A17" s="192" t="s">
        <v>82</v>
      </c>
      <c r="B17" s="192" t="s">
        <v>78</v>
      </c>
      <c r="C17" s="193" t="s">
        <v>69</v>
      </c>
      <c r="D17" s="108">
        <f>IF(ISNA(VLOOKUP($C17,'RPA Caclulations'!$C$6:$K$100,3,FALSE))=TRUE,"0",VLOOKUP($C17,'RPA Caclulations'!$C$6:$K$100,3,FALSE))</f>
        <v>10</v>
      </c>
      <c r="E17" s="102" t="str">
        <f>IF(ISNA(VLOOKUP($C17,'REV Copper HP Dec 10'!$A$17:$I$71,9,FALSE))=TRUE,"0",VLOOKUP($C17,'REV Copper HP Dec 10'!$A$17:$I$71,9,FALSE))</f>
        <v>0</v>
      </c>
      <c r="F17" s="102" t="str">
        <f>IF(ISNA(VLOOKUP($C17,'REV Copper HP Dec 11'!$A$17:$I$70,9,FALSE))=TRUE,"0",VLOOKUP($C17,'REV Copper HP Dec 11'!$A$17:$I$70,9,FALSE))</f>
        <v>0</v>
      </c>
      <c r="G17" s="103">
        <f>IF(ISNA(VLOOKUP($C17,'Muskoka Timber Tour Jan 23'!$A$17:$I$23,9,FALSE))=TRUE,0,VLOOKUP($C17,'Muskoka Timber Tour Jan 23'!$A$17:$I$23,9,FALSE))</f>
        <v>7</v>
      </c>
      <c r="H17" s="103">
        <f>IF(ISNA(VLOOKUP($C17,'Muskoka Timber Tour Jan 24'!$A$17:$I$23,9,FALSE))=TRUE,0,VLOOKUP($C17,'Muskoka Timber Tour Jan 24'!$A$17:$I$23,9,FALSE))</f>
        <v>6</v>
      </c>
      <c r="I17" s="103">
        <f>IF(ISNA(VLOOKUP($C17,'Whistler COT'!$A$17:$I$95,9,FALSE))=TRUE,0,VLOOKUP($C17,'Whistler COT'!$A$17:$I$95,9,FALSE))</f>
        <v>0</v>
      </c>
      <c r="J17" s="103">
        <f>IF(ISNA(VLOOKUP($C17,'Camp Fortune TT Feb 20'!$A$17:$I$97,9,FALSE))=TRUE,0,VLOOKUP($C17,'Camp Fortune TT Feb 20'!$A$17:$I$97,9,FALSE))</f>
        <v>5</v>
      </c>
      <c r="K17" s="103">
        <f>IF(ISNA(VLOOKUP($C17,'Aspen Open HP Feb 18'!$A$17:$I$100,9,FALSE))=TRUE,0,VLOOKUP($C17,'Aspen Open HP Feb 18'!$A$17:$I$100,9,FALSE))</f>
        <v>0</v>
      </c>
      <c r="L17" s="103">
        <f>IF(ISNA(VLOOKUP($C17,'Aspen Open SS Feb 18'!$A$17:$I$99,9,FALSE))=TRUE,0,VLOOKUP($C17,'Aspen Open SS Feb 18'!$A$17:$I$99,9,FALSE))</f>
        <v>0</v>
      </c>
      <c r="M17" s="103">
        <f>IF(ISNA(VLOOKUP($C17,'Caledon TT Feb 26'!$A$17:$I$99,9,FALSE))=TRUE,0,VLOOKUP($C17,'Caledon TT Feb 26'!$A$17:$I$99,9,FALSE))</f>
        <v>4</v>
      </c>
      <c r="N17" s="103">
        <f>IF(ISNA(VLOOKUP($C17,'Calgary Nor-Am HP Feb 26'!$A$17:$I$99,9,FALSE))=TRUE,0,VLOOKUP($C17,'Calgary Nor-Am HP Feb 26'!$A$17:$I$99,9,FALSE))</f>
        <v>0</v>
      </c>
      <c r="O17" s="103">
        <f>IF(ISNA(VLOOKUP($C17,'Calgary Nor-Am SS Feb 28'!$A$17:$I$99,9,FALSE))=TRUE,0,VLOOKUP($C17,'Calgary Nor-Am SS Feb 28'!$A$17:$I$99,9,FALSE))</f>
        <v>0</v>
      </c>
      <c r="P17" s="103">
        <f>IF(ISNA(VLOOKUP($C17,'MSLM Nor-Am March 5-6'!$A$17:$I$98,9,FALSE))=TRUE,0,VLOOKUP($C17,'MSLM Nor-Am March 5-6'!$A$17:$I$98,9,FALSE))</f>
        <v>0</v>
      </c>
      <c r="Q17" s="103">
        <f>IF(ISNA(VLOOKUP($C17,'Mammoth World Cup'!$A$17:$I$99,9,FALSE))=TRUE,0,VLOOKUP($C17,'Mammoth World Cup'!$A$17:$I$99,9,FALSE))</f>
        <v>0</v>
      </c>
      <c r="R17" s="103">
        <f>IF(ISNA(VLOOKUP($C17,'Jr Nationals March 17 SS'!$A$17:$I$99,9,FALSE))=TRUE,0,VLOOKUP($C17,'Jr Nationals March 17 SS'!$A$17:$I$99,9,FALSE))</f>
        <v>9</v>
      </c>
      <c r="S17" s="103">
        <f>IF(ISNA(VLOOKUP($C17,'Seven Springs Nor-Am Mar 17 HP'!$A$17:$I$99,9,FALSE))=TRUE,0,VLOOKUP($C17,'Seven Springs Nor-Am Mar 17 HP'!$A$17:$I$99,9,FALSE))</f>
        <v>0</v>
      </c>
      <c r="T17" s="102">
        <f>IF(ISNA(VLOOKUP($C17,'Seven Springs Nor-Am Mar 18 SS'!$A$17:$I$99,9,FALSE))=TRUE,0,VLOOKUP($C17,'Seven Springs Nor-Am Mar 18 SS'!$A$17:$I$99,9,FALSE))</f>
        <v>0</v>
      </c>
      <c r="U17" s="103">
        <f>IF(ISNA(VLOOKUP($C17,'Stoneham COT March 12-13 SS'!$A$17:$I$99,9,FALSE))=TRUE,0,VLOOKUP($C17,'Stoneham COT March 12-13 SS'!$A$17:$I$99,9,FALSE))</f>
        <v>0</v>
      </c>
      <c r="V17" s="103">
        <f>IF(ISNA(VLOOKUP($C17,'Stoneham COT March 11 HP'!$A$17:$I$99,9,FALSE))=TRUE,0,VLOOKUP($C17,'Stoneham COT March 11 HP'!$A$17:$I$99,9,FALSE))</f>
        <v>0</v>
      </c>
      <c r="W17" s="103">
        <f>IF(ISNA(VLOOKUP($C17,'Step Up April 1-3 SS'!$A$17:$I$99,9,FALSE))=TRUE,0,VLOOKUP($C17,'Step Up April 1-3 SS'!$A$17:$I$99,9,FALSE))</f>
        <v>0</v>
      </c>
      <c r="X17" s="103">
        <f>IF(ISNA(VLOOKUP($C17,'Midwest Championship Feb 6 SS'!$A$17:$I$99,9,FALSE))=TRUE,0,VLOOKUP($C17,'Midwest Championship Feb 6 SS'!$A$17:$I$99,9,FALSE))</f>
        <v>0</v>
      </c>
      <c r="Y17" s="103">
        <f>IF(ISNA(VLOOKUP($C17,'Thunder Bay TT Jan 2016 SS'!$A$17:$I$99,9,FALSE))=TRUE,0,VLOOKUP($C17,'Thunder Bay TT Jan 2016 SS'!$A$17:$I$99,9,FALSE))</f>
        <v>0</v>
      </c>
      <c r="Z17" s="103">
        <f>IF(ISNA(VLOOKUP($C17,Event22!$A$17:$I$99,9,FALSE))=TRUE,0,VLOOKUP($C17,Event22!$A$17:$I$99,9,FALSE))</f>
        <v>0</v>
      </c>
      <c r="AA17" s="103">
        <f>IF(ISNA(VLOOKUP($C17,Event23!$A$17:$I$99,9,FALSE))=TRUE,0,VLOOKUP($C17,Event23!$A$17:$I$99,9,FALSE))</f>
        <v>0</v>
      </c>
      <c r="AB17" s="103">
        <f>IF(ISNA(VLOOKUP($C17,Event24!$A$17:$I$99,9,FALSE))=TRUE,0,VLOOKUP($C17,Event24!$A$17:$I$99,9,FALSE))</f>
        <v>0</v>
      </c>
      <c r="AC17" s="103">
        <f>IF(ISNA(VLOOKUP($C17,Event25!$A$17:$I$99,9,FALSE))=TRUE,0,VLOOKUP($C17,Event25!$A$17:$I$99,9,FALSE))</f>
        <v>0</v>
      </c>
      <c r="AD17" s="103">
        <f>IF(ISNA(VLOOKUP($C17,Event26!$A$17:$I$99,9,FALSE))=TRUE,0,VLOOKUP($C17,Event26!$A$17:$I$99,9,FALSE))</f>
        <v>0</v>
      </c>
      <c r="AE17" s="103">
        <f>IF(ISNA(VLOOKUP($C17,Event27!$A$17:$I$99,9,FALSE))=TRUE,0,VLOOKUP($C17,Event27!$A$17:$I$99,9,FALSE))</f>
        <v>0</v>
      </c>
      <c r="AF17" s="103">
        <f>IF(ISNA(VLOOKUP($C17,Event28!$A$17:$I$99,9,FALSE))=TRUE,0,VLOOKUP($C17,Event28!$A$17:$I$99,9,FALSE))</f>
        <v>0</v>
      </c>
      <c r="AG17" s="103">
        <f>IF(ISNA(VLOOKUP($C17,Event29!$A$17:$I$99,9,FALSE))=TRUE,0,VLOOKUP($C17,Event29!$A$17:$I$99,9,FALSE))</f>
        <v>0</v>
      </c>
      <c r="AH17" s="103">
        <f>IF(ISNA(VLOOKUP($C17,Event30!$A$17:$I$99,9,FALSE))=TRUE,0,VLOOKUP($C17,Event30!$A$17:$I$99,9,FALSE))</f>
        <v>0</v>
      </c>
    </row>
    <row r="18" spans="1:34" ht="15">
      <c r="A18" s="192" t="s">
        <v>140</v>
      </c>
      <c r="B18" s="192" t="s">
        <v>77</v>
      </c>
      <c r="C18" s="283" t="s">
        <v>141</v>
      </c>
      <c r="D18" s="108">
        <f>IF(ISNA(VLOOKUP($C18,'RPA Caclulations'!$C$6:$K$100,3,FALSE))=TRUE,"0",VLOOKUP($C18,'RPA Caclulations'!$C$6:$K$100,3,FALSE))</f>
        <v>11</v>
      </c>
      <c r="E18" s="102" t="str">
        <f>IF(ISNA(VLOOKUP($C18,'REV Copper HP Dec 10'!$A$17:$I$71,9,FALSE))=TRUE,"0",VLOOKUP($C18,'REV Copper HP Dec 10'!$A$17:$I$71,9,FALSE))</f>
        <v>0</v>
      </c>
      <c r="F18" s="102" t="str">
        <f>IF(ISNA(VLOOKUP($C18,'REV Copper HP Dec 11'!$A$17:$I$70,9,FALSE))=TRUE,"0",VLOOKUP($C18,'REV Copper HP Dec 11'!$A$17:$I$70,9,FALSE))</f>
        <v>0</v>
      </c>
      <c r="G18" s="103">
        <f>IF(ISNA(VLOOKUP($C18,'Muskoka Timber Tour Jan 23'!$A$17:$I$20,9,FALSE))=TRUE,0,VLOOKUP($C18,'Muskoka Timber Tour Jan 23'!$A$17:$I$20,9,FALSE))</f>
        <v>0</v>
      </c>
      <c r="H18" s="103">
        <f>IF(ISNA(VLOOKUP($C18,'Muskoka Timber Tour Jan 24'!$A$17:$I$20,9,FALSE))=TRUE,0,VLOOKUP($C18,'Muskoka Timber Tour Jan 24'!$A$17:$I$20,9,FALSE))</f>
        <v>0</v>
      </c>
      <c r="I18" s="103">
        <f>IF(ISNA(VLOOKUP($C18,'Whistler COT'!$A$17:$I$95,9,FALSE))=TRUE,0,VLOOKUP($C18,'Whistler COT'!$A$17:$I$95,9,FALSE))</f>
        <v>0</v>
      </c>
      <c r="J18" s="103">
        <f>IF(ISNA(VLOOKUP($C18,'Camp Fortune TT Feb 20'!$A$17:$I$97,9,FALSE))=TRUE,0,VLOOKUP($C18,'Camp Fortune TT Feb 20'!$A$17:$I$97,9,FALSE))</f>
        <v>0</v>
      </c>
      <c r="K18" s="103">
        <f>IF(ISNA(VLOOKUP($C18,'Aspen Open HP Feb 18'!$A$17:$I$100,9,FALSE))=TRUE,0,VLOOKUP($C18,'Aspen Open HP Feb 18'!$A$17:$I$100,9,FALSE))</f>
        <v>0</v>
      </c>
      <c r="L18" s="103">
        <f>IF(ISNA(VLOOKUP($C18,'Aspen Open SS Feb 18'!$A$17:$I$99,9,FALSE))=TRUE,0,VLOOKUP($C18,'Aspen Open SS Feb 18'!$A$17:$I$99,9,FALSE))</f>
        <v>0</v>
      </c>
      <c r="M18" s="103">
        <f>IF(ISNA(VLOOKUP($C18,'Caledon TT Feb 26'!$A$17:$I$99,9,FALSE))=TRUE,0,VLOOKUP($C18,'Caledon TT Feb 26'!$A$17:$I$99,9,FALSE))</f>
        <v>0</v>
      </c>
      <c r="N18" s="103">
        <f>IF(ISNA(VLOOKUP($C18,'Calgary Nor-Am HP Feb 26'!$A$17:$I$99,9,FALSE))=TRUE,0,VLOOKUP($C18,'Calgary Nor-Am HP Feb 26'!$A$17:$I$99,9,FALSE))</f>
        <v>0</v>
      </c>
      <c r="O18" s="103">
        <f>IF(ISNA(VLOOKUP($C18,'Calgary Nor-Am SS Feb 28'!$A$17:$I$99,9,FALSE))=TRUE,0,VLOOKUP($C18,'Calgary Nor-Am SS Feb 28'!$A$17:$I$99,9,FALSE))</f>
        <v>0</v>
      </c>
      <c r="P18" s="103">
        <f>IF(ISNA(VLOOKUP($C18,'MSLM Nor-Am March 5-6'!$A$17:$I$98,9,FALSE))=TRUE,0,VLOOKUP($C18,'MSLM Nor-Am March 5-6'!$A$17:$I$98,9,FALSE))</f>
        <v>0</v>
      </c>
      <c r="Q18" s="103">
        <f>IF(ISNA(VLOOKUP($C18,'Mammoth World Cup'!$A$17:$I$99,9,FALSE))=TRUE,0,VLOOKUP($C18,'Mammoth World Cup'!$A$17:$I$99,9,FALSE))</f>
        <v>0</v>
      </c>
      <c r="R18" s="103">
        <f>IF(ISNA(VLOOKUP($C18,'Jr Nationals March 17 SS'!$A$17:$I$99,9,FALSE))=TRUE,0,VLOOKUP($C18,'Jr Nationals March 17 SS'!$A$17:$I$99,9,FALSE))</f>
        <v>0</v>
      </c>
      <c r="S18" s="103">
        <f>IF(ISNA(VLOOKUP($C18,'Seven Springs Nor-Am Mar 17 HP'!$A$17:$I$99,9,FALSE))=TRUE,0,VLOOKUP($C18,'Seven Springs Nor-Am Mar 17 HP'!$A$17:$I$99,9,FALSE))</f>
        <v>0</v>
      </c>
      <c r="T18" s="102">
        <f>IF(ISNA(VLOOKUP($C18,'Seven Springs Nor-Am Mar 18 SS'!$A$17:$I$99,9,FALSE))=TRUE,0,VLOOKUP($C18,'Seven Springs Nor-Am Mar 18 SS'!$A$17:$I$99,9,FALSE))</f>
        <v>0</v>
      </c>
      <c r="U18" s="103">
        <f>IF(ISNA(VLOOKUP($C18,'Stoneham COT March 12-13 SS'!$A$17:$I$99,9,FALSE))=TRUE,0,VLOOKUP($C18,'Stoneham COT March 12-13 SS'!$A$17:$I$99,9,FALSE))</f>
        <v>0</v>
      </c>
      <c r="V18" s="103">
        <f>IF(ISNA(VLOOKUP($C18,'Stoneham COT March 11 HP'!$A$17:$I$99,9,FALSE))=TRUE,0,VLOOKUP($C18,'Stoneham COT March 11 HP'!$A$17:$I$99,9,FALSE))</f>
        <v>0</v>
      </c>
      <c r="W18" s="103">
        <f>IF(ISNA(VLOOKUP($C18,'Step Up April 1-3 SS'!$A$17:$I$99,9,FALSE))=TRUE,0,VLOOKUP($C18,'Step Up April 1-3 SS'!$A$17:$I$99,9,FALSE))</f>
        <v>0</v>
      </c>
      <c r="X18" s="103">
        <f>IF(ISNA(VLOOKUP($C18,'Midwest Championship Feb 6 SS'!$A$17:$I$99,9,FALSE))=TRUE,0,VLOOKUP($C18,'Midwest Championship Feb 6 SS'!$A$17:$I$99,9,FALSE))</f>
        <v>2</v>
      </c>
      <c r="Y18" s="103">
        <f>IF(ISNA(VLOOKUP($C18,'Thunder Bay TT Jan 2016 SS'!$A$17:$I$99,9,FALSE))=TRUE,0,VLOOKUP($C18,'Thunder Bay TT Jan 2016 SS'!$A$17:$I$99,9,FALSE))</f>
        <v>1</v>
      </c>
      <c r="Z18" s="103">
        <f>IF(ISNA(VLOOKUP($C18,Event22!$A$17:$I$99,9,FALSE))=TRUE,0,VLOOKUP($C18,Event22!$A$17:$I$99,9,FALSE))</f>
        <v>0</v>
      </c>
      <c r="AA18" s="103">
        <f>IF(ISNA(VLOOKUP($C18,Event23!$A$17:$I$99,9,FALSE))=TRUE,0,VLOOKUP($C18,Event23!$A$17:$I$99,9,FALSE))</f>
        <v>0</v>
      </c>
      <c r="AB18" s="103">
        <f>IF(ISNA(VLOOKUP($C18,Event24!$A$17:$I$99,9,FALSE))=TRUE,0,VLOOKUP($C18,Event24!$A$17:$I$99,9,FALSE))</f>
        <v>0</v>
      </c>
      <c r="AC18" s="103">
        <f>IF(ISNA(VLOOKUP($C18,Event25!$A$17:$I$99,9,FALSE))=TRUE,0,VLOOKUP($C18,Event25!$A$17:$I$99,9,FALSE))</f>
        <v>0</v>
      </c>
      <c r="AD18" s="103">
        <f>IF(ISNA(VLOOKUP($C18,Event26!$A$17:$I$99,9,FALSE))=TRUE,0,VLOOKUP($C18,Event26!$A$17:$I$99,9,FALSE))</f>
        <v>0</v>
      </c>
      <c r="AE18" s="103">
        <f>IF(ISNA(VLOOKUP($C18,Event27!$A$17:$I$99,9,FALSE))=TRUE,0,VLOOKUP($C18,Event27!$A$17:$I$99,9,FALSE))</f>
        <v>0</v>
      </c>
      <c r="AF18" s="103">
        <f>IF(ISNA(VLOOKUP($C18,Event28!$A$17:$I$99,9,FALSE))=TRUE,0,VLOOKUP($C18,Event28!$A$17:$I$99,9,FALSE))</f>
        <v>0</v>
      </c>
      <c r="AG18" s="103">
        <f>IF(ISNA(VLOOKUP($C18,Event29!$A$17:$I$99,9,FALSE))=TRUE,0,VLOOKUP($C18,Event29!$A$17:$I$99,9,FALSE))</f>
        <v>0</v>
      </c>
      <c r="AH18" s="103">
        <f>IF(ISNA(VLOOKUP($C18,Event30!$A$17:$I$99,9,FALSE))=TRUE,0,VLOOKUP($C18,Event30!$A$17:$I$99,9,FALSE))</f>
        <v>0</v>
      </c>
    </row>
    <row r="19" spans="1:34" ht="15">
      <c r="A19" s="260" t="s">
        <v>72</v>
      </c>
      <c r="B19" s="260" t="s">
        <v>77</v>
      </c>
      <c r="C19" s="229" t="s">
        <v>67</v>
      </c>
      <c r="D19" s="108">
        <f>IF(ISNA(VLOOKUP($C19,'RPA Caclulations'!$C$6:$K$100,3,FALSE))=TRUE,"0",VLOOKUP($C19,'RPA Caclulations'!$C$6:$K$100,3,FALSE))</f>
        <v>12</v>
      </c>
      <c r="E19" s="102" t="str">
        <f>IF(ISNA(VLOOKUP($C19,'REV Copper HP Dec 10'!$A$17:$I$71,9,FALSE))=TRUE,"0",VLOOKUP($C19,'REV Copper HP Dec 10'!$A$17:$I$71,9,FALSE))</f>
        <v>0</v>
      </c>
      <c r="F19" s="102" t="str">
        <f>IF(ISNA(VLOOKUP($C19,'REV Copper HP Dec 11'!$A$17:$I$70,9,FALSE))=TRUE,"0",VLOOKUP($C19,'REV Copper HP Dec 11'!$A$17:$I$70,9,FALSE))</f>
        <v>0</v>
      </c>
      <c r="G19" s="103">
        <f>IF(ISNA(VLOOKUP($C19,'Muskoka Timber Tour Jan 23'!$A$17:$I$23,9,FALSE))=TRUE,0,VLOOKUP($C19,'Muskoka Timber Tour Jan 23'!$A$17:$I$23,9,FALSE))</f>
        <v>3</v>
      </c>
      <c r="H19" s="103">
        <f>IF(ISNA(VLOOKUP($C19,'Muskoka Timber Tour Jan 24'!$A$17:$I$23,9,FALSE))=TRUE,0,VLOOKUP($C19,'Muskoka Timber Tour Jan 24'!$A$17:$I$23,9,FALSE))</f>
        <v>2</v>
      </c>
      <c r="I19" s="103">
        <f>IF(ISNA(VLOOKUP($C19,'Whistler COT'!$A$17:$I$95,9,FALSE))=TRUE,0,VLOOKUP($C19,'Whistler COT'!$A$17:$I$95,9,FALSE))</f>
        <v>0</v>
      </c>
      <c r="J19" s="103">
        <f>IF(ISNA(VLOOKUP($C19,'Camp Fortune TT Feb 20'!$A$17:$I$97,9,FALSE))=TRUE,0,VLOOKUP($C19,'Camp Fortune TT Feb 20'!$A$17:$I$97,9,FALSE))</f>
        <v>0</v>
      </c>
      <c r="K19" s="103">
        <f>IF(ISNA(VLOOKUP($C19,'Aspen Open HP Feb 18'!$A$17:$I$100,9,FALSE))=TRUE,0,VLOOKUP($C19,'Aspen Open HP Feb 18'!$A$17:$I$100,9,FALSE))</f>
        <v>0</v>
      </c>
      <c r="L19" s="103">
        <f>IF(ISNA(VLOOKUP($C19,'Aspen Open SS Feb 18'!$A$17:$I$99,9,FALSE))=TRUE,0,VLOOKUP($C19,'Aspen Open SS Feb 18'!$A$17:$I$99,9,FALSE))</f>
        <v>0</v>
      </c>
      <c r="M19" s="103">
        <f>IF(ISNA(VLOOKUP($C19,'Caledon TT Feb 26'!$A$17:$I$99,9,FALSE))=TRUE,0,VLOOKUP($C19,'Caledon TT Feb 26'!$A$17:$I$99,9,FALSE))</f>
        <v>0</v>
      </c>
      <c r="N19" s="103">
        <f>IF(ISNA(VLOOKUP($C19,'Calgary Nor-Am HP Feb 26'!$A$17:$I$99,9,FALSE))=TRUE,0,VLOOKUP($C19,'Calgary Nor-Am HP Feb 26'!$A$17:$I$99,9,FALSE))</f>
        <v>0</v>
      </c>
      <c r="O19" s="103">
        <f>IF(ISNA(VLOOKUP($C19,'Calgary Nor-Am SS Feb 28'!$A$17:$I$99,9,FALSE))=TRUE,0,VLOOKUP($C19,'Calgary Nor-Am SS Feb 28'!$A$17:$I$99,9,FALSE))</f>
        <v>0</v>
      </c>
      <c r="P19" s="103">
        <f>IF(ISNA(VLOOKUP($C19,'MSLM Nor-Am March 5-6'!$A$17:$I$98,9,FALSE))=TRUE,0,VLOOKUP($C19,'MSLM Nor-Am March 5-6'!$A$17:$I$98,9,FALSE))</f>
        <v>0</v>
      </c>
      <c r="Q19" s="103">
        <f>IF(ISNA(VLOOKUP($C19,'Mammoth World Cup'!$A$17:$I$99,9,FALSE))=TRUE,0,VLOOKUP($C19,'Mammoth World Cup'!$A$17:$I$99,9,FALSE))</f>
        <v>0</v>
      </c>
      <c r="R19" s="103">
        <f>IF(ISNA(VLOOKUP($C19,'Jr Nationals March 17 SS'!$A$17:$I$99,9,FALSE))=TRUE,0,VLOOKUP($C19,'Jr Nationals March 17 SS'!$A$17:$I$99,9,FALSE))</f>
        <v>0</v>
      </c>
      <c r="S19" s="103">
        <f>IF(ISNA(VLOOKUP($C19,'Seven Springs Nor-Am Mar 17 HP'!$A$17:$I$99,9,FALSE))=TRUE,0,VLOOKUP($C19,'Seven Springs Nor-Am Mar 17 HP'!$A$17:$I$99,9,FALSE))</f>
        <v>0</v>
      </c>
      <c r="T19" s="102">
        <f>IF(ISNA(VLOOKUP($C19,'Seven Springs Nor-Am Mar 18 SS'!$A$17:$I$99,9,FALSE))=TRUE,0,VLOOKUP($C19,'Seven Springs Nor-Am Mar 18 SS'!$A$17:$I$99,9,FALSE))</f>
        <v>0</v>
      </c>
      <c r="U19" s="103">
        <f>IF(ISNA(VLOOKUP($C19,'Stoneham COT March 12-13 SS'!$A$17:$I$99,9,FALSE))=TRUE,0,VLOOKUP($C19,'Stoneham COT March 12-13 SS'!$A$17:$I$99,9,FALSE))</f>
        <v>0</v>
      </c>
      <c r="V19" s="103">
        <f>IF(ISNA(VLOOKUP($C19,'Stoneham COT March 11 HP'!$A$17:$I$99,9,FALSE))=TRUE,0,VLOOKUP($C19,'Stoneham COT March 11 HP'!$A$17:$I$99,9,FALSE))</f>
        <v>0</v>
      </c>
      <c r="W19" s="103">
        <f>IF(ISNA(VLOOKUP($C19,'Step Up April 1-3 SS'!$A$17:$I$99,9,FALSE))=TRUE,0,VLOOKUP($C19,'Step Up April 1-3 SS'!$A$17:$I$99,9,FALSE))</f>
        <v>0</v>
      </c>
      <c r="X19" s="103">
        <f>IF(ISNA(VLOOKUP($C19,'Midwest Championship Feb 6 SS'!$A$17:$I$99,9,FALSE))=TRUE,0,VLOOKUP($C19,'Midwest Championship Feb 6 SS'!$A$17:$I$99,9,FALSE))</f>
        <v>0</v>
      </c>
      <c r="Y19" s="103">
        <f>IF(ISNA(VLOOKUP($C19,'Thunder Bay TT Jan 2016 SS'!$A$17:$I$99,9,FALSE))=TRUE,0,VLOOKUP($C19,'Thunder Bay TT Jan 2016 SS'!$A$17:$I$99,9,FALSE))</f>
        <v>0</v>
      </c>
      <c r="Z19" s="103">
        <f>IF(ISNA(VLOOKUP($C19,Event22!$A$17:$I$99,9,FALSE))=TRUE,0,VLOOKUP($C19,Event22!$A$17:$I$99,9,FALSE))</f>
        <v>0</v>
      </c>
      <c r="AA19" s="103">
        <f>IF(ISNA(VLOOKUP($C19,Event23!$A$17:$I$99,9,FALSE))=TRUE,0,VLOOKUP($C19,Event23!$A$17:$I$99,9,FALSE))</f>
        <v>0</v>
      </c>
      <c r="AB19" s="103">
        <f>IF(ISNA(VLOOKUP($C19,Event24!$A$17:$I$99,9,FALSE))=TRUE,0,VLOOKUP($C19,Event24!$A$17:$I$99,9,FALSE))</f>
        <v>0</v>
      </c>
      <c r="AC19" s="103">
        <f>IF(ISNA(VLOOKUP($C19,Event25!$A$17:$I$99,9,FALSE))=TRUE,0,VLOOKUP($C19,Event25!$A$17:$I$99,9,FALSE))</f>
        <v>0</v>
      </c>
      <c r="AD19" s="103">
        <f>IF(ISNA(VLOOKUP($C19,Event26!$A$17:$I$99,9,FALSE))=TRUE,0,VLOOKUP($C19,Event26!$A$17:$I$99,9,FALSE))</f>
        <v>0</v>
      </c>
      <c r="AE19" s="103">
        <f>IF(ISNA(VLOOKUP($C19,Event27!$A$17:$I$99,9,FALSE))=TRUE,0,VLOOKUP($C19,Event27!$A$17:$I$99,9,FALSE))</f>
        <v>0</v>
      </c>
      <c r="AF19" s="103">
        <f>IF(ISNA(VLOOKUP($C19,Event28!$A$17:$I$99,9,FALSE))=TRUE,0,VLOOKUP($C19,Event28!$A$17:$I$99,9,FALSE))</f>
        <v>0</v>
      </c>
      <c r="AG19" s="103">
        <f>IF(ISNA(VLOOKUP($C19,Event29!$A$17:$I$99,9,FALSE))=TRUE,0,VLOOKUP($C19,Event29!$A$17:$I$99,9,FALSE))</f>
        <v>0</v>
      </c>
      <c r="AH19" s="103">
        <f>IF(ISNA(VLOOKUP($C19,Event30!$A$17:$I$99,9,FALSE))=TRUE,0,VLOOKUP($C19,Event30!$A$17:$I$99,9,FALSE))</f>
        <v>0</v>
      </c>
    </row>
    <row r="20" spans="1:34" ht="13.5" customHeight="1">
      <c r="A20" s="192" t="s">
        <v>95</v>
      </c>
      <c r="B20" s="192" t="s">
        <v>77</v>
      </c>
      <c r="C20" s="141" t="s">
        <v>94</v>
      </c>
      <c r="D20" s="108">
        <f>IF(ISNA(VLOOKUP($C20,'RPA Caclulations'!$C$6:$K$100,3,FALSE))=TRUE,"0",VLOOKUP($C20,'RPA Caclulations'!$C$6:$K$100,3,FALSE))</f>
        <v>13</v>
      </c>
      <c r="E20" s="102" t="str">
        <f>IF(ISNA(VLOOKUP($C20,'REV Copper HP Dec 10'!$A$17:$I$71,9,FALSE))=TRUE,"0",VLOOKUP($C20,'REV Copper HP Dec 10'!$A$17:$I$71,9,FALSE))</f>
        <v>0</v>
      </c>
      <c r="F20" s="102" t="str">
        <f>IF(ISNA(VLOOKUP($C20,'REV Copper HP Dec 11'!$A$17:$I$70,9,FALSE))=TRUE,"0",VLOOKUP($C20,'REV Copper HP Dec 11'!$A$17:$I$70,9,FALSE))</f>
        <v>0</v>
      </c>
      <c r="G20" s="103">
        <f>IF(ISNA(VLOOKUP($C20,'Muskoka Timber Tour Jan 23'!$A$17:$I$20,9,FALSE))=TRUE,0,VLOOKUP($C20,'Muskoka Timber Tour Jan 23'!$A$17:$I$20,9,FALSE))</f>
        <v>0</v>
      </c>
      <c r="H20" s="103">
        <f>IF(ISNA(VLOOKUP($C20,'Muskoka Timber Tour Jan 24'!$A$17:$I$20,9,FALSE))=TRUE,0,VLOOKUP($C20,'Muskoka Timber Tour Jan 24'!$A$17:$I$20,9,FALSE))</f>
        <v>0</v>
      </c>
      <c r="I20" s="103">
        <f>IF(ISNA(VLOOKUP($C20,'Whistler COT'!$A$17:$I$95,9,FALSE))=TRUE,0,VLOOKUP($C20,'Whistler COT'!$A$17:$I$95,9,FALSE))</f>
        <v>0</v>
      </c>
      <c r="J20" s="103">
        <f>IF(ISNA(VLOOKUP($C20,'Camp Fortune TT Feb 20'!$A$17:$I$97,9,FALSE))=TRUE,0,VLOOKUP($C20,'Camp Fortune TT Feb 20'!$A$17:$I$97,9,FALSE))</f>
        <v>7</v>
      </c>
      <c r="K20" s="103">
        <f>IF(ISNA(VLOOKUP($C20,'Aspen Open HP Feb 18'!$A$17:$I$100,9,FALSE))=TRUE,0,VLOOKUP($C20,'Aspen Open HP Feb 18'!$A$17:$I$100,9,FALSE))</f>
        <v>0</v>
      </c>
      <c r="L20" s="103">
        <f>IF(ISNA(VLOOKUP($C20,'Aspen Open SS Feb 18'!$A$17:$I$99,9,FALSE))=TRUE,0,VLOOKUP($C20,'Aspen Open SS Feb 18'!$A$17:$I$99,9,FALSE))</f>
        <v>0</v>
      </c>
      <c r="M20" s="103">
        <f>IF(ISNA(VLOOKUP($C20,'Caledon TT Feb 26'!$A$17:$I$99,9,FALSE))=TRUE,0,VLOOKUP($C20,'Caledon TT Feb 26'!$A$17:$I$99,9,FALSE))</f>
        <v>0</v>
      </c>
      <c r="N20" s="103">
        <f>IF(ISNA(VLOOKUP($C20,'Calgary Nor-Am HP Feb 26'!$A$17:$I$99,9,FALSE))=TRUE,0,VLOOKUP($C20,'Calgary Nor-Am HP Feb 26'!$A$17:$I$99,9,FALSE))</f>
        <v>0</v>
      </c>
      <c r="O20" s="103">
        <f>IF(ISNA(VLOOKUP($C20,'Calgary Nor-Am SS Feb 28'!$A$17:$I$99,9,FALSE))=TRUE,0,VLOOKUP($C20,'Calgary Nor-Am SS Feb 28'!$A$17:$I$99,9,FALSE))</f>
        <v>0</v>
      </c>
      <c r="P20" s="103">
        <f>IF(ISNA(VLOOKUP($C20,'MSLM Nor-Am March 5-6'!$A$17:$I$98,9,FALSE))=TRUE,0,VLOOKUP($C20,'MSLM Nor-Am March 5-6'!$A$17:$I$98,9,FALSE))</f>
        <v>0</v>
      </c>
      <c r="Q20" s="103">
        <f>IF(ISNA(VLOOKUP($C20,'Mammoth World Cup'!$A$17:$I$99,9,FALSE))=TRUE,0,VLOOKUP($C20,'Mammoth World Cup'!$A$17:$I$99,9,FALSE))</f>
        <v>0</v>
      </c>
      <c r="R20" s="103">
        <f>IF(ISNA(VLOOKUP($C20,'Jr Nationals March 17 SS'!$A$17:$I$99,9,FALSE))=TRUE,0,VLOOKUP($C20,'Jr Nationals March 17 SS'!$A$17:$I$99,9,FALSE))</f>
        <v>0</v>
      </c>
      <c r="S20" s="103">
        <f>IF(ISNA(VLOOKUP($C20,'Seven Springs Nor-Am Mar 17 HP'!$A$17:$I$99,9,FALSE))=TRUE,0,VLOOKUP($C20,'Seven Springs Nor-Am Mar 17 HP'!$A$17:$I$99,9,FALSE))</f>
        <v>0</v>
      </c>
      <c r="T20" s="102">
        <f>IF(ISNA(VLOOKUP($C20,'Seven Springs Nor-Am Mar 18 SS'!$A$17:$I$99,9,FALSE))=TRUE,0,VLOOKUP($C20,'Seven Springs Nor-Am Mar 18 SS'!$A$17:$I$99,9,FALSE))</f>
        <v>0</v>
      </c>
      <c r="U20" s="103">
        <f>IF(ISNA(VLOOKUP($C20,'Stoneham COT March 12-13 SS'!$A$17:$I$99,9,FALSE))=TRUE,0,VLOOKUP($C20,'Stoneham COT March 12-13 SS'!$A$17:$I$99,9,FALSE))</f>
        <v>0</v>
      </c>
      <c r="V20" s="103">
        <f>IF(ISNA(VLOOKUP($C20,'Stoneham COT March 11 HP'!$A$17:$I$99,9,FALSE))=TRUE,0,VLOOKUP($C20,'Stoneham COT March 11 HP'!$A$17:$I$99,9,FALSE))</f>
        <v>0</v>
      </c>
      <c r="W20" s="103">
        <f>IF(ISNA(VLOOKUP($C20,'Step Up April 1-3 SS'!$A$17:$I$99,9,FALSE))=TRUE,0,VLOOKUP($C20,'Step Up April 1-3 SS'!$A$17:$I$99,9,FALSE))</f>
        <v>0</v>
      </c>
      <c r="X20" s="103">
        <f>IF(ISNA(VLOOKUP($C20,'Midwest Championship Feb 6 SS'!$A$17:$I$99,9,FALSE))=TRUE,0,VLOOKUP($C20,'Midwest Championship Feb 6 SS'!$A$17:$I$99,9,FALSE))</f>
        <v>0</v>
      </c>
      <c r="Y20" s="103">
        <f>IF(ISNA(VLOOKUP($C20,'Thunder Bay TT Jan 2016 SS'!$A$17:$I$99,9,FALSE))=TRUE,0,VLOOKUP($C20,'Thunder Bay TT Jan 2016 SS'!$A$17:$I$99,9,FALSE))</f>
        <v>0</v>
      </c>
      <c r="Z20" s="103">
        <f>IF(ISNA(VLOOKUP($C20,Event22!$A$17:$I$99,9,FALSE))=TRUE,0,VLOOKUP($C20,Event22!$A$17:$I$99,9,FALSE))</f>
        <v>0</v>
      </c>
      <c r="AA20" s="103">
        <f>IF(ISNA(VLOOKUP($C20,Event23!$A$17:$I$99,9,FALSE))=TRUE,0,VLOOKUP($C20,Event23!$A$17:$I$99,9,FALSE))</f>
        <v>0</v>
      </c>
      <c r="AB20" s="103">
        <f>IF(ISNA(VLOOKUP($C20,Event24!$A$17:$I$99,9,FALSE))=TRUE,0,VLOOKUP($C20,Event24!$A$17:$I$99,9,FALSE))</f>
        <v>0</v>
      </c>
      <c r="AC20" s="103">
        <f>IF(ISNA(VLOOKUP($C20,Event25!$A$17:$I$99,9,FALSE))=TRUE,0,VLOOKUP($C20,Event25!$A$17:$I$99,9,FALSE))</f>
        <v>0</v>
      </c>
      <c r="AD20" s="103">
        <f>IF(ISNA(VLOOKUP($C20,Event26!$A$17:$I$99,9,FALSE))=TRUE,0,VLOOKUP($C20,Event26!$A$17:$I$99,9,FALSE))</f>
        <v>0</v>
      </c>
      <c r="AE20" s="103">
        <f>IF(ISNA(VLOOKUP($C20,Event27!$A$17:$I$99,9,FALSE))=TRUE,0,VLOOKUP($C20,Event27!$A$17:$I$99,9,FALSE))</f>
        <v>0</v>
      </c>
      <c r="AF20" s="103">
        <f>IF(ISNA(VLOOKUP($C20,Event28!$A$17:$I$99,9,FALSE))=TRUE,0,VLOOKUP($C20,Event28!$A$17:$I$99,9,FALSE))</f>
        <v>0</v>
      </c>
      <c r="AG20" s="103">
        <f>IF(ISNA(VLOOKUP($C20,Event29!$A$17:$I$99,9,FALSE))=TRUE,0,VLOOKUP($C20,Event29!$A$17:$I$99,9,FALSE))</f>
        <v>0</v>
      </c>
      <c r="AH20" s="103">
        <f>IF(ISNA(VLOOKUP($C20,Event30!$A$17:$I$99,9,FALSE))=TRUE,0,VLOOKUP($C20,Event30!$A$17:$I$99,9,FALSE))</f>
        <v>0</v>
      </c>
    </row>
    <row r="21" spans="1:34" ht="13.5" customHeight="1">
      <c r="A21" s="192" t="s">
        <v>95</v>
      </c>
      <c r="B21" s="192" t="s">
        <v>76</v>
      </c>
      <c r="C21" s="284" t="s">
        <v>93</v>
      </c>
      <c r="D21" s="108">
        <f>IF(ISNA(VLOOKUP($C21,'RPA Caclulations'!$C$6:$K$100,3,FALSE))=TRUE,"0",VLOOKUP($C21,'RPA Caclulations'!$C$6:$K$100,3,FALSE))</f>
        <v>14</v>
      </c>
      <c r="E21" s="102" t="str">
        <f>IF(ISNA(VLOOKUP($C21,'REV Copper HP Dec 10'!$A$17:$I$71,9,FALSE))=TRUE,"0",VLOOKUP($C21,'REV Copper HP Dec 10'!$A$17:$I$71,9,FALSE))</f>
        <v>0</v>
      </c>
      <c r="F21" s="102" t="str">
        <f>IF(ISNA(VLOOKUP($C21,'REV Copper HP Dec 11'!$A$17:$I$70,9,FALSE))=TRUE,"0",VLOOKUP($C21,'REV Copper HP Dec 11'!$A$17:$I$70,9,FALSE))</f>
        <v>0</v>
      </c>
      <c r="G21" s="103">
        <f>IF(ISNA(VLOOKUP($C21,'Muskoka Timber Tour Jan 23'!$A$17:$I$20,9,FALSE))=TRUE,0,VLOOKUP($C21,'Muskoka Timber Tour Jan 23'!$A$17:$I$20,9,FALSE))</f>
        <v>0</v>
      </c>
      <c r="H21" s="103">
        <f>IF(ISNA(VLOOKUP($C21,'Muskoka Timber Tour Jan 24'!$A$17:$I$20,9,FALSE))=TRUE,0,VLOOKUP($C21,'Muskoka Timber Tour Jan 24'!$A$17:$I$20,9,FALSE))</f>
        <v>0</v>
      </c>
      <c r="I21" s="103">
        <f>IF(ISNA(VLOOKUP($C21,'Whistler COT'!$A$17:$I$95,9,FALSE))=TRUE,0,VLOOKUP($C21,'Whistler COT'!$A$17:$I$95,9,FALSE))</f>
        <v>0</v>
      </c>
      <c r="J21" s="103">
        <f>IF(ISNA(VLOOKUP($C21,'Camp Fortune TT Feb 20'!$A$17:$I$97,9,FALSE))=TRUE,0,VLOOKUP($C21,'Camp Fortune TT Feb 20'!$A$17:$I$97,9,FALSE))</f>
        <v>8</v>
      </c>
      <c r="K21" s="103">
        <f>IF(ISNA(VLOOKUP($C21,'Aspen Open HP Feb 18'!$A$17:$I$100,9,FALSE))=TRUE,0,VLOOKUP($C21,'Aspen Open HP Feb 18'!$A$17:$I$100,9,FALSE))</f>
        <v>0</v>
      </c>
      <c r="L21" s="103">
        <f>IF(ISNA(VLOOKUP($C21,'Aspen Open SS Feb 18'!$A$17:$I$99,9,FALSE))=TRUE,0,VLOOKUP($C21,'Aspen Open SS Feb 18'!$A$17:$I$99,9,FALSE))</f>
        <v>0</v>
      </c>
      <c r="M21" s="103">
        <f>IF(ISNA(VLOOKUP($C21,'Caledon TT Feb 26'!$A$17:$I$99,9,FALSE))=TRUE,0,VLOOKUP($C21,'Caledon TT Feb 26'!$A$17:$I$99,9,FALSE))</f>
        <v>0</v>
      </c>
      <c r="N21" s="103">
        <f>IF(ISNA(VLOOKUP($C21,'Calgary Nor-Am HP Feb 26'!$A$17:$I$99,9,FALSE))=TRUE,0,VLOOKUP($C21,'Calgary Nor-Am HP Feb 26'!$A$17:$I$99,9,FALSE))</f>
        <v>0</v>
      </c>
      <c r="O21" s="103">
        <f>IF(ISNA(VLOOKUP($C21,'Calgary Nor-Am SS Feb 28'!$A$17:$I$99,9,FALSE))=TRUE,0,VLOOKUP($C21,'Calgary Nor-Am SS Feb 28'!$A$17:$I$99,9,FALSE))</f>
        <v>0</v>
      </c>
      <c r="P21" s="103">
        <f>IF(ISNA(VLOOKUP($C21,'MSLM Nor-Am March 5-6'!$A$17:$I$98,9,FALSE))=TRUE,0,VLOOKUP($C21,'MSLM Nor-Am March 5-6'!$A$17:$I$98,9,FALSE))</f>
        <v>0</v>
      </c>
      <c r="Q21" s="103">
        <f>IF(ISNA(VLOOKUP($C21,'Mammoth World Cup'!$A$17:$I$99,9,FALSE))=TRUE,0,VLOOKUP($C21,'Mammoth World Cup'!$A$17:$I$99,9,FALSE))</f>
        <v>0</v>
      </c>
      <c r="R21" s="103">
        <f>IF(ISNA(VLOOKUP($C21,'Jr Nationals March 17 SS'!$A$17:$I$99,9,FALSE))=TRUE,0,VLOOKUP($C21,'Jr Nationals March 17 SS'!$A$17:$I$99,9,FALSE))</f>
        <v>0</v>
      </c>
      <c r="S21" s="103">
        <f>IF(ISNA(VLOOKUP($C21,'Seven Springs Nor-Am Mar 17 HP'!$A$17:$I$99,9,FALSE))=TRUE,0,VLOOKUP($C21,'Seven Springs Nor-Am Mar 17 HP'!$A$17:$I$99,9,FALSE))</f>
        <v>0</v>
      </c>
      <c r="T21" s="102">
        <f>IF(ISNA(VLOOKUP($C21,'Seven Springs Nor-Am Mar 18 SS'!$A$17:$I$99,9,FALSE))=TRUE,0,VLOOKUP($C21,'Seven Springs Nor-Am Mar 18 SS'!$A$17:$I$99,9,FALSE))</f>
        <v>0</v>
      </c>
      <c r="U21" s="103">
        <f>IF(ISNA(VLOOKUP($C21,'Stoneham COT March 12-13 SS'!$A$17:$I$99,9,FALSE))=TRUE,0,VLOOKUP($C21,'Stoneham COT March 12-13 SS'!$A$17:$I$99,9,FALSE))</f>
        <v>0</v>
      </c>
      <c r="V21" s="103">
        <f>IF(ISNA(VLOOKUP($C21,'Stoneham COT March 11 HP'!$A$17:$I$99,9,FALSE))=TRUE,0,VLOOKUP($C21,'Stoneham COT March 11 HP'!$A$17:$I$99,9,FALSE))</f>
        <v>0</v>
      </c>
      <c r="W21" s="103">
        <f>IF(ISNA(VLOOKUP($C21,'Step Up April 1-3 SS'!$A$17:$I$99,9,FALSE))=TRUE,0,VLOOKUP($C21,'Step Up April 1-3 SS'!$A$17:$I$99,9,FALSE))</f>
        <v>0</v>
      </c>
      <c r="X21" s="103">
        <f>IF(ISNA(VLOOKUP($C21,'Midwest Championship Feb 6 SS'!$A$17:$I$99,9,FALSE))=TRUE,0,VLOOKUP($C21,'Midwest Championship Feb 6 SS'!$A$17:$I$99,9,FALSE))</f>
        <v>0</v>
      </c>
      <c r="Y21" s="103">
        <f>IF(ISNA(VLOOKUP($C21,'Thunder Bay TT Jan 2016 SS'!$A$17:$I$99,9,FALSE))=TRUE,0,VLOOKUP($C21,'Thunder Bay TT Jan 2016 SS'!$A$17:$I$99,9,FALSE))</f>
        <v>0</v>
      </c>
      <c r="Z21" s="103">
        <f>IF(ISNA(VLOOKUP($C21,Event22!$A$17:$I$99,9,FALSE))=TRUE,0,VLOOKUP($C21,Event22!$A$17:$I$99,9,FALSE))</f>
        <v>0</v>
      </c>
      <c r="AA21" s="103">
        <f>IF(ISNA(VLOOKUP($C21,Event23!$A$17:$I$99,9,FALSE))=TRUE,0,VLOOKUP($C21,Event23!$A$17:$I$99,9,FALSE))</f>
        <v>0</v>
      </c>
      <c r="AB21" s="103">
        <f>IF(ISNA(VLOOKUP($C21,Event24!$A$17:$I$99,9,FALSE))=TRUE,0,VLOOKUP($C21,Event24!$A$17:$I$99,9,FALSE))</f>
        <v>0</v>
      </c>
      <c r="AC21" s="103">
        <f>IF(ISNA(VLOOKUP($C21,Event25!$A$17:$I$99,9,FALSE))=TRUE,0,VLOOKUP($C21,Event25!$A$17:$I$99,9,FALSE))</f>
        <v>0</v>
      </c>
      <c r="AD21" s="103">
        <f>IF(ISNA(VLOOKUP($C21,Event26!$A$17:$I$99,9,FALSE))=TRUE,0,VLOOKUP($C21,Event26!$A$17:$I$99,9,FALSE))</f>
        <v>0</v>
      </c>
      <c r="AE21" s="103">
        <f>IF(ISNA(VLOOKUP($C21,Event27!$A$17:$I$99,9,FALSE))=TRUE,0,VLOOKUP($C21,Event27!$A$17:$I$99,9,FALSE))</f>
        <v>0</v>
      </c>
      <c r="AF21" s="103">
        <f>IF(ISNA(VLOOKUP($C21,Event28!$A$17:$I$99,9,FALSE))=TRUE,0,VLOOKUP($C21,Event28!$A$17:$I$99,9,FALSE))</f>
        <v>0</v>
      </c>
      <c r="AG21" s="103">
        <f>IF(ISNA(VLOOKUP($C21,Event29!$A$17:$I$99,9,FALSE))=TRUE,0,VLOOKUP($C21,Event29!$A$17:$I$99,9,FALSE))</f>
        <v>0</v>
      </c>
      <c r="AH21" s="103">
        <f>IF(ISNA(VLOOKUP($C21,Event30!$A$17:$I$99,9,FALSE))=TRUE,0,VLOOKUP($C21,Event30!$A$17:$I$99,9,FALSE))</f>
        <v>0</v>
      </c>
    </row>
    <row r="22" spans="1:34" ht="13.5" customHeight="1">
      <c r="A22" s="168"/>
      <c r="B22" s="168"/>
      <c r="C22" s="88"/>
      <c r="D22" s="108" t="str">
        <f>IF(ISNA(VLOOKUP($C22,'RPA Caclulations'!$C$6:$K$100,3,FALSE))=TRUE,"0",VLOOKUP($C22,'RPA Caclulations'!$C$6:$K$100,3,FALSE))</f>
        <v>0</v>
      </c>
      <c r="E22" s="102" t="str">
        <f>IF(ISNA(VLOOKUP($C22,'REV Copper HP Dec 10'!$A$17:$I$71,9,FALSE))=TRUE,"0",VLOOKUP($C22,'REV Copper HP Dec 10'!$A$17:$I$71,9,FALSE))</f>
        <v>0</v>
      </c>
      <c r="F22" s="102" t="str">
        <f>IF(ISNA(VLOOKUP($C22,'REV Copper HP Dec 11'!$A$17:$I$70,9,FALSE))=TRUE,"0",VLOOKUP($C22,'REV Copper HP Dec 11'!$A$17:$I$70,9,FALSE))</f>
        <v>0</v>
      </c>
      <c r="G22" s="103">
        <f>IF(ISNA(VLOOKUP($C22,'Muskoka Timber Tour Jan 23'!$A$17:$I$20,9,FALSE))=TRUE,0,VLOOKUP($C22,'Muskoka Timber Tour Jan 23'!$A$17:$I$20,9,FALSE))</f>
        <v>0</v>
      </c>
      <c r="H22" s="103">
        <f>IF(ISNA(VLOOKUP($C22,'Muskoka Timber Tour Jan 24'!$A$17:$I$20,9,FALSE))=TRUE,0,VLOOKUP($C22,'Muskoka Timber Tour Jan 24'!$A$17:$I$20,9,FALSE))</f>
        <v>0</v>
      </c>
      <c r="I22" s="103">
        <f>IF(ISNA(VLOOKUP($C22,'Whistler COT'!$A$17:$I$95,9,FALSE))=TRUE,0,VLOOKUP($C22,'Whistler COT'!$A$17:$I$95,9,FALSE))</f>
        <v>0</v>
      </c>
      <c r="J22" s="103">
        <f>IF(ISNA(VLOOKUP($C22,'Camp Fortune TT Feb 20'!$A$17:$I$97,9,FALSE))=TRUE,0,VLOOKUP($C22,'Camp Fortune TT Feb 20'!$A$17:$I$97,9,FALSE))</f>
        <v>0</v>
      </c>
      <c r="K22" s="103">
        <f>IF(ISNA(VLOOKUP($C22,'Aspen Open HP Feb 18'!$A$17:$I$100,9,FALSE))=TRUE,0,VLOOKUP($C22,'Aspen Open HP Feb 18'!$A$17:$I$100,9,FALSE))</f>
        <v>0</v>
      </c>
      <c r="L22" s="103">
        <f>IF(ISNA(VLOOKUP($C22,'Aspen Open SS Feb 18'!$A$17:$I$99,9,FALSE))=TRUE,0,VLOOKUP($C22,'Aspen Open SS Feb 18'!$A$17:$I$99,9,FALSE))</f>
        <v>0</v>
      </c>
      <c r="M22" s="103">
        <f>IF(ISNA(VLOOKUP($C22,'Caledon TT Feb 26'!$A$17:$I$99,9,FALSE))=TRUE,0,VLOOKUP($C22,'Caledon TT Feb 26'!$A$17:$I$99,9,FALSE))</f>
        <v>0</v>
      </c>
      <c r="N22" s="103">
        <f>IF(ISNA(VLOOKUP($C22,'Calgary Nor-Am HP Feb 26'!$A$17:$I$99,9,FALSE))=TRUE,0,VLOOKUP($C22,'Calgary Nor-Am HP Feb 26'!$A$17:$I$99,9,FALSE))</f>
        <v>0</v>
      </c>
      <c r="O22" s="103">
        <f>IF(ISNA(VLOOKUP($C22,'Calgary Nor-Am SS Feb 28'!$A$17:$I$99,9,FALSE))=TRUE,0,VLOOKUP($C22,'Calgary Nor-Am SS Feb 28'!$A$17:$I$99,9,FALSE))</f>
        <v>0</v>
      </c>
      <c r="P22" s="103">
        <f>IF(ISNA(VLOOKUP($C22,'MSLM Nor-Am March 5-6'!$A$17:$I$98,9,FALSE))=TRUE,0,VLOOKUP($C22,'MSLM Nor-Am March 5-6'!$A$17:$I$98,9,FALSE))</f>
        <v>0</v>
      </c>
      <c r="Q22" s="103">
        <f>IF(ISNA(VLOOKUP($C22,'Mammoth World Cup'!$A$17:$I$99,9,FALSE))=TRUE,0,VLOOKUP($C22,'Mammoth World Cup'!$A$17:$I$99,9,FALSE))</f>
        <v>0</v>
      </c>
      <c r="R22" s="103">
        <f>IF(ISNA(VLOOKUP($C22,'Jr Nationals March 17 SS'!$A$17:$I$99,9,FALSE))=TRUE,0,VLOOKUP($C22,'Jr Nationals March 17 SS'!$A$17:$I$99,9,FALSE))</f>
        <v>0</v>
      </c>
      <c r="S22" s="103">
        <f>IF(ISNA(VLOOKUP($C22,'Seven Springs Nor-Am Mar 17 HP'!$A$17:$I$99,9,FALSE))=TRUE,0,VLOOKUP($C22,'Seven Springs Nor-Am Mar 17 HP'!$A$17:$I$99,9,FALSE))</f>
        <v>0</v>
      </c>
      <c r="T22" s="102">
        <f>IF(ISNA(VLOOKUP($C22,'Seven Springs Nor-Am Mar 18 SS'!$A$17:$I$99,9,FALSE))=TRUE,0,VLOOKUP($C22,'Seven Springs Nor-Am Mar 18 SS'!$A$17:$I$99,9,FALSE))</f>
        <v>0</v>
      </c>
      <c r="U22" s="103">
        <f>IF(ISNA(VLOOKUP($C22,'Stoneham COT March 12-13 SS'!$A$17:$I$99,9,FALSE))=TRUE,0,VLOOKUP($C22,'Stoneham COT March 12-13 SS'!$A$17:$I$99,9,FALSE))</f>
        <v>0</v>
      </c>
      <c r="V22" s="103">
        <f>IF(ISNA(VLOOKUP($C22,'Stoneham COT March 11 HP'!$A$17:$I$99,9,FALSE))=TRUE,0,VLOOKUP($C22,'Stoneham COT March 11 HP'!$A$17:$I$99,9,FALSE))</f>
        <v>0</v>
      </c>
      <c r="W22" s="103">
        <f>IF(ISNA(VLOOKUP($C22,'Step Up April 1-3 SS'!$A$17:$I$99,9,FALSE))=TRUE,0,VLOOKUP($C22,'Step Up April 1-3 SS'!$A$17:$I$99,9,FALSE))</f>
        <v>0</v>
      </c>
      <c r="X22" s="103">
        <f>IF(ISNA(VLOOKUP($C22,'Midwest Championship Feb 6 SS'!$A$17:$I$99,9,FALSE))=TRUE,0,VLOOKUP($C22,'Midwest Championship Feb 6 SS'!$A$17:$I$99,9,FALSE))</f>
        <v>0</v>
      </c>
      <c r="Y22" s="103">
        <f>IF(ISNA(VLOOKUP($C22,'Thunder Bay TT Jan 2016 SS'!$A$17:$I$99,9,FALSE))=TRUE,0,VLOOKUP($C22,'Thunder Bay TT Jan 2016 SS'!$A$17:$I$99,9,FALSE))</f>
        <v>0</v>
      </c>
      <c r="Z22" s="103">
        <f>IF(ISNA(VLOOKUP($C22,Event22!$A$17:$I$99,9,FALSE))=TRUE,0,VLOOKUP($C22,Event22!$A$17:$I$99,9,FALSE))</f>
        <v>0</v>
      </c>
      <c r="AA22" s="103">
        <f>IF(ISNA(VLOOKUP($C22,Event23!$A$17:$I$99,9,FALSE))=TRUE,0,VLOOKUP($C22,Event23!$A$17:$I$99,9,FALSE))</f>
        <v>0</v>
      </c>
      <c r="AB22" s="103">
        <f>IF(ISNA(VLOOKUP($C22,Event24!$A$17:$I$99,9,FALSE))=TRUE,0,VLOOKUP($C22,Event24!$A$17:$I$99,9,FALSE))</f>
        <v>0</v>
      </c>
      <c r="AC22" s="103">
        <f>IF(ISNA(VLOOKUP($C22,Event25!$A$17:$I$99,9,FALSE))=TRUE,0,VLOOKUP($C22,Event25!$A$17:$I$99,9,FALSE))</f>
        <v>0</v>
      </c>
      <c r="AD22" s="103">
        <f>IF(ISNA(VLOOKUP($C22,Event26!$A$17:$I$99,9,FALSE))=TRUE,0,VLOOKUP($C22,Event26!$A$17:$I$99,9,FALSE))</f>
        <v>0</v>
      </c>
      <c r="AE22" s="103">
        <f>IF(ISNA(VLOOKUP($C22,Event27!$A$17:$I$99,9,FALSE))=TRUE,0,VLOOKUP($C22,Event27!$A$17:$I$99,9,FALSE))</f>
        <v>0</v>
      </c>
      <c r="AF22" s="103">
        <f>IF(ISNA(VLOOKUP($C22,Event28!$A$17:$I$99,9,FALSE))=TRUE,0,VLOOKUP($C22,Event28!$A$17:$I$99,9,FALSE))</f>
        <v>0</v>
      </c>
      <c r="AG22" s="103">
        <f>IF(ISNA(VLOOKUP($C22,Event29!$A$17:$I$99,9,FALSE))=TRUE,0,VLOOKUP($C22,Event29!$A$17:$I$99,9,FALSE))</f>
        <v>0</v>
      </c>
      <c r="AH22" s="103">
        <f>IF(ISNA(VLOOKUP($C22,Event30!$A$17:$I$99,9,FALSE))=TRUE,0,VLOOKUP($C22,Event30!$A$17:$I$99,9,FALSE))</f>
        <v>0</v>
      </c>
    </row>
    <row r="23" spans="1:34" ht="13.5" customHeight="1">
      <c r="A23" s="168"/>
      <c r="B23" s="168"/>
      <c r="C23" s="88"/>
      <c r="D23" s="108" t="str">
        <f>IF(ISNA(VLOOKUP($C23,'RPA Caclulations'!$C$6:$K$100,3,FALSE))=TRUE,"0",VLOOKUP($C23,'RPA Caclulations'!$C$6:$K$100,3,FALSE))</f>
        <v>0</v>
      </c>
      <c r="E23" s="102" t="str">
        <f>IF(ISNA(VLOOKUP($C23,'REV Copper HP Dec 10'!$A$17:$I$71,9,FALSE))=TRUE,"0",VLOOKUP($C23,'REV Copper HP Dec 10'!$A$17:$I$71,9,FALSE))</f>
        <v>0</v>
      </c>
      <c r="F23" s="102" t="str">
        <f>IF(ISNA(VLOOKUP($C23,'REV Copper HP Dec 11'!$A$17:$I$70,9,FALSE))=TRUE,"0",VLOOKUP($C23,'REV Copper HP Dec 11'!$A$17:$I$70,9,FALSE))</f>
        <v>0</v>
      </c>
      <c r="G23" s="103">
        <f>IF(ISNA(VLOOKUP($C23,'Muskoka Timber Tour Jan 23'!$A$17:$I$20,9,FALSE))=TRUE,0,VLOOKUP($C23,'Muskoka Timber Tour Jan 23'!$A$17:$I$20,9,FALSE))</f>
        <v>0</v>
      </c>
      <c r="H23" s="103">
        <f>IF(ISNA(VLOOKUP($C23,'Muskoka Timber Tour Jan 24'!$A$17:$I$20,9,FALSE))=TRUE,0,VLOOKUP($C23,'Muskoka Timber Tour Jan 24'!$A$17:$I$20,9,FALSE))</f>
        <v>0</v>
      </c>
      <c r="I23" s="103">
        <f>IF(ISNA(VLOOKUP($C23,'Whistler COT'!$A$17:$I$95,9,FALSE))=TRUE,0,VLOOKUP($C23,'Whistler COT'!$A$17:$I$95,9,FALSE))</f>
        <v>0</v>
      </c>
      <c r="J23" s="103">
        <f>IF(ISNA(VLOOKUP($C23,'Camp Fortune TT Feb 20'!$A$17:$I$97,9,FALSE))=TRUE,0,VLOOKUP($C23,'Camp Fortune TT Feb 20'!$A$17:$I$97,9,FALSE))</f>
        <v>0</v>
      </c>
      <c r="K23" s="103">
        <f>IF(ISNA(VLOOKUP($C23,'Aspen Open HP Feb 18'!$A$17:$I$100,9,FALSE))=TRUE,0,VLOOKUP($C23,'Aspen Open HP Feb 18'!$A$17:$I$100,9,FALSE))</f>
        <v>0</v>
      </c>
      <c r="L23" s="103">
        <f>IF(ISNA(VLOOKUP($C23,'Aspen Open SS Feb 18'!$A$17:$I$99,9,FALSE))=TRUE,0,VLOOKUP($C23,'Aspen Open SS Feb 18'!$A$17:$I$99,9,FALSE))</f>
        <v>0</v>
      </c>
      <c r="M23" s="103">
        <f>IF(ISNA(VLOOKUP($C23,'Caledon TT Feb 26'!$A$17:$I$99,9,FALSE))=TRUE,0,VLOOKUP($C23,'Caledon TT Feb 26'!$A$17:$I$99,9,FALSE))</f>
        <v>0</v>
      </c>
      <c r="N23" s="103">
        <f>IF(ISNA(VLOOKUP($C23,'Calgary Nor-Am HP Feb 26'!$A$17:$I$99,9,FALSE))=TRUE,0,VLOOKUP($C23,'Calgary Nor-Am HP Feb 26'!$A$17:$I$99,9,FALSE))</f>
        <v>0</v>
      </c>
      <c r="O23" s="103">
        <f>IF(ISNA(VLOOKUP($C23,'Calgary Nor-Am SS Feb 28'!$A$17:$I$99,9,FALSE))=TRUE,0,VLOOKUP($C23,'Calgary Nor-Am SS Feb 28'!$A$17:$I$99,9,FALSE))</f>
        <v>0</v>
      </c>
      <c r="P23" s="103">
        <f>IF(ISNA(VLOOKUP($C23,'MSLM Nor-Am March 5-6'!$A$17:$I$98,9,FALSE))=TRUE,0,VLOOKUP($C23,'MSLM Nor-Am March 5-6'!$A$17:$I$98,9,FALSE))</f>
        <v>0</v>
      </c>
      <c r="Q23" s="103">
        <f>IF(ISNA(VLOOKUP($C23,'Mammoth World Cup'!$A$17:$I$99,9,FALSE))=TRUE,0,VLOOKUP($C23,'Mammoth World Cup'!$A$17:$I$99,9,FALSE))</f>
        <v>0</v>
      </c>
      <c r="R23" s="103">
        <f>IF(ISNA(VLOOKUP($C23,'Jr Nationals March 17 SS'!$A$17:$I$99,9,FALSE))=TRUE,0,VLOOKUP($C23,'Jr Nationals March 17 SS'!$A$17:$I$99,9,FALSE))</f>
        <v>0</v>
      </c>
      <c r="S23" s="103">
        <f>IF(ISNA(VLOOKUP($C23,'Seven Springs Nor-Am Mar 17 HP'!$A$17:$I$99,9,FALSE))=TRUE,0,VLOOKUP($C23,'Seven Springs Nor-Am Mar 17 HP'!$A$17:$I$99,9,FALSE))</f>
        <v>0</v>
      </c>
      <c r="T23" s="102">
        <f>IF(ISNA(VLOOKUP($C23,'Seven Springs Nor-Am Mar 18 SS'!$A$17:$I$99,9,FALSE))=TRUE,0,VLOOKUP($C23,'Seven Springs Nor-Am Mar 18 SS'!$A$17:$I$99,9,FALSE))</f>
        <v>0</v>
      </c>
      <c r="U23" s="103">
        <f>IF(ISNA(VLOOKUP($C23,'Stoneham COT March 12-13 SS'!$A$17:$I$99,9,FALSE))=TRUE,0,VLOOKUP($C23,'Stoneham COT March 12-13 SS'!$A$17:$I$99,9,FALSE))</f>
        <v>0</v>
      </c>
      <c r="V23" s="103">
        <f>IF(ISNA(VLOOKUP($C23,'Stoneham COT March 11 HP'!$A$17:$I$99,9,FALSE))=TRUE,0,VLOOKUP($C23,'Stoneham COT March 11 HP'!$A$17:$I$99,9,FALSE))</f>
        <v>0</v>
      </c>
      <c r="W23" s="103">
        <f>IF(ISNA(VLOOKUP($C23,'Step Up April 1-3 SS'!$A$17:$I$99,9,FALSE))=TRUE,0,VLOOKUP($C23,'Step Up April 1-3 SS'!$A$17:$I$99,9,FALSE))</f>
        <v>0</v>
      </c>
      <c r="X23" s="103">
        <f>IF(ISNA(VLOOKUP($C23,'Midwest Championship Feb 6 SS'!$A$17:$I$99,9,FALSE))=TRUE,0,VLOOKUP($C23,'Midwest Championship Feb 6 SS'!$A$17:$I$99,9,FALSE))</f>
        <v>0</v>
      </c>
      <c r="Y23" s="103">
        <f>IF(ISNA(VLOOKUP($C23,'Thunder Bay TT Jan 2016 SS'!$A$17:$I$99,9,FALSE))=TRUE,0,VLOOKUP($C23,'Thunder Bay TT Jan 2016 SS'!$A$17:$I$99,9,FALSE))</f>
        <v>0</v>
      </c>
      <c r="Z23" s="103">
        <f>IF(ISNA(VLOOKUP($C23,Event22!$A$17:$I$99,9,FALSE))=TRUE,0,VLOOKUP($C23,Event22!$A$17:$I$99,9,FALSE))</f>
        <v>0</v>
      </c>
      <c r="AA23" s="103">
        <f>IF(ISNA(VLOOKUP($C23,Event23!$A$17:$I$99,9,FALSE))=TRUE,0,VLOOKUP($C23,Event23!$A$17:$I$99,9,FALSE))</f>
        <v>0</v>
      </c>
      <c r="AB23" s="103">
        <f>IF(ISNA(VLOOKUP($C23,Event24!$A$17:$I$99,9,FALSE))=TRUE,0,VLOOKUP($C23,Event24!$A$17:$I$99,9,FALSE))</f>
        <v>0</v>
      </c>
      <c r="AC23" s="103">
        <f>IF(ISNA(VLOOKUP($C23,Event25!$A$17:$I$99,9,FALSE))=TRUE,0,VLOOKUP($C23,Event25!$A$17:$I$99,9,FALSE))</f>
        <v>0</v>
      </c>
      <c r="AD23" s="103">
        <f>IF(ISNA(VLOOKUP($C23,Event26!$A$17:$I$99,9,FALSE))=TRUE,0,VLOOKUP($C23,Event26!$A$17:$I$99,9,FALSE))</f>
        <v>0</v>
      </c>
      <c r="AE23" s="103">
        <f>IF(ISNA(VLOOKUP($C23,Event27!$A$17:$I$99,9,FALSE))=TRUE,0,VLOOKUP($C23,Event27!$A$17:$I$99,9,FALSE))</f>
        <v>0</v>
      </c>
      <c r="AF23" s="103">
        <f>IF(ISNA(VLOOKUP($C23,Event28!$A$17:$I$99,9,FALSE))=TRUE,0,VLOOKUP($C23,Event28!$A$17:$I$99,9,FALSE))</f>
        <v>0</v>
      </c>
      <c r="AG23" s="103">
        <f>IF(ISNA(VLOOKUP($C23,Event29!$A$17:$I$99,9,FALSE))=TRUE,0,VLOOKUP($C23,Event29!$A$17:$I$99,9,FALSE))</f>
        <v>0</v>
      </c>
      <c r="AH23" s="103">
        <f>IF(ISNA(VLOOKUP($C23,Event30!$A$17:$I$99,9,FALSE))=TRUE,0,VLOOKUP($C23,Event30!$A$17:$I$99,9,FALSE))</f>
        <v>0</v>
      </c>
    </row>
    <row r="24" spans="1:34" ht="13.5" customHeight="1">
      <c r="A24" s="169"/>
      <c r="B24" s="169"/>
      <c r="C24" s="88"/>
      <c r="D24" s="108" t="str">
        <f>IF(ISNA(VLOOKUP($C24,'RPA Caclulations'!$C$6:$K$100,3,FALSE))=TRUE,"0",VLOOKUP($C24,'RPA Caclulations'!$C$6:$K$100,3,FALSE))</f>
        <v>0</v>
      </c>
      <c r="E24" s="102" t="str">
        <f>IF(ISNA(VLOOKUP($C24,'REV Copper HP Dec 10'!$A$17:$I$71,9,FALSE))=TRUE,"0",VLOOKUP($C24,'REV Copper HP Dec 10'!$A$17:$I$71,9,FALSE))</f>
        <v>0</v>
      </c>
      <c r="F24" s="102" t="str">
        <f>IF(ISNA(VLOOKUP($C24,'REV Copper HP Dec 11'!$A$17:$I$70,9,FALSE))=TRUE,"0",VLOOKUP($C24,'REV Copper HP Dec 11'!$A$17:$I$70,9,FALSE))</f>
        <v>0</v>
      </c>
      <c r="G24" s="103">
        <f>IF(ISNA(VLOOKUP($C24,'Muskoka Timber Tour Jan 23'!$A$17:$I$20,9,FALSE))=TRUE,0,VLOOKUP($C24,'Muskoka Timber Tour Jan 23'!$A$17:$I$20,9,FALSE))</f>
        <v>0</v>
      </c>
      <c r="H24" s="103">
        <f>IF(ISNA(VLOOKUP($C24,'Muskoka Timber Tour Jan 24'!$A$17:$I$20,9,FALSE))=TRUE,0,VLOOKUP($C24,'Muskoka Timber Tour Jan 24'!$A$17:$I$20,9,FALSE))</f>
        <v>0</v>
      </c>
      <c r="I24" s="103">
        <f>IF(ISNA(VLOOKUP($C24,'Whistler COT'!$A$17:$I$95,9,FALSE))=TRUE,0,VLOOKUP($C24,'Whistler COT'!$A$17:$I$95,9,FALSE))</f>
        <v>0</v>
      </c>
      <c r="J24" s="103">
        <f>IF(ISNA(VLOOKUP($C24,'Camp Fortune TT Feb 20'!$A$17:$I$97,9,FALSE))=TRUE,0,VLOOKUP($C24,'Camp Fortune TT Feb 20'!$A$17:$I$97,9,FALSE))</f>
        <v>0</v>
      </c>
      <c r="K24" s="103">
        <f>IF(ISNA(VLOOKUP($C24,'Aspen Open HP Feb 18'!$A$17:$I$100,9,FALSE))=TRUE,0,VLOOKUP($C24,'Aspen Open HP Feb 18'!$A$17:$I$100,9,FALSE))</f>
        <v>0</v>
      </c>
      <c r="L24" s="103">
        <f>IF(ISNA(VLOOKUP($C24,'Aspen Open SS Feb 18'!$A$17:$I$99,9,FALSE))=TRUE,0,VLOOKUP($C24,'Aspen Open SS Feb 18'!$A$17:$I$99,9,FALSE))</f>
        <v>0</v>
      </c>
      <c r="M24" s="103">
        <f>IF(ISNA(VLOOKUP($C24,'Caledon TT Feb 26'!$A$17:$I$99,9,FALSE))=TRUE,0,VLOOKUP($C24,'Caledon TT Feb 26'!$A$17:$I$99,9,FALSE))</f>
        <v>0</v>
      </c>
      <c r="N24" s="103">
        <f>IF(ISNA(VLOOKUP($C24,'Calgary Nor-Am HP Feb 26'!$A$17:$I$99,9,FALSE))=TRUE,0,VLOOKUP($C24,'Calgary Nor-Am HP Feb 26'!$A$17:$I$99,9,FALSE))</f>
        <v>0</v>
      </c>
      <c r="O24" s="103">
        <f>IF(ISNA(VLOOKUP($C24,'Calgary Nor-Am SS Feb 28'!$A$17:$I$99,9,FALSE))=TRUE,0,VLOOKUP($C24,'Calgary Nor-Am SS Feb 28'!$A$17:$I$99,9,FALSE))</f>
        <v>0</v>
      </c>
      <c r="P24" s="103">
        <f>IF(ISNA(VLOOKUP($C24,'MSLM Nor-Am March 5-6'!$A$17:$I$98,9,FALSE))=TRUE,0,VLOOKUP($C24,'MSLM Nor-Am March 5-6'!$A$17:$I$98,9,FALSE))</f>
        <v>0</v>
      </c>
      <c r="Q24" s="103">
        <f>IF(ISNA(VLOOKUP($C24,'Mammoth World Cup'!$A$17:$I$99,9,FALSE))=TRUE,0,VLOOKUP($C24,'Mammoth World Cup'!$A$17:$I$99,9,FALSE))</f>
        <v>0</v>
      </c>
      <c r="R24" s="103">
        <f>IF(ISNA(VLOOKUP($C24,'Jr Nationals March 17 SS'!$A$17:$I$99,9,FALSE))=TRUE,0,VLOOKUP($C24,'Jr Nationals March 17 SS'!$A$17:$I$99,9,FALSE))</f>
        <v>0</v>
      </c>
      <c r="S24" s="103">
        <f>IF(ISNA(VLOOKUP($C24,'Seven Springs Nor-Am Mar 17 HP'!$A$17:$I$99,9,FALSE))=TRUE,0,VLOOKUP($C24,'Seven Springs Nor-Am Mar 17 HP'!$A$17:$I$99,9,FALSE))</f>
        <v>0</v>
      </c>
      <c r="T24" s="102">
        <f>IF(ISNA(VLOOKUP($C24,'Seven Springs Nor-Am Mar 18 SS'!$A$17:$I$99,9,FALSE))=TRUE,0,VLOOKUP($C24,'Seven Springs Nor-Am Mar 18 SS'!$A$17:$I$99,9,FALSE))</f>
        <v>0</v>
      </c>
      <c r="U24" s="103">
        <f>IF(ISNA(VLOOKUP($C24,'Stoneham COT March 12-13 SS'!$A$17:$I$99,9,FALSE))=TRUE,0,VLOOKUP($C24,'Stoneham COT March 12-13 SS'!$A$17:$I$99,9,FALSE))</f>
        <v>0</v>
      </c>
      <c r="V24" s="103">
        <f>IF(ISNA(VLOOKUP($C24,'Stoneham COT March 11 HP'!$A$17:$I$99,9,FALSE))=TRUE,0,VLOOKUP($C24,'Stoneham COT March 11 HP'!$A$17:$I$99,9,FALSE))</f>
        <v>0</v>
      </c>
      <c r="W24" s="103">
        <f>IF(ISNA(VLOOKUP($C24,'Step Up April 1-3 SS'!$A$17:$I$99,9,FALSE))=TRUE,0,VLOOKUP($C24,'Step Up April 1-3 SS'!$A$17:$I$99,9,FALSE))</f>
        <v>0</v>
      </c>
      <c r="X24" s="103">
        <f>IF(ISNA(VLOOKUP($C24,'Midwest Championship Feb 6 SS'!$A$17:$I$99,9,FALSE))=TRUE,0,VLOOKUP($C24,'Midwest Championship Feb 6 SS'!$A$17:$I$99,9,FALSE))</f>
        <v>0</v>
      </c>
      <c r="Y24" s="103">
        <f>IF(ISNA(VLOOKUP($C24,'Thunder Bay TT Jan 2016 SS'!$A$17:$I$99,9,FALSE))=TRUE,0,VLOOKUP($C24,'Thunder Bay TT Jan 2016 SS'!$A$17:$I$99,9,FALSE))</f>
        <v>0</v>
      </c>
      <c r="Z24" s="103">
        <f>IF(ISNA(VLOOKUP($C24,Event22!$A$17:$I$99,9,FALSE))=TRUE,0,VLOOKUP($C24,Event22!$A$17:$I$99,9,FALSE))</f>
        <v>0</v>
      </c>
      <c r="AA24" s="103">
        <f>IF(ISNA(VLOOKUP($C24,Event23!$A$17:$I$99,9,FALSE))=TRUE,0,VLOOKUP($C24,Event23!$A$17:$I$99,9,FALSE))</f>
        <v>0</v>
      </c>
      <c r="AB24" s="103">
        <f>IF(ISNA(VLOOKUP($C24,Event24!$A$17:$I$99,9,FALSE))=TRUE,0,VLOOKUP($C24,Event24!$A$17:$I$99,9,FALSE))</f>
        <v>0</v>
      </c>
      <c r="AC24" s="103">
        <f>IF(ISNA(VLOOKUP($C24,Event25!$A$17:$I$99,9,FALSE))=TRUE,0,VLOOKUP($C24,Event25!$A$17:$I$99,9,FALSE))</f>
        <v>0</v>
      </c>
      <c r="AD24" s="103">
        <f>IF(ISNA(VLOOKUP($C24,Event26!$A$17:$I$99,9,FALSE))=TRUE,0,VLOOKUP($C24,Event26!$A$17:$I$99,9,FALSE))</f>
        <v>0</v>
      </c>
      <c r="AE24" s="103">
        <f>IF(ISNA(VLOOKUP($C24,Event27!$A$17:$I$99,9,FALSE))=TRUE,0,VLOOKUP($C24,Event27!$A$17:$I$99,9,FALSE))</f>
        <v>0</v>
      </c>
      <c r="AF24" s="103">
        <f>IF(ISNA(VLOOKUP($C24,Event28!$A$17:$I$99,9,FALSE))=TRUE,0,VLOOKUP($C24,Event28!$A$17:$I$99,9,FALSE))</f>
        <v>0</v>
      </c>
      <c r="AG24" s="103">
        <f>IF(ISNA(VLOOKUP($C24,Event29!$A$17:$I$99,9,FALSE))=TRUE,0,VLOOKUP($C24,Event29!$A$17:$I$99,9,FALSE))</f>
        <v>0</v>
      </c>
      <c r="AH24" s="103">
        <f>IF(ISNA(VLOOKUP($C24,Event30!$A$17:$I$99,9,FALSE))=TRUE,0,VLOOKUP($C24,Event30!$A$17:$I$99,9,FALSE))</f>
        <v>0</v>
      </c>
    </row>
    <row r="25" spans="1:34" ht="13.5" customHeight="1">
      <c r="A25" s="169"/>
      <c r="B25" s="169"/>
      <c r="C25" s="88"/>
      <c r="D25" s="108" t="str">
        <f>IF(ISNA(VLOOKUP($C25,'RPA Caclulations'!$C$6:$K$100,3,FALSE))=TRUE,"0",VLOOKUP($C25,'RPA Caclulations'!$C$6:$K$100,3,FALSE))</f>
        <v>0</v>
      </c>
      <c r="E25" s="102" t="str">
        <f>IF(ISNA(VLOOKUP($C25,'REV Copper HP Dec 10'!$A$17:$I$71,9,FALSE))=TRUE,"0",VLOOKUP($C25,'REV Copper HP Dec 10'!$A$17:$I$71,9,FALSE))</f>
        <v>0</v>
      </c>
      <c r="F25" s="102" t="str">
        <f>IF(ISNA(VLOOKUP($C25,'REV Copper HP Dec 11'!$A$17:$I$70,9,FALSE))=TRUE,"0",VLOOKUP($C25,'REV Copper HP Dec 11'!$A$17:$I$70,9,FALSE))</f>
        <v>0</v>
      </c>
      <c r="G25" s="103">
        <f>IF(ISNA(VLOOKUP($C25,'Muskoka Timber Tour Jan 23'!$A$17:$I$20,9,FALSE))=TRUE,0,VLOOKUP($C25,'Muskoka Timber Tour Jan 23'!$A$17:$I$20,9,FALSE))</f>
        <v>0</v>
      </c>
      <c r="H25" s="103">
        <f>IF(ISNA(VLOOKUP($C25,'Muskoka Timber Tour Jan 24'!$A$17:$I$20,9,FALSE))=TRUE,0,VLOOKUP($C25,'Muskoka Timber Tour Jan 24'!$A$17:$I$20,9,FALSE))</f>
        <v>0</v>
      </c>
      <c r="I25" s="103">
        <f>IF(ISNA(VLOOKUP($C25,'Whistler COT'!$A$17:$I$95,9,FALSE))=TRUE,0,VLOOKUP($C25,'Whistler COT'!$A$17:$I$95,9,FALSE))</f>
        <v>0</v>
      </c>
      <c r="J25" s="103">
        <f>IF(ISNA(VLOOKUP($C25,'Camp Fortune TT Feb 20'!$A$17:$I$97,9,FALSE))=TRUE,0,VLOOKUP($C25,'Camp Fortune TT Feb 20'!$A$17:$I$97,9,FALSE))</f>
        <v>0</v>
      </c>
      <c r="K25" s="103">
        <f>IF(ISNA(VLOOKUP($C25,'Aspen Open HP Feb 18'!$A$17:$I$100,9,FALSE))=TRUE,0,VLOOKUP($C25,'Aspen Open HP Feb 18'!$A$17:$I$100,9,FALSE))</f>
        <v>0</v>
      </c>
      <c r="L25" s="103">
        <f>IF(ISNA(VLOOKUP($C25,'Aspen Open SS Feb 18'!$A$17:$I$99,9,FALSE))=TRUE,0,VLOOKUP($C25,'Aspen Open SS Feb 18'!$A$17:$I$99,9,FALSE))</f>
        <v>0</v>
      </c>
      <c r="M25" s="103">
        <f>IF(ISNA(VLOOKUP($C25,'Caledon TT Feb 26'!$A$17:$I$99,9,FALSE))=TRUE,0,VLOOKUP($C25,'Caledon TT Feb 26'!$A$17:$I$99,9,FALSE))</f>
        <v>0</v>
      </c>
      <c r="N25" s="103">
        <f>IF(ISNA(VLOOKUP($C25,'Calgary Nor-Am HP Feb 26'!$A$17:$I$99,9,FALSE))=TRUE,0,VLOOKUP($C25,'Calgary Nor-Am HP Feb 26'!$A$17:$I$99,9,FALSE))</f>
        <v>0</v>
      </c>
      <c r="O25" s="103">
        <f>IF(ISNA(VLOOKUP($C25,'Calgary Nor-Am SS Feb 28'!$A$17:$I$99,9,FALSE))=TRUE,0,VLOOKUP($C25,'Calgary Nor-Am SS Feb 28'!$A$17:$I$99,9,FALSE))</f>
        <v>0</v>
      </c>
      <c r="P25" s="103">
        <f>IF(ISNA(VLOOKUP($C25,'MSLM Nor-Am March 5-6'!$A$17:$I$98,9,FALSE))=TRUE,0,VLOOKUP($C25,'MSLM Nor-Am March 5-6'!$A$17:$I$98,9,FALSE))</f>
        <v>0</v>
      </c>
      <c r="Q25" s="103">
        <f>IF(ISNA(VLOOKUP($C25,'Mammoth World Cup'!$A$17:$I$99,9,FALSE))=TRUE,0,VLOOKUP($C25,'Mammoth World Cup'!$A$17:$I$99,9,FALSE))</f>
        <v>0</v>
      </c>
      <c r="R25" s="103">
        <f>IF(ISNA(VLOOKUP($C25,'Jr Nationals March 17 SS'!$A$17:$I$99,9,FALSE))=TRUE,0,VLOOKUP($C25,'Jr Nationals March 17 SS'!$A$17:$I$99,9,FALSE))</f>
        <v>0</v>
      </c>
      <c r="S25" s="103">
        <f>IF(ISNA(VLOOKUP($C25,'Seven Springs Nor-Am Mar 17 HP'!$A$17:$I$99,9,FALSE))=TRUE,0,VLOOKUP($C25,'Seven Springs Nor-Am Mar 17 HP'!$A$17:$I$99,9,FALSE))</f>
        <v>0</v>
      </c>
      <c r="T25" s="102">
        <f>IF(ISNA(VLOOKUP($C25,'Seven Springs Nor-Am Mar 18 SS'!$A$17:$I$99,9,FALSE))=TRUE,0,VLOOKUP($C25,'Seven Springs Nor-Am Mar 18 SS'!$A$17:$I$99,9,FALSE))</f>
        <v>0</v>
      </c>
      <c r="U25" s="103">
        <f>IF(ISNA(VLOOKUP($C25,'Stoneham COT March 12-13 SS'!$A$17:$I$99,9,FALSE))=TRUE,0,VLOOKUP($C25,'Stoneham COT March 12-13 SS'!$A$17:$I$99,9,FALSE))</f>
        <v>0</v>
      </c>
      <c r="V25" s="103">
        <f>IF(ISNA(VLOOKUP($C25,'Stoneham COT March 11 HP'!$A$17:$I$99,9,FALSE))=TRUE,0,VLOOKUP($C25,'Stoneham COT March 11 HP'!$A$17:$I$99,9,FALSE))</f>
        <v>0</v>
      </c>
      <c r="W25" s="103">
        <f>IF(ISNA(VLOOKUP($C25,'Step Up April 1-3 SS'!$A$17:$I$99,9,FALSE))=TRUE,0,VLOOKUP($C25,'Step Up April 1-3 SS'!$A$17:$I$99,9,FALSE))</f>
        <v>0</v>
      </c>
      <c r="X25" s="103">
        <f>IF(ISNA(VLOOKUP($C25,'Midwest Championship Feb 6 SS'!$A$17:$I$99,9,FALSE))=TRUE,0,VLOOKUP($C25,'Midwest Championship Feb 6 SS'!$A$17:$I$99,9,FALSE))</f>
        <v>0</v>
      </c>
      <c r="Y25" s="103">
        <f>IF(ISNA(VLOOKUP($C25,'Thunder Bay TT Jan 2016 SS'!$A$17:$I$99,9,FALSE))=TRUE,0,VLOOKUP($C25,'Thunder Bay TT Jan 2016 SS'!$A$17:$I$99,9,FALSE))</f>
        <v>0</v>
      </c>
      <c r="Z25" s="103">
        <f>IF(ISNA(VLOOKUP($C25,Event22!$A$17:$I$99,9,FALSE))=TRUE,0,VLOOKUP($C25,Event22!$A$17:$I$99,9,FALSE))</f>
        <v>0</v>
      </c>
      <c r="AA25" s="103">
        <f>IF(ISNA(VLOOKUP($C25,Event23!$A$17:$I$99,9,FALSE))=TRUE,0,VLOOKUP($C25,Event23!$A$17:$I$99,9,FALSE))</f>
        <v>0</v>
      </c>
      <c r="AB25" s="103">
        <f>IF(ISNA(VLOOKUP($C25,Event24!$A$17:$I$99,9,FALSE))=TRUE,0,VLOOKUP($C25,Event24!$A$17:$I$99,9,FALSE))</f>
        <v>0</v>
      </c>
      <c r="AC25" s="103">
        <f>IF(ISNA(VLOOKUP($C25,Event25!$A$17:$I$99,9,FALSE))=TRUE,0,VLOOKUP($C25,Event25!$A$17:$I$99,9,FALSE))</f>
        <v>0</v>
      </c>
      <c r="AD25" s="103">
        <f>IF(ISNA(VLOOKUP($C25,Event26!$A$17:$I$99,9,FALSE))=TRUE,0,VLOOKUP($C25,Event26!$A$17:$I$99,9,FALSE))</f>
        <v>0</v>
      </c>
      <c r="AE25" s="103">
        <f>IF(ISNA(VLOOKUP($C25,Event27!$A$17:$I$99,9,FALSE))=TRUE,0,VLOOKUP($C25,Event27!$A$17:$I$99,9,FALSE))</f>
        <v>0</v>
      </c>
      <c r="AF25" s="103">
        <f>IF(ISNA(VLOOKUP($C25,Event28!$A$17:$I$99,9,FALSE))=TRUE,0,VLOOKUP($C25,Event28!$A$17:$I$99,9,FALSE))</f>
        <v>0</v>
      </c>
      <c r="AG25" s="103">
        <f>IF(ISNA(VLOOKUP($C25,Event29!$A$17:$I$99,9,FALSE))=TRUE,0,VLOOKUP($C25,Event29!$A$17:$I$99,9,FALSE))</f>
        <v>0</v>
      </c>
      <c r="AH25" s="103">
        <f>IF(ISNA(VLOOKUP($C25,Event30!$A$17:$I$99,9,FALSE))=TRUE,0,VLOOKUP($C25,Event30!$A$17:$I$99,9,FALSE))</f>
        <v>0</v>
      </c>
    </row>
    <row r="26" spans="1:34" ht="13.5" customHeight="1">
      <c r="A26" s="169"/>
      <c r="B26" s="169"/>
      <c r="C26" s="88"/>
      <c r="D26" s="108" t="str">
        <f>IF(ISNA(VLOOKUP($C26,'RPA Caclulations'!$C$6:$K$100,3,FALSE))=TRUE,"0",VLOOKUP($C26,'RPA Caclulations'!$C$6:$K$100,3,FALSE))</f>
        <v>0</v>
      </c>
      <c r="E26" s="102" t="str">
        <f>IF(ISNA(VLOOKUP($C26,'REV Copper HP Dec 10'!$A$17:$I$71,9,FALSE))=TRUE,"0",VLOOKUP($C26,'REV Copper HP Dec 10'!$A$17:$I$71,9,FALSE))</f>
        <v>0</v>
      </c>
      <c r="F26" s="102" t="str">
        <f>IF(ISNA(VLOOKUP($C26,'REV Copper HP Dec 11'!$A$17:$I$70,9,FALSE))=TRUE,"0",VLOOKUP($C26,'REV Copper HP Dec 11'!$A$17:$I$70,9,FALSE))</f>
        <v>0</v>
      </c>
      <c r="G26" s="103">
        <f>IF(ISNA(VLOOKUP($C26,'Muskoka Timber Tour Jan 23'!$A$17:$I$20,9,FALSE))=TRUE,0,VLOOKUP($C26,'Muskoka Timber Tour Jan 23'!$A$17:$I$20,9,FALSE))</f>
        <v>0</v>
      </c>
      <c r="H26" s="103">
        <f>IF(ISNA(VLOOKUP($C26,'Muskoka Timber Tour Jan 24'!$A$17:$I$20,9,FALSE))=TRUE,0,VLOOKUP($C26,'Muskoka Timber Tour Jan 24'!$A$17:$I$20,9,FALSE))</f>
        <v>0</v>
      </c>
      <c r="I26" s="103">
        <f>IF(ISNA(VLOOKUP($C26,'Whistler COT'!$A$17:$I$95,9,FALSE))=TRUE,0,VLOOKUP($C26,'Whistler COT'!$A$17:$I$95,9,FALSE))</f>
        <v>0</v>
      </c>
      <c r="J26" s="103">
        <f>IF(ISNA(VLOOKUP($C26,'Camp Fortune TT Feb 20'!$A$17:$I$97,9,FALSE))=TRUE,0,VLOOKUP($C26,'Camp Fortune TT Feb 20'!$A$17:$I$97,9,FALSE))</f>
        <v>0</v>
      </c>
      <c r="K26" s="103">
        <f>IF(ISNA(VLOOKUP($C26,'Aspen Open HP Feb 18'!$A$17:$I$100,9,FALSE))=TRUE,0,VLOOKUP($C26,'Aspen Open HP Feb 18'!$A$17:$I$100,9,FALSE))</f>
        <v>0</v>
      </c>
      <c r="L26" s="103">
        <f>IF(ISNA(VLOOKUP($C26,'Aspen Open SS Feb 18'!$A$17:$I$99,9,FALSE))=TRUE,0,VLOOKUP($C26,'Aspen Open SS Feb 18'!$A$17:$I$99,9,FALSE))</f>
        <v>0</v>
      </c>
      <c r="M26" s="103">
        <f>IF(ISNA(VLOOKUP($C26,'Caledon TT Feb 26'!$A$17:$I$99,9,FALSE))=TRUE,0,VLOOKUP($C26,'Caledon TT Feb 26'!$A$17:$I$99,9,FALSE))</f>
        <v>0</v>
      </c>
      <c r="N26" s="103">
        <f>IF(ISNA(VLOOKUP($C26,'Calgary Nor-Am HP Feb 26'!$A$17:$I$99,9,FALSE))=TRUE,0,VLOOKUP($C26,'Calgary Nor-Am HP Feb 26'!$A$17:$I$99,9,FALSE))</f>
        <v>0</v>
      </c>
      <c r="O26" s="103">
        <f>IF(ISNA(VLOOKUP($C26,'Calgary Nor-Am SS Feb 28'!$A$17:$I$99,9,FALSE))=TRUE,0,VLOOKUP($C26,'Calgary Nor-Am SS Feb 28'!$A$17:$I$99,9,FALSE))</f>
        <v>0</v>
      </c>
      <c r="P26" s="103">
        <f>IF(ISNA(VLOOKUP($C26,'MSLM Nor-Am March 5-6'!$A$17:$I$98,9,FALSE))=TRUE,0,VLOOKUP($C26,'MSLM Nor-Am March 5-6'!$A$17:$I$98,9,FALSE))</f>
        <v>0</v>
      </c>
      <c r="Q26" s="103">
        <f>IF(ISNA(VLOOKUP($C26,'Mammoth World Cup'!$A$17:$I$99,9,FALSE))=TRUE,0,VLOOKUP($C26,'Mammoth World Cup'!$A$17:$I$99,9,FALSE))</f>
        <v>0</v>
      </c>
      <c r="R26" s="103">
        <f>IF(ISNA(VLOOKUP($C26,'Jr Nationals March 17 SS'!$A$17:$I$99,9,FALSE))=TRUE,0,VLOOKUP($C26,'Jr Nationals March 17 SS'!$A$17:$I$99,9,FALSE))</f>
        <v>0</v>
      </c>
      <c r="S26" s="103">
        <f>IF(ISNA(VLOOKUP($C26,'Seven Springs Nor-Am Mar 17 HP'!$A$17:$I$99,9,FALSE))=TRUE,0,VLOOKUP($C26,'Seven Springs Nor-Am Mar 17 HP'!$A$17:$I$99,9,FALSE))</f>
        <v>0</v>
      </c>
      <c r="T26" s="102">
        <f>IF(ISNA(VLOOKUP($C26,'Seven Springs Nor-Am Mar 18 SS'!$A$17:$I$99,9,FALSE))=TRUE,0,VLOOKUP($C26,'Seven Springs Nor-Am Mar 18 SS'!$A$17:$I$99,9,FALSE))</f>
        <v>0</v>
      </c>
      <c r="U26" s="103">
        <f>IF(ISNA(VLOOKUP($C26,'Stoneham COT March 12-13 SS'!$A$17:$I$99,9,FALSE))=TRUE,0,VLOOKUP($C26,'Stoneham COT March 12-13 SS'!$A$17:$I$99,9,FALSE))</f>
        <v>0</v>
      </c>
      <c r="V26" s="103">
        <f>IF(ISNA(VLOOKUP($C26,'Stoneham COT March 11 HP'!$A$17:$I$99,9,FALSE))=TRUE,0,VLOOKUP($C26,'Stoneham COT March 11 HP'!$A$17:$I$99,9,FALSE))</f>
        <v>0</v>
      </c>
      <c r="W26" s="103">
        <f>IF(ISNA(VLOOKUP($C26,'Step Up April 1-3 SS'!$A$17:$I$99,9,FALSE))=TRUE,0,VLOOKUP($C26,'Step Up April 1-3 SS'!$A$17:$I$99,9,FALSE))</f>
        <v>0</v>
      </c>
      <c r="X26" s="103">
        <f>IF(ISNA(VLOOKUP($C26,'Midwest Championship Feb 6 SS'!$A$17:$I$99,9,FALSE))=TRUE,0,VLOOKUP($C26,'Midwest Championship Feb 6 SS'!$A$17:$I$99,9,FALSE))</f>
        <v>0</v>
      </c>
      <c r="Y26" s="103">
        <f>IF(ISNA(VLOOKUP($C26,'Thunder Bay TT Jan 2016 SS'!$A$17:$I$99,9,FALSE))=TRUE,0,VLOOKUP($C26,'Thunder Bay TT Jan 2016 SS'!$A$17:$I$99,9,FALSE))</f>
        <v>0</v>
      </c>
      <c r="Z26" s="103">
        <f>IF(ISNA(VLOOKUP($C26,Event22!$A$17:$I$99,9,FALSE))=TRUE,0,VLOOKUP($C26,Event22!$A$17:$I$99,9,FALSE))</f>
        <v>0</v>
      </c>
      <c r="AA26" s="103">
        <f>IF(ISNA(VLOOKUP($C26,Event23!$A$17:$I$99,9,FALSE))=TRUE,0,VLOOKUP($C26,Event23!$A$17:$I$99,9,FALSE))</f>
        <v>0</v>
      </c>
      <c r="AB26" s="103">
        <f>IF(ISNA(VLOOKUP($C26,Event24!$A$17:$I$99,9,FALSE))=TRUE,0,VLOOKUP($C26,Event24!$A$17:$I$99,9,FALSE))</f>
        <v>0</v>
      </c>
      <c r="AC26" s="103">
        <f>IF(ISNA(VLOOKUP($C26,Event25!$A$17:$I$99,9,FALSE))=TRUE,0,VLOOKUP($C26,Event25!$A$17:$I$99,9,FALSE))</f>
        <v>0</v>
      </c>
      <c r="AD26" s="103">
        <f>IF(ISNA(VLOOKUP($C26,Event26!$A$17:$I$99,9,FALSE))=TRUE,0,VLOOKUP($C26,Event26!$A$17:$I$99,9,FALSE))</f>
        <v>0</v>
      </c>
      <c r="AE26" s="103">
        <f>IF(ISNA(VLOOKUP($C26,Event27!$A$17:$I$99,9,FALSE))=TRUE,0,VLOOKUP($C26,Event27!$A$17:$I$99,9,FALSE))</f>
        <v>0</v>
      </c>
      <c r="AF26" s="103">
        <f>IF(ISNA(VLOOKUP($C26,Event28!$A$17:$I$99,9,FALSE))=TRUE,0,VLOOKUP($C26,Event28!$A$17:$I$99,9,FALSE))</f>
        <v>0</v>
      </c>
      <c r="AG26" s="103">
        <f>IF(ISNA(VLOOKUP($C26,Event29!$A$17:$I$99,9,FALSE))=TRUE,0,VLOOKUP($C26,Event29!$A$17:$I$99,9,FALSE))</f>
        <v>0</v>
      </c>
      <c r="AH26" s="103">
        <f>IF(ISNA(VLOOKUP($C26,Event30!$A$17:$I$99,9,FALSE))=TRUE,0,VLOOKUP($C26,Event30!$A$17:$I$99,9,FALSE))</f>
        <v>0</v>
      </c>
    </row>
    <row r="27" spans="1:34" ht="13.5" customHeight="1">
      <c r="A27" s="169"/>
      <c r="B27" s="169"/>
      <c r="C27" s="88"/>
      <c r="D27" s="108" t="str">
        <f>IF(ISNA(VLOOKUP($C27,'RPA Caclulations'!$C$6:$K$100,3,FALSE))=TRUE,"0",VLOOKUP($C27,'RPA Caclulations'!$C$6:$K$100,3,FALSE))</f>
        <v>0</v>
      </c>
      <c r="E27" s="102" t="str">
        <f>IF(ISNA(VLOOKUP($C27,'REV Copper HP Dec 10'!$A$17:$I$71,9,FALSE))=TRUE,"0",VLOOKUP($C27,'REV Copper HP Dec 10'!$A$17:$I$71,9,FALSE))</f>
        <v>0</v>
      </c>
      <c r="F27" s="102" t="str">
        <f>IF(ISNA(VLOOKUP($C27,'REV Copper HP Dec 11'!$A$17:$I$70,9,FALSE))=TRUE,"0",VLOOKUP($C27,'REV Copper HP Dec 11'!$A$17:$I$70,9,FALSE))</f>
        <v>0</v>
      </c>
      <c r="G27" s="103">
        <f>IF(ISNA(VLOOKUP($C27,'Muskoka Timber Tour Jan 23'!$A$17:$I$20,9,FALSE))=TRUE,0,VLOOKUP($C27,'Muskoka Timber Tour Jan 23'!$A$17:$I$20,9,FALSE))</f>
        <v>0</v>
      </c>
      <c r="H27" s="103">
        <f>IF(ISNA(VLOOKUP($C27,'Muskoka Timber Tour Jan 24'!$A$17:$I$20,9,FALSE))=TRUE,0,VLOOKUP($C27,'Muskoka Timber Tour Jan 24'!$A$17:$I$20,9,FALSE))</f>
        <v>0</v>
      </c>
      <c r="I27" s="103">
        <f>IF(ISNA(VLOOKUP($C27,'Whistler COT'!$A$17:$I$95,9,FALSE))=TRUE,0,VLOOKUP($C27,'Whistler COT'!$A$17:$I$95,9,FALSE))</f>
        <v>0</v>
      </c>
      <c r="J27" s="103">
        <f>IF(ISNA(VLOOKUP($C27,'Camp Fortune TT Feb 20'!$A$17:$I$97,9,FALSE))=TRUE,0,VLOOKUP($C27,'Camp Fortune TT Feb 20'!$A$17:$I$97,9,FALSE))</f>
        <v>0</v>
      </c>
      <c r="K27" s="103">
        <f>IF(ISNA(VLOOKUP($C27,'Aspen Open HP Feb 18'!$A$17:$I$100,9,FALSE))=TRUE,0,VLOOKUP($C27,'Aspen Open HP Feb 18'!$A$17:$I$100,9,FALSE))</f>
        <v>0</v>
      </c>
      <c r="L27" s="103">
        <f>IF(ISNA(VLOOKUP($C27,'Aspen Open SS Feb 18'!$A$17:$I$99,9,FALSE))=TRUE,0,VLOOKUP($C27,'Aspen Open SS Feb 18'!$A$17:$I$99,9,FALSE))</f>
        <v>0</v>
      </c>
      <c r="M27" s="103">
        <f>IF(ISNA(VLOOKUP($C27,'Caledon TT Feb 26'!$A$17:$I$99,9,FALSE))=TRUE,0,VLOOKUP($C27,'Caledon TT Feb 26'!$A$17:$I$99,9,FALSE))</f>
        <v>0</v>
      </c>
      <c r="N27" s="103">
        <f>IF(ISNA(VLOOKUP($C27,'Calgary Nor-Am HP Feb 26'!$A$17:$I$99,9,FALSE))=TRUE,0,VLOOKUP($C27,'Calgary Nor-Am HP Feb 26'!$A$17:$I$99,9,FALSE))</f>
        <v>0</v>
      </c>
      <c r="O27" s="103">
        <f>IF(ISNA(VLOOKUP($C27,'Calgary Nor-Am SS Feb 28'!$A$17:$I$99,9,FALSE))=TRUE,0,VLOOKUP($C27,'Calgary Nor-Am SS Feb 28'!$A$17:$I$99,9,FALSE))</f>
        <v>0</v>
      </c>
      <c r="P27" s="103">
        <f>IF(ISNA(VLOOKUP($C27,'MSLM Nor-Am March 5-6'!$A$17:$I$98,9,FALSE))=TRUE,0,VLOOKUP($C27,'MSLM Nor-Am March 5-6'!$A$17:$I$98,9,FALSE))</f>
        <v>0</v>
      </c>
      <c r="Q27" s="103">
        <f>IF(ISNA(VLOOKUP($C27,'Mammoth World Cup'!$A$17:$I$99,9,FALSE))=TRUE,0,VLOOKUP($C27,'Mammoth World Cup'!$A$17:$I$99,9,FALSE))</f>
        <v>0</v>
      </c>
      <c r="R27" s="103">
        <f>IF(ISNA(VLOOKUP($C27,'Jr Nationals March 17 SS'!$A$17:$I$99,9,FALSE))=TRUE,0,VLOOKUP($C27,'Jr Nationals March 17 SS'!$A$17:$I$99,9,FALSE))</f>
        <v>0</v>
      </c>
      <c r="S27" s="103">
        <f>IF(ISNA(VLOOKUP($C27,'Seven Springs Nor-Am Mar 17 HP'!$A$17:$I$99,9,FALSE))=TRUE,0,VLOOKUP($C27,'Seven Springs Nor-Am Mar 17 HP'!$A$17:$I$99,9,FALSE))</f>
        <v>0</v>
      </c>
      <c r="T27" s="102">
        <f>IF(ISNA(VLOOKUP($C27,'Seven Springs Nor-Am Mar 18 SS'!$A$17:$I$99,9,FALSE))=TRUE,0,VLOOKUP($C27,'Seven Springs Nor-Am Mar 18 SS'!$A$17:$I$99,9,FALSE))</f>
        <v>0</v>
      </c>
      <c r="U27" s="103">
        <f>IF(ISNA(VLOOKUP($C27,'Stoneham COT March 12-13 SS'!$A$17:$I$99,9,FALSE))=TRUE,0,VLOOKUP($C27,'Stoneham COT March 12-13 SS'!$A$17:$I$99,9,FALSE))</f>
        <v>0</v>
      </c>
      <c r="V27" s="103">
        <f>IF(ISNA(VLOOKUP($C27,'Stoneham COT March 11 HP'!$A$17:$I$99,9,FALSE))=TRUE,0,VLOOKUP($C27,'Stoneham COT March 11 HP'!$A$17:$I$99,9,FALSE))</f>
        <v>0</v>
      </c>
      <c r="W27" s="103">
        <f>IF(ISNA(VLOOKUP($C27,'Step Up April 1-3 SS'!$A$17:$I$99,9,FALSE))=TRUE,0,VLOOKUP($C27,'Step Up April 1-3 SS'!$A$17:$I$99,9,FALSE))</f>
        <v>0</v>
      </c>
      <c r="X27" s="103">
        <f>IF(ISNA(VLOOKUP($C27,'Midwest Championship Feb 6 SS'!$A$17:$I$99,9,FALSE))=TRUE,0,VLOOKUP($C27,'Midwest Championship Feb 6 SS'!$A$17:$I$99,9,FALSE))</f>
        <v>0</v>
      </c>
      <c r="Y27" s="103">
        <f>IF(ISNA(VLOOKUP($C27,'Thunder Bay TT Jan 2016 SS'!$A$17:$I$99,9,FALSE))=TRUE,0,VLOOKUP($C27,'Thunder Bay TT Jan 2016 SS'!$A$17:$I$99,9,FALSE))</f>
        <v>0</v>
      </c>
      <c r="Z27" s="103">
        <f>IF(ISNA(VLOOKUP($C27,Event22!$A$17:$I$99,9,FALSE))=TRUE,0,VLOOKUP($C27,Event22!$A$17:$I$99,9,FALSE))</f>
        <v>0</v>
      </c>
      <c r="AA27" s="103">
        <f>IF(ISNA(VLOOKUP($C27,Event23!$A$17:$I$99,9,FALSE))=TRUE,0,VLOOKUP($C27,Event23!$A$17:$I$99,9,FALSE))</f>
        <v>0</v>
      </c>
      <c r="AB27" s="103">
        <f>IF(ISNA(VLOOKUP($C27,Event24!$A$17:$I$99,9,FALSE))=TRUE,0,VLOOKUP($C27,Event24!$A$17:$I$99,9,FALSE))</f>
        <v>0</v>
      </c>
      <c r="AC27" s="103">
        <f>IF(ISNA(VLOOKUP($C27,Event25!$A$17:$I$99,9,FALSE))=TRUE,0,VLOOKUP($C27,Event25!$A$17:$I$99,9,FALSE))</f>
        <v>0</v>
      </c>
      <c r="AD27" s="103">
        <f>IF(ISNA(VLOOKUP($C27,Event26!$A$17:$I$99,9,FALSE))=TRUE,0,VLOOKUP($C27,Event26!$A$17:$I$99,9,FALSE))</f>
        <v>0</v>
      </c>
      <c r="AE27" s="103">
        <f>IF(ISNA(VLOOKUP($C27,Event27!$A$17:$I$99,9,FALSE))=TRUE,0,VLOOKUP($C27,Event27!$A$17:$I$99,9,FALSE))</f>
        <v>0</v>
      </c>
      <c r="AF27" s="103">
        <f>IF(ISNA(VLOOKUP($C27,Event28!$A$17:$I$99,9,FALSE))=TRUE,0,VLOOKUP($C27,Event28!$A$17:$I$99,9,FALSE))</f>
        <v>0</v>
      </c>
      <c r="AG27" s="103">
        <f>IF(ISNA(VLOOKUP($C27,Event29!$A$17:$I$99,9,FALSE))=TRUE,0,VLOOKUP($C27,Event29!$A$17:$I$99,9,FALSE))</f>
        <v>0</v>
      </c>
      <c r="AH27" s="103">
        <f>IF(ISNA(VLOOKUP($C27,Event30!$A$17:$I$99,9,FALSE))=TRUE,0,VLOOKUP($C27,Event30!$A$17:$I$99,9,FALSE))</f>
        <v>0</v>
      </c>
    </row>
    <row r="28" spans="1:34" ht="13.5" customHeight="1">
      <c r="A28" s="169"/>
      <c r="B28" s="169"/>
      <c r="C28" s="88"/>
      <c r="D28" s="108" t="str">
        <f>IF(ISNA(VLOOKUP($C28,'RPA Caclulations'!$C$6:$K$100,3,FALSE))=TRUE,"0",VLOOKUP($C28,'RPA Caclulations'!$C$6:$K$100,3,FALSE))</f>
        <v>0</v>
      </c>
      <c r="E28" s="102" t="str">
        <f>IF(ISNA(VLOOKUP($C28,'REV Copper HP Dec 10'!$A$17:$I$71,9,FALSE))=TRUE,"0",VLOOKUP($C28,'REV Copper HP Dec 10'!$A$17:$I$71,9,FALSE))</f>
        <v>0</v>
      </c>
      <c r="F28" s="102" t="str">
        <f>IF(ISNA(VLOOKUP($C28,'REV Copper HP Dec 11'!$A$17:$I$70,9,FALSE))=TRUE,"0",VLOOKUP($C28,'REV Copper HP Dec 11'!$A$17:$I$70,9,FALSE))</f>
        <v>0</v>
      </c>
      <c r="G28" s="103">
        <f>IF(ISNA(VLOOKUP($C28,'Muskoka Timber Tour Jan 23'!$A$17:$I$20,9,FALSE))=TRUE,0,VLOOKUP($C28,'Muskoka Timber Tour Jan 23'!$A$17:$I$20,9,FALSE))</f>
        <v>0</v>
      </c>
      <c r="H28" s="103">
        <f>IF(ISNA(VLOOKUP($C28,'Muskoka Timber Tour Jan 24'!$A$17:$I$20,9,FALSE))=TRUE,0,VLOOKUP($C28,'Muskoka Timber Tour Jan 24'!$A$17:$I$20,9,FALSE))</f>
        <v>0</v>
      </c>
      <c r="I28" s="103">
        <f>IF(ISNA(VLOOKUP($C28,'Whistler COT'!$A$17:$I$95,9,FALSE))=TRUE,0,VLOOKUP($C28,'Whistler COT'!$A$17:$I$95,9,FALSE))</f>
        <v>0</v>
      </c>
      <c r="J28" s="103">
        <f>IF(ISNA(VLOOKUP($C28,'Camp Fortune TT Feb 20'!$A$17:$I$97,9,FALSE))=TRUE,0,VLOOKUP($C28,'Camp Fortune TT Feb 20'!$A$17:$I$97,9,FALSE))</f>
        <v>0</v>
      </c>
      <c r="K28" s="103">
        <f>IF(ISNA(VLOOKUP($C28,'Aspen Open HP Feb 18'!$A$17:$I$100,9,FALSE))=TRUE,0,VLOOKUP($C28,'Aspen Open HP Feb 18'!$A$17:$I$100,9,FALSE))</f>
        <v>0</v>
      </c>
      <c r="L28" s="103">
        <f>IF(ISNA(VLOOKUP($C28,'Aspen Open SS Feb 18'!$A$17:$I$99,9,FALSE))=TRUE,0,VLOOKUP($C28,'Aspen Open SS Feb 18'!$A$17:$I$99,9,FALSE))</f>
        <v>0</v>
      </c>
      <c r="M28" s="103">
        <f>IF(ISNA(VLOOKUP($C28,'Caledon TT Feb 26'!$A$17:$I$99,9,FALSE))=TRUE,0,VLOOKUP($C28,'Caledon TT Feb 26'!$A$17:$I$99,9,FALSE))</f>
        <v>0</v>
      </c>
      <c r="N28" s="103">
        <f>IF(ISNA(VLOOKUP($C28,'Calgary Nor-Am HP Feb 26'!$A$17:$I$99,9,FALSE))=TRUE,0,VLOOKUP($C28,'Calgary Nor-Am HP Feb 26'!$A$17:$I$99,9,FALSE))</f>
        <v>0</v>
      </c>
      <c r="O28" s="103">
        <f>IF(ISNA(VLOOKUP($C28,'Calgary Nor-Am SS Feb 28'!$A$17:$I$99,9,FALSE))=TRUE,0,VLOOKUP($C28,'Calgary Nor-Am SS Feb 28'!$A$17:$I$99,9,FALSE))</f>
        <v>0</v>
      </c>
      <c r="P28" s="103">
        <f>IF(ISNA(VLOOKUP($C28,'MSLM Nor-Am March 5-6'!$A$17:$I$98,9,FALSE))=TRUE,0,VLOOKUP($C28,'MSLM Nor-Am March 5-6'!$A$17:$I$98,9,FALSE))</f>
        <v>0</v>
      </c>
      <c r="Q28" s="103">
        <f>IF(ISNA(VLOOKUP($C28,'Mammoth World Cup'!$A$17:$I$99,9,FALSE))=TRUE,0,VLOOKUP($C28,'Mammoth World Cup'!$A$17:$I$99,9,FALSE))</f>
        <v>0</v>
      </c>
      <c r="R28" s="103">
        <f>IF(ISNA(VLOOKUP($C28,'Jr Nationals March 17 SS'!$A$17:$I$99,9,FALSE))=TRUE,0,VLOOKUP($C28,'Jr Nationals March 17 SS'!$A$17:$I$99,9,FALSE))</f>
        <v>0</v>
      </c>
      <c r="S28" s="103">
        <f>IF(ISNA(VLOOKUP($C28,'Seven Springs Nor-Am Mar 17 HP'!$A$17:$I$99,9,FALSE))=TRUE,0,VLOOKUP($C28,'Seven Springs Nor-Am Mar 17 HP'!$A$17:$I$99,9,FALSE))</f>
        <v>0</v>
      </c>
      <c r="T28" s="102">
        <f>IF(ISNA(VLOOKUP($C28,'Seven Springs Nor-Am Mar 18 SS'!$A$17:$I$99,9,FALSE))=TRUE,0,VLOOKUP($C28,'Seven Springs Nor-Am Mar 18 SS'!$A$17:$I$99,9,FALSE))</f>
        <v>0</v>
      </c>
      <c r="U28" s="103">
        <f>IF(ISNA(VLOOKUP($C28,'Stoneham COT March 12-13 SS'!$A$17:$I$99,9,FALSE))=TRUE,0,VLOOKUP($C28,'Stoneham COT March 12-13 SS'!$A$17:$I$99,9,FALSE))</f>
        <v>0</v>
      </c>
      <c r="V28" s="103">
        <f>IF(ISNA(VLOOKUP($C28,'Stoneham COT March 11 HP'!$A$17:$I$99,9,FALSE))=TRUE,0,VLOOKUP($C28,'Stoneham COT March 11 HP'!$A$17:$I$99,9,FALSE))</f>
        <v>0</v>
      </c>
      <c r="W28" s="103">
        <f>IF(ISNA(VLOOKUP($C28,'Step Up April 1-3 SS'!$A$17:$I$99,9,FALSE))=TRUE,0,VLOOKUP($C28,'Step Up April 1-3 SS'!$A$17:$I$99,9,FALSE))</f>
        <v>0</v>
      </c>
      <c r="X28" s="103">
        <f>IF(ISNA(VLOOKUP($C28,'Midwest Championship Feb 6 SS'!$A$17:$I$99,9,FALSE))=TRUE,0,VLOOKUP($C28,'Midwest Championship Feb 6 SS'!$A$17:$I$99,9,FALSE))</f>
        <v>0</v>
      </c>
      <c r="Y28" s="103">
        <f>IF(ISNA(VLOOKUP($C28,'Thunder Bay TT Jan 2016 SS'!$A$17:$I$99,9,FALSE))=TRUE,0,VLOOKUP($C28,'Thunder Bay TT Jan 2016 SS'!$A$17:$I$99,9,FALSE))</f>
        <v>0</v>
      </c>
      <c r="Z28" s="103">
        <f>IF(ISNA(VLOOKUP($C28,Event22!$A$17:$I$99,9,FALSE))=TRUE,0,VLOOKUP($C28,Event22!$A$17:$I$99,9,FALSE))</f>
        <v>0</v>
      </c>
      <c r="AA28" s="103">
        <f>IF(ISNA(VLOOKUP($C28,Event23!$A$17:$I$99,9,FALSE))=TRUE,0,VLOOKUP($C28,Event23!$A$17:$I$99,9,FALSE))</f>
        <v>0</v>
      </c>
      <c r="AB28" s="103">
        <f>IF(ISNA(VLOOKUP($C28,Event24!$A$17:$I$99,9,FALSE))=TRUE,0,VLOOKUP($C28,Event24!$A$17:$I$99,9,FALSE))</f>
        <v>0</v>
      </c>
      <c r="AC28" s="103">
        <f>IF(ISNA(VLOOKUP($C28,Event25!$A$17:$I$99,9,FALSE))=TRUE,0,VLOOKUP($C28,Event25!$A$17:$I$99,9,FALSE))</f>
        <v>0</v>
      </c>
      <c r="AD28" s="103">
        <f>IF(ISNA(VLOOKUP($C28,Event26!$A$17:$I$99,9,FALSE))=TRUE,0,VLOOKUP($C28,Event26!$A$17:$I$99,9,FALSE))</f>
        <v>0</v>
      </c>
      <c r="AE28" s="103">
        <f>IF(ISNA(VLOOKUP($C28,Event27!$A$17:$I$99,9,FALSE))=TRUE,0,VLOOKUP($C28,Event27!$A$17:$I$99,9,FALSE))</f>
        <v>0</v>
      </c>
      <c r="AF28" s="103">
        <f>IF(ISNA(VLOOKUP($C28,Event28!$A$17:$I$99,9,FALSE))=TRUE,0,VLOOKUP($C28,Event28!$A$17:$I$99,9,FALSE))</f>
        <v>0</v>
      </c>
      <c r="AG28" s="103">
        <f>IF(ISNA(VLOOKUP($C28,Event29!$A$17:$I$99,9,FALSE))=TRUE,0,VLOOKUP($C28,Event29!$A$17:$I$99,9,FALSE))</f>
        <v>0</v>
      </c>
      <c r="AH28" s="103">
        <f>IF(ISNA(VLOOKUP($C28,Event30!$A$17:$I$99,9,FALSE))=TRUE,0,VLOOKUP($C28,Event30!$A$17:$I$99,9,FALSE))</f>
        <v>0</v>
      </c>
    </row>
    <row r="29" spans="1:34" ht="13.5" customHeight="1">
      <c r="A29" s="169"/>
      <c r="B29" s="169"/>
      <c r="C29" s="88"/>
      <c r="D29" s="108" t="str">
        <f>IF(ISNA(VLOOKUP($C29,'RPA Caclulations'!$C$6:$K$100,3,FALSE))=TRUE,"0",VLOOKUP($C29,'RPA Caclulations'!$C$6:$K$100,3,FALSE))</f>
        <v>0</v>
      </c>
      <c r="E29" s="102" t="str">
        <f>IF(ISNA(VLOOKUP($C29,'REV Copper HP Dec 10'!$A$17:$I$71,9,FALSE))=TRUE,"0",VLOOKUP($C29,'REV Copper HP Dec 10'!$A$17:$I$71,9,FALSE))</f>
        <v>0</v>
      </c>
      <c r="F29" s="102" t="str">
        <f>IF(ISNA(VLOOKUP($C29,'REV Copper HP Dec 11'!$A$17:$I$70,9,FALSE))=TRUE,"0",VLOOKUP($C29,'REV Copper HP Dec 11'!$A$17:$I$70,9,FALSE))</f>
        <v>0</v>
      </c>
      <c r="G29" s="103">
        <f>IF(ISNA(VLOOKUP($C29,'Muskoka Timber Tour Jan 23'!$A$17:$I$20,9,FALSE))=TRUE,0,VLOOKUP($C29,'Muskoka Timber Tour Jan 23'!$A$17:$I$20,9,FALSE))</f>
        <v>0</v>
      </c>
      <c r="H29" s="103">
        <f>IF(ISNA(VLOOKUP($C29,'Muskoka Timber Tour Jan 24'!$A$17:$I$20,9,FALSE))=TRUE,0,VLOOKUP($C29,'Muskoka Timber Tour Jan 24'!$A$17:$I$20,9,FALSE))</f>
        <v>0</v>
      </c>
      <c r="I29" s="103">
        <f>IF(ISNA(VLOOKUP($C29,'Whistler COT'!$A$17:$I$95,9,FALSE))=TRUE,0,VLOOKUP($C29,'Whistler COT'!$A$17:$I$95,9,FALSE))</f>
        <v>0</v>
      </c>
      <c r="J29" s="103">
        <f>IF(ISNA(VLOOKUP($C29,'Camp Fortune TT Feb 20'!$A$17:$I$97,9,FALSE))=TRUE,0,VLOOKUP($C29,'Camp Fortune TT Feb 20'!$A$17:$I$97,9,FALSE))</f>
        <v>0</v>
      </c>
      <c r="K29" s="103">
        <f>IF(ISNA(VLOOKUP($C29,'Aspen Open HP Feb 18'!$A$17:$I$100,9,FALSE))=TRUE,0,VLOOKUP($C29,'Aspen Open HP Feb 18'!$A$17:$I$100,9,FALSE))</f>
        <v>0</v>
      </c>
      <c r="L29" s="103">
        <f>IF(ISNA(VLOOKUP($C29,'Aspen Open SS Feb 18'!$A$17:$I$99,9,FALSE))=TRUE,0,VLOOKUP($C29,'Aspen Open SS Feb 18'!$A$17:$I$99,9,FALSE))</f>
        <v>0</v>
      </c>
      <c r="M29" s="103">
        <f>IF(ISNA(VLOOKUP($C29,'Caledon TT Feb 26'!$A$17:$I$99,9,FALSE))=TRUE,0,VLOOKUP($C29,'Caledon TT Feb 26'!$A$17:$I$99,9,FALSE))</f>
        <v>0</v>
      </c>
      <c r="N29" s="103">
        <f>IF(ISNA(VLOOKUP($C29,'Calgary Nor-Am HP Feb 26'!$A$17:$I$99,9,FALSE))=TRUE,0,VLOOKUP($C29,'Calgary Nor-Am HP Feb 26'!$A$17:$I$99,9,FALSE))</f>
        <v>0</v>
      </c>
      <c r="O29" s="103">
        <f>IF(ISNA(VLOOKUP($C29,'Calgary Nor-Am SS Feb 28'!$A$17:$I$99,9,FALSE))=TRUE,0,VLOOKUP($C29,'Calgary Nor-Am SS Feb 28'!$A$17:$I$99,9,FALSE))</f>
        <v>0</v>
      </c>
      <c r="P29" s="103">
        <f>IF(ISNA(VLOOKUP($C29,'MSLM Nor-Am March 5-6'!$A$17:$I$98,9,FALSE))=TRUE,0,VLOOKUP($C29,'MSLM Nor-Am March 5-6'!$A$17:$I$98,9,FALSE))</f>
        <v>0</v>
      </c>
      <c r="Q29" s="103">
        <f>IF(ISNA(VLOOKUP($C29,'Mammoth World Cup'!$A$17:$I$99,9,FALSE))=TRUE,0,VLOOKUP($C29,'Mammoth World Cup'!$A$17:$I$99,9,FALSE))</f>
        <v>0</v>
      </c>
      <c r="R29" s="103">
        <f>IF(ISNA(VLOOKUP($C29,'Jr Nationals March 17 SS'!$A$17:$I$99,9,FALSE))=TRUE,0,VLOOKUP($C29,'Jr Nationals March 17 SS'!$A$17:$I$99,9,FALSE))</f>
        <v>0</v>
      </c>
      <c r="S29" s="103">
        <f>IF(ISNA(VLOOKUP($C29,'Seven Springs Nor-Am Mar 17 HP'!$A$17:$I$99,9,FALSE))=TRUE,0,VLOOKUP($C29,'Seven Springs Nor-Am Mar 17 HP'!$A$17:$I$99,9,FALSE))</f>
        <v>0</v>
      </c>
      <c r="T29" s="102">
        <f>IF(ISNA(VLOOKUP($C29,'Seven Springs Nor-Am Mar 18 SS'!$A$17:$I$99,9,FALSE))=TRUE,0,VLOOKUP($C29,'Seven Springs Nor-Am Mar 18 SS'!$A$17:$I$99,9,FALSE))</f>
        <v>0</v>
      </c>
      <c r="U29" s="103">
        <f>IF(ISNA(VLOOKUP($C29,'Stoneham COT March 12-13 SS'!$A$17:$I$99,9,FALSE))=TRUE,0,VLOOKUP($C29,'Stoneham COT March 12-13 SS'!$A$17:$I$99,9,FALSE))</f>
        <v>0</v>
      </c>
      <c r="V29" s="103">
        <f>IF(ISNA(VLOOKUP($C29,'Stoneham COT March 11 HP'!$A$17:$I$99,9,FALSE))=TRUE,0,VLOOKUP($C29,'Stoneham COT March 11 HP'!$A$17:$I$99,9,FALSE))</f>
        <v>0</v>
      </c>
      <c r="W29" s="103">
        <f>IF(ISNA(VLOOKUP($C29,'Step Up April 1-3 SS'!$A$17:$I$99,9,FALSE))=TRUE,0,VLOOKUP($C29,'Step Up April 1-3 SS'!$A$17:$I$99,9,FALSE))</f>
        <v>0</v>
      </c>
      <c r="X29" s="103">
        <f>IF(ISNA(VLOOKUP($C29,'Midwest Championship Feb 6 SS'!$A$17:$I$99,9,FALSE))=TRUE,0,VLOOKUP($C29,'Midwest Championship Feb 6 SS'!$A$17:$I$99,9,FALSE))</f>
        <v>0</v>
      </c>
      <c r="Y29" s="103">
        <f>IF(ISNA(VLOOKUP($C29,'Thunder Bay TT Jan 2016 SS'!$A$17:$I$99,9,FALSE))=TRUE,0,VLOOKUP($C29,'Thunder Bay TT Jan 2016 SS'!$A$17:$I$99,9,FALSE))</f>
        <v>0</v>
      </c>
      <c r="Z29" s="103">
        <f>IF(ISNA(VLOOKUP($C29,Event22!$A$17:$I$99,9,FALSE))=TRUE,0,VLOOKUP($C29,Event22!$A$17:$I$99,9,FALSE))</f>
        <v>0</v>
      </c>
      <c r="AA29" s="103">
        <f>IF(ISNA(VLOOKUP($C29,Event23!$A$17:$I$99,9,FALSE))=TRUE,0,VLOOKUP($C29,Event23!$A$17:$I$99,9,FALSE))</f>
        <v>0</v>
      </c>
      <c r="AB29" s="103">
        <f>IF(ISNA(VLOOKUP($C29,Event24!$A$17:$I$99,9,FALSE))=TRUE,0,VLOOKUP($C29,Event24!$A$17:$I$99,9,FALSE))</f>
        <v>0</v>
      </c>
      <c r="AC29" s="103">
        <f>IF(ISNA(VLOOKUP($C29,Event25!$A$17:$I$99,9,FALSE))=TRUE,0,VLOOKUP($C29,Event25!$A$17:$I$99,9,FALSE))</f>
        <v>0</v>
      </c>
      <c r="AD29" s="103">
        <f>IF(ISNA(VLOOKUP($C29,Event26!$A$17:$I$99,9,FALSE))=TRUE,0,VLOOKUP($C29,Event26!$A$17:$I$99,9,FALSE))</f>
        <v>0</v>
      </c>
      <c r="AE29" s="103">
        <f>IF(ISNA(VLOOKUP($C29,Event27!$A$17:$I$99,9,FALSE))=TRUE,0,VLOOKUP($C29,Event27!$A$17:$I$99,9,FALSE))</f>
        <v>0</v>
      </c>
      <c r="AF29" s="103">
        <f>IF(ISNA(VLOOKUP($C29,Event28!$A$17:$I$99,9,FALSE))=TRUE,0,VLOOKUP($C29,Event28!$A$17:$I$99,9,FALSE))</f>
        <v>0</v>
      </c>
      <c r="AG29" s="103">
        <f>IF(ISNA(VLOOKUP($C29,Event29!$A$17:$I$99,9,FALSE))=TRUE,0,VLOOKUP($C29,Event29!$A$17:$I$99,9,FALSE))</f>
        <v>0</v>
      </c>
      <c r="AH29" s="103">
        <f>IF(ISNA(VLOOKUP($C29,Event30!$A$17:$I$99,9,FALSE))=TRUE,0,VLOOKUP($C29,Event30!$A$17:$I$99,9,FALSE))</f>
        <v>0</v>
      </c>
    </row>
    <row r="30" spans="1:34" ht="13.5" customHeight="1">
      <c r="A30" s="169"/>
      <c r="B30" s="169"/>
      <c r="C30" s="90"/>
      <c r="D30" s="108" t="str">
        <f>IF(ISNA(VLOOKUP($C30,'RPA Caclulations'!$C$6:$K$100,3,FALSE))=TRUE,"0",VLOOKUP($C30,'RPA Caclulations'!$C$6:$K$100,3,FALSE))</f>
        <v>0</v>
      </c>
      <c r="E30" s="102" t="str">
        <f>IF(ISNA(VLOOKUP($C30,'REV Copper HP Dec 10'!$A$17:$I$71,9,FALSE))=TRUE,"0",VLOOKUP($C30,'REV Copper HP Dec 10'!$A$17:$I$71,9,FALSE))</f>
        <v>0</v>
      </c>
      <c r="F30" s="102" t="str">
        <f>IF(ISNA(VLOOKUP($C30,'REV Copper HP Dec 11'!$A$17:$I$70,9,FALSE))=TRUE,"0",VLOOKUP($C30,'REV Copper HP Dec 11'!$A$17:$I$70,9,FALSE))</f>
        <v>0</v>
      </c>
      <c r="G30" s="103">
        <f>IF(ISNA(VLOOKUP($C30,'Muskoka Timber Tour Jan 23'!$A$17:$I$20,9,FALSE))=TRUE,0,VLOOKUP($C30,'Muskoka Timber Tour Jan 23'!$A$17:$I$20,9,FALSE))</f>
        <v>0</v>
      </c>
      <c r="H30" s="103">
        <f>IF(ISNA(VLOOKUP($C30,'Muskoka Timber Tour Jan 24'!$A$17:$I$20,9,FALSE))=TRUE,0,VLOOKUP($C30,'Muskoka Timber Tour Jan 24'!$A$17:$I$20,9,FALSE))</f>
        <v>0</v>
      </c>
      <c r="I30" s="103">
        <f>IF(ISNA(VLOOKUP($C30,'Whistler COT'!$A$17:$I$95,9,FALSE))=TRUE,0,VLOOKUP($C30,'Whistler COT'!$A$17:$I$95,9,FALSE))</f>
        <v>0</v>
      </c>
      <c r="J30" s="103">
        <f>IF(ISNA(VLOOKUP($C30,'Camp Fortune TT Feb 20'!$A$17:$I$97,9,FALSE))=TRUE,0,VLOOKUP($C30,'Camp Fortune TT Feb 20'!$A$17:$I$97,9,FALSE))</f>
        <v>0</v>
      </c>
      <c r="K30" s="103">
        <f>IF(ISNA(VLOOKUP($C30,'Aspen Open HP Feb 18'!$A$17:$I$100,9,FALSE))=TRUE,0,VLOOKUP($C30,'Aspen Open HP Feb 18'!$A$17:$I$100,9,FALSE))</f>
        <v>0</v>
      </c>
      <c r="L30" s="103">
        <f>IF(ISNA(VLOOKUP($C30,'Aspen Open SS Feb 18'!$A$17:$I$99,9,FALSE))=TRUE,0,VLOOKUP($C30,'Aspen Open SS Feb 18'!$A$17:$I$99,9,FALSE))</f>
        <v>0</v>
      </c>
      <c r="M30" s="103">
        <f>IF(ISNA(VLOOKUP($C30,'Caledon TT Feb 26'!$A$17:$I$99,9,FALSE))=TRUE,0,VLOOKUP($C30,'Caledon TT Feb 26'!$A$17:$I$99,9,FALSE))</f>
        <v>0</v>
      </c>
      <c r="N30" s="103">
        <f>IF(ISNA(VLOOKUP($C30,'Calgary Nor-Am HP Feb 26'!$A$17:$I$99,9,FALSE))=TRUE,0,VLOOKUP($C30,'Calgary Nor-Am HP Feb 26'!$A$17:$I$99,9,FALSE))</f>
        <v>0</v>
      </c>
      <c r="O30" s="103">
        <f>IF(ISNA(VLOOKUP($C30,'Calgary Nor-Am SS Feb 28'!$A$17:$I$99,9,FALSE))=TRUE,0,VLOOKUP($C30,'Calgary Nor-Am SS Feb 28'!$A$17:$I$99,9,FALSE))</f>
        <v>0</v>
      </c>
      <c r="P30" s="103">
        <f>IF(ISNA(VLOOKUP($C30,'MSLM Nor-Am March 5-6'!$A$17:$I$98,9,FALSE))=TRUE,0,VLOOKUP($C30,'MSLM Nor-Am March 5-6'!$A$17:$I$98,9,FALSE))</f>
        <v>0</v>
      </c>
      <c r="Q30" s="103">
        <f>IF(ISNA(VLOOKUP($C30,'Mammoth World Cup'!$A$17:$I$99,9,FALSE))=TRUE,0,VLOOKUP($C30,'Mammoth World Cup'!$A$17:$I$99,9,FALSE))</f>
        <v>0</v>
      </c>
      <c r="R30" s="103">
        <f>IF(ISNA(VLOOKUP($C30,'Jr Nationals March 17 SS'!$A$17:$I$99,9,FALSE))=TRUE,0,VLOOKUP($C30,'Jr Nationals March 17 SS'!$A$17:$I$99,9,FALSE))</f>
        <v>0</v>
      </c>
      <c r="S30" s="103">
        <f>IF(ISNA(VLOOKUP($C30,'Seven Springs Nor-Am Mar 17 HP'!$A$17:$I$99,9,FALSE))=TRUE,0,VLOOKUP($C30,'Seven Springs Nor-Am Mar 17 HP'!$A$17:$I$99,9,FALSE))</f>
        <v>0</v>
      </c>
      <c r="T30" s="102">
        <f>IF(ISNA(VLOOKUP($C30,'Seven Springs Nor-Am Mar 18 SS'!$A$17:$I$99,9,FALSE))=TRUE,0,VLOOKUP($C30,'Seven Springs Nor-Am Mar 18 SS'!$A$17:$I$99,9,FALSE))</f>
        <v>0</v>
      </c>
      <c r="U30" s="103">
        <f>IF(ISNA(VLOOKUP($C30,'Stoneham COT March 12-13 SS'!$A$17:$I$99,9,FALSE))=TRUE,0,VLOOKUP($C30,'Stoneham COT March 12-13 SS'!$A$17:$I$99,9,FALSE))</f>
        <v>0</v>
      </c>
      <c r="V30" s="103">
        <f>IF(ISNA(VLOOKUP($C30,'Stoneham COT March 11 HP'!$A$17:$I$99,9,FALSE))=TRUE,0,VLOOKUP($C30,'Stoneham COT March 11 HP'!$A$17:$I$99,9,FALSE))</f>
        <v>0</v>
      </c>
      <c r="W30" s="103">
        <f>IF(ISNA(VLOOKUP($C30,'Step Up April 1-3 SS'!$A$17:$I$99,9,FALSE))=TRUE,0,VLOOKUP($C30,'Step Up April 1-3 SS'!$A$17:$I$99,9,FALSE))</f>
        <v>0</v>
      </c>
      <c r="X30" s="103">
        <f>IF(ISNA(VLOOKUP($C30,'Midwest Championship Feb 6 SS'!$A$17:$I$99,9,FALSE))=TRUE,0,VLOOKUP($C30,'Midwest Championship Feb 6 SS'!$A$17:$I$99,9,FALSE))</f>
        <v>0</v>
      </c>
      <c r="Y30" s="103">
        <f>IF(ISNA(VLOOKUP($C30,'Thunder Bay TT Jan 2016 SS'!$A$17:$I$99,9,FALSE))=TRUE,0,VLOOKUP($C30,'Thunder Bay TT Jan 2016 SS'!$A$17:$I$99,9,FALSE))</f>
        <v>0</v>
      </c>
      <c r="Z30" s="103">
        <f>IF(ISNA(VLOOKUP($C30,Event22!$A$17:$I$99,9,FALSE))=TRUE,0,VLOOKUP($C30,Event22!$A$17:$I$99,9,FALSE))</f>
        <v>0</v>
      </c>
      <c r="AA30" s="103">
        <f>IF(ISNA(VLOOKUP($C30,Event23!$A$17:$I$99,9,FALSE))=TRUE,0,VLOOKUP($C30,Event23!$A$17:$I$99,9,FALSE))</f>
        <v>0</v>
      </c>
      <c r="AB30" s="103">
        <f>IF(ISNA(VLOOKUP($C30,Event24!$A$17:$I$99,9,FALSE))=TRUE,0,VLOOKUP($C30,Event24!$A$17:$I$99,9,FALSE))</f>
        <v>0</v>
      </c>
      <c r="AC30" s="103">
        <f>IF(ISNA(VLOOKUP($C30,Event25!$A$17:$I$99,9,FALSE))=TRUE,0,VLOOKUP($C30,Event25!$A$17:$I$99,9,FALSE))</f>
        <v>0</v>
      </c>
      <c r="AD30" s="103">
        <f>IF(ISNA(VLOOKUP($C30,Event26!$A$17:$I$99,9,FALSE))=TRUE,0,VLOOKUP($C30,Event26!$A$17:$I$99,9,FALSE))</f>
        <v>0</v>
      </c>
      <c r="AE30" s="103">
        <f>IF(ISNA(VLOOKUP($C30,Event27!$A$17:$I$99,9,FALSE))=TRUE,0,VLOOKUP($C30,Event27!$A$17:$I$99,9,FALSE))</f>
        <v>0</v>
      </c>
      <c r="AF30" s="103">
        <f>IF(ISNA(VLOOKUP($C30,Event28!$A$17:$I$99,9,FALSE))=TRUE,0,VLOOKUP($C30,Event28!$A$17:$I$99,9,FALSE))</f>
        <v>0</v>
      </c>
      <c r="AG30" s="103">
        <f>IF(ISNA(VLOOKUP($C30,Event29!$A$17:$I$99,9,FALSE))=TRUE,0,VLOOKUP($C30,Event29!$A$17:$I$99,9,FALSE))</f>
        <v>0</v>
      </c>
      <c r="AH30" s="103">
        <f>IF(ISNA(VLOOKUP($C30,Event30!$A$17:$I$99,9,FALSE))=TRUE,0,VLOOKUP($C30,Event30!$A$17:$I$99,9,FALSE))</f>
        <v>0</v>
      </c>
    </row>
    <row r="31" spans="1:34" ht="13.5">
      <c r="A31" s="169"/>
      <c r="B31" s="169"/>
      <c r="C31" s="90"/>
      <c r="D31" s="108" t="str">
        <f>IF(ISNA(VLOOKUP($C31,'RPA Caclulations'!$C$6:$K$100,3,FALSE))=TRUE,"0",VLOOKUP($C31,'RPA Caclulations'!$C$6:$K$100,3,FALSE))</f>
        <v>0</v>
      </c>
      <c r="E31" s="102" t="str">
        <f>IF(ISNA(VLOOKUP($C31,'REV Copper HP Dec 10'!$A$17:$I$71,9,FALSE))=TRUE,"0",VLOOKUP($C31,'REV Copper HP Dec 10'!$A$17:$I$71,9,FALSE))</f>
        <v>0</v>
      </c>
      <c r="F31" s="102" t="str">
        <f>IF(ISNA(VLOOKUP($C31,'REV Copper HP Dec 11'!$A$17:$I$70,9,FALSE))=TRUE,"0",VLOOKUP($C31,'REV Copper HP Dec 11'!$A$17:$I$70,9,FALSE))</f>
        <v>0</v>
      </c>
      <c r="G31" s="103">
        <f>IF(ISNA(VLOOKUP($C31,'Muskoka Timber Tour Jan 23'!$A$17:$I$20,9,FALSE))=TRUE,0,VLOOKUP($C31,'Muskoka Timber Tour Jan 23'!$A$17:$I$20,9,FALSE))</f>
        <v>0</v>
      </c>
      <c r="H31" s="103">
        <f>IF(ISNA(VLOOKUP($C31,'Muskoka Timber Tour Jan 24'!$A$17:$I$20,9,FALSE))=TRUE,0,VLOOKUP($C31,'Muskoka Timber Tour Jan 24'!$A$17:$I$20,9,FALSE))</f>
        <v>0</v>
      </c>
      <c r="I31" s="103">
        <f>IF(ISNA(VLOOKUP($C31,'Whistler COT'!$A$17:$I$95,9,FALSE))=TRUE,0,VLOOKUP($C31,'Whistler COT'!$A$17:$I$95,9,FALSE))</f>
        <v>0</v>
      </c>
      <c r="J31" s="103">
        <f>IF(ISNA(VLOOKUP($C31,'Camp Fortune TT Feb 20'!$A$17:$I$97,9,FALSE))=TRUE,0,VLOOKUP($C31,'Camp Fortune TT Feb 20'!$A$17:$I$97,9,FALSE))</f>
        <v>0</v>
      </c>
      <c r="K31" s="103">
        <f>IF(ISNA(VLOOKUP($C31,'Aspen Open HP Feb 18'!$A$17:$I$100,9,FALSE))=TRUE,0,VLOOKUP($C31,'Aspen Open HP Feb 18'!$A$17:$I$100,9,FALSE))</f>
        <v>0</v>
      </c>
      <c r="L31" s="103">
        <f>IF(ISNA(VLOOKUP($C31,'Aspen Open SS Feb 18'!$A$17:$I$99,9,FALSE))=TRUE,0,VLOOKUP($C31,'Aspen Open SS Feb 18'!$A$17:$I$99,9,FALSE))</f>
        <v>0</v>
      </c>
      <c r="M31" s="103">
        <f>IF(ISNA(VLOOKUP($C31,'Caledon TT Feb 26'!$A$17:$I$99,9,FALSE))=TRUE,0,VLOOKUP($C31,'Caledon TT Feb 26'!$A$17:$I$99,9,FALSE))</f>
        <v>0</v>
      </c>
      <c r="N31" s="103">
        <f>IF(ISNA(VLOOKUP($C31,'Calgary Nor-Am HP Feb 26'!$A$17:$I$99,9,FALSE))=TRUE,0,VLOOKUP($C31,'Calgary Nor-Am HP Feb 26'!$A$17:$I$99,9,FALSE))</f>
        <v>0</v>
      </c>
      <c r="O31" s="103">
        <f>IF(ISNA(VLOOKUP($C31,'Calgary Nor-Am SS Feb 28'!$A$17:$I$99,9,FALSE))=TRUE,0,VLOOKUP($C31,'Calgary Nor-Am SS Feb 28'!$A$17:$I$99,9,FALSE))</f>
        <v>0</v>
      </c>
      <c r="P31" s="103">
        <f>IF(ISNA(VLOOKUP($C31,'MSLM Nor-Am March 5-6'!$A$17:$I$98,9,FALSE))=TRUE,0,VLOOKUP($C31,'MSLM Nor-Am March 5-6'!$A$17:$I$98,9,FALSE))</f>
        <v>0</v>
      </c>
      <c r="Q31" s="103">
        <f>IF(ISNA(VLOOKUP($C31,'Mammoth World Cup'!$A$17:$I$99,9,FALSE))=TRUE,0,VLOOKUP($C31,'Mammoth World Cup'!$A$17:$I$99,9,FALSE))</f>
        <v>0</v>
      </c>
      <c r="R31" s="103">
        <f>IF(ISNA(VLOOKUP($C31,'Jr Nationals March 17 SS'!$A$17:$I$99,9,FALSE))=TRUE,0,VLOOKUP($C31,'Jr Nationals March 17 SS'!$A$17:$I$99,9,FALSE))</f>
        <v>0</v>
      </c>
      <c r="S31" s="103">
        <f>IF(ISNA(VLOOKUP($C31,'Seven Springs Nor-Am Mar 17 HP'!$A$17:$I$99,9,FALSE))=TRUE,0,VLOOKUP($C31,'Seven Springs Nor-Am Mar 17 HP'!$A$17:$I$99,9,FALSE))</f>
        <v>0</v>
      </c>
      <c r="T31" s="102">
        <f>IF(ISNA(VLOOKUP($C31,'Seven Springs Nor-Am Mar 18 SS'!$A$17:$I$99,9,FALSE))=TRUE,0,VLOOKUP($C31,'Seven Springs Nor-Am Mar 18 SS'!$A$17:$I$99,9,FALSE))</f>
        <v>0</v>
      </c>
      <c r="U31" s="103">
        <f>IF(ISNA(VLOOKUP($C31,'Stoneham COT March 12-13 SS'!$A$17:$I$99,9,FALSE))=TRUE,0,VLOOKUP($C31,'Stoneham COT March 12-13 SS'!$A$17:$I$99,9,FALSE))</f>
        <v>0</v>
      </c>
      <c r="V31" s="103">
        <f>IF(ISNA(VLOOKUP($C31,'Stoneham COT March 11 HP'!$A$17:$I$99,9,FALSE))=TRUE,0,VLOOKUP($C31,'Stoneham COT March 11 HP'!$A$17:$I$99,9,FALSE))</f>
        <v>0</v>
      </c>
      <c r="W31" s="103">
        <f>IF(ISNA(VLOOKUP($C31,'Step Up April 1-3 SS'!$A$17:$I$99,9,FALSE))=TRUE,0,VLOOKUP($C31,'Step Up April 1-3 SS'!$A$17:$I$99,9,FALSE))</f>
        <v>0</v>
      </c>
      <c r="X31" s="103">
        <f>IF(ISNA(VLOOKUP($C31,'Midwest Championship Feb 6 SS'!$A$17:$I$99,9,FALSE))=TRUE,0,VLOOKUP($C31,'Midwest Championship Feb 6 SS'!$A$17:$I$99,9,FALSE))</f>
        <v>0</v>
      </c>
      <c r="Y31" s="103">
        <f>IF(ISNA(VLOOKUP($C31,'Thunder Bay TT Jan 2016 SS'!$A$17:$I$99,9,FALSE))=TRUE,0,VLOOKUP($C31,'Thunder Bay TT Jan 2016 SS'!$A$17:$I$99,9,FALSE))</f>
        <v>0</v>
      </c>
      <c r="Z31" s="103">
        <f>IF(ISNA(VLOOKUP($C31,Event22!$A$17:$I$99,9,FALSE))=TRUE,0,VLOOKUP($C31,Event22!$A$17:$I$99,9,FALSE))</f>
        <v>0</v>
      </c>
      <c r="AA31" s="103">
        <f>IF(ISNA(VLOOKUP($C31,Event23!$A$17:$I$99,9,FALSE))=TRUE,0,VLOOKUP($C31,Event23!$A$17:$I$99,9,FALSE))</f>
        <v>0</v>
      </c>
      <c r="AB31" s="103">
        <f>IF(ISNA(VLOOKUP($C31,Event24!$A$17:$I$99,9,FALSE))=TRUE,0,VLOOKUP($C31,Event24!$A$17:$I$99,9,FALSE))</f>
        <v>0</v>
      </c>
      <c r="AC31" s="103">
        <f>IF(ISNA(VLOOKUP($C31,Event25!$A$17:$I$99,9,FALSE))=TRUE,0,VLOOKUP($C31,Event25!$A$17:$I$99,9,FALSE))</f>
        <v>0</v>
      </c>
      <c r="AD31" s="103">
        <f>IF(ISNA(VLOOKUP($C31,Event26!$A$17:$I$99,9,FALSE))=TRUE,0,VLOOKUP($C31,Event26!$A$17:$I$99,9,FALSE))</f>
        <v>0</v>
      </c>
      <c r="AE31" s="103">
        <f>IF(ISNA(VLOOKUP($C31,Event27!$A$17:$I$99,9,FALSE))=TRUE,0,VLOOKUP($C31,Event27!$A$17:$I$99,9,FALSE))</f>
        <v>0</v>
      </c>
      <c r="AF31" s="103">
        <f>IF(ISNA(VLOOKUP($C31,Event28!$A$17:$I$99,9,FALSE))=TRUE,0,VLOOKUP($C31,Event28!$A$17:$I$99,9,FALSE))</f>
        <v>0</v>
      </c>
      <c r="AG31" s="103">
        <f>IF(ISNA(VLOOKUP($C31,Event29!$A$17:$I$99,9,FALSE))=TRUE,0,VLOOKUP($C31,Event29!$A$17:$I$99,9,FALSE))</f>
        <v>0</v>
      </c>
      <c r="AH31" s="103">
        <f>IF(ISNA(VLOOKUP($C31,Event30!$A$17:$I$99,9,FALSE))=TRUE,0,VLOOKUP($C31,Event30!$A$17:$I$99,9,FALSE))</f>
        <v>0</v>
      </c>
    </row>
    <row r="32" spans="1:34" ht="13.5">
      <c r="A32" s="169"/>
      <c r="B32" s="169"/>
      <c r="C32" s="88"/>
      <c r="D32" s="108" t="str">
        <f>IF(ISNA(VLOOKUP($C32,'RPA Caclulations'!$C$6:$K$100,3,FALSE))=TRUE,"0",VLOOKUP($C32,'RPA Caclulations'!$C$6:$K$100,3,FALSE))</f>
        <v>0</v>
      </c>
      <c r="E32" s="102" t="str">
        <f>IF(ISNA(VLOOKUP($C32,'REV Copper HP Dec 10'!$A$17:$I$71,9,FALSE))=TRUE,"0",VLOOKUP($C32,'REV Copper HP Dec 10'!$A$17:$I$71,9,FALSE))</f>
        <v>0</v>
      </c>
      <c r="F32" s="102" t="str">
        <f>IF(ISNA(VLOOKUP($C32,'REV Copper HP Dec 11'!$A$17:$I$70,9,FALSE))=TRUE,"0",VLOOKUP($C32,'REV Copper HP Dec 11'!$A$17:$I$70,9,FALSE))</f>
        <v>0</v>
      </c>
      <c r="G32" s="103">
        <f>IF(ISNA(VLOOKUP($C32,'Muskoka Timber Tour Jan 23'!$A$17:$I$20,9,FALSE))=TRUE,0,VLOOKUP($C32,'Muskoka Timber Tour Jan 23'!$A$17:$I$20,9,FALSE))</f>
        <v>0</v>
      </c>
      <c r="H32" s="103">
        <f>IF(ISNA(VLOOKUP($C32,'Muskoka Timber Tour Jan 24'!$A$17:$I$20,9,FALSE))=TRUE,0,VLOOKUP($C32,'Muskoka Timber Tour Jan 24'!$A$17:$I$20,9,FALSE))</f>
        <v>0</v>
      </c>
      <c r="I32" s="103">
        <f>IF(ISNA(VLOOKUP($C32,'Whistler COT'!$A$17:$I$95,9,FALSE))=TRUE,0,VLOOKUP($C32,'Whistler COT'!$A$17:$I$95,9,FALSE))</f>
        <v>0</v>
      </c>
      <c r="J32" s="103">
        <f>IF(ISNA(VLOOKUP($C32,'Camp Fortune TT Feb 20'!$A$17:$I$97,9,FALSE))=TRUE,0,VLOOKUP($C32,'Camp Fortune TT Feb 20'!$A$17:$I$97,9,FALSE))</f>
        <v>0</v>
      </c>
      <c r="K32" s="103">
        <f>IF(ISNA(VLOOKUP($C32,'Aspen Open HP Feb 18'!$A$17:$I$100,9,FALSE))=TRUE,0,VLOOKUP($C32,'Aspen Open HP Feb 18'!$A$17:$I$100,9,FALSE))</f>
        <v>0</v>
      </c>
      <c r="L32" s="103">
        <f>IF(ISNA(VLOOKUP($C32,'Aspen Open SS Feb 18'!$A$17:$I$99,9,FALSE))=TRUE,0,VLOOKUP($C32,'Aspen Open SS Feb 18'!$A$17:$I$99,9,FALSE))</f>
        <v>0</v>
      </c>
      <c r="M32" s="103">
        <f>IF(ISNA(VLOOKUP($C32,'Caledon TT Feb 26'!$A$17:$I$99,9,FALSE))=TRUE,0,VLOOKUP($C32,'Caledon TT Feb 26'!$A$17:$I$99,9,FALSE))</f>
        <v>0</v>
      </c>
      <c r="N32" s="103">
        <f>IF(ISNA(VLOOKUP($C32,'Calgary Nor-Am HP Feb 26'!$A$17:$I$99,9,FALSE))=TRUE,0,VLOOKUP($C32,'Calgary Nor-Am HP Feb 26'!$A$17:$I$99,9,FALSE))</f>
        <v>0</v>
      </c>
      <c r="O32" s="103">
        <f>IF(ISNA(VLOOKUP($C32,'Calgary Nor-Am SS Feb 28'!$A$17:$I$99,9,FALSE))=TRUE,0,VLOOKUP($C32,'Calgary Nor-Am SS Feb 28'!$A$17:$I$99,9,FALSE))</f>
        <v>0</v>
      </c>
      <c r="P32" s="103">
        <f>IF(ISNA(VLOOKUP($C32,'MSLM Nor-Am March 5-6'!$A$17:$I$98,9,FALSE))=TRUE,0,VLOOKUP($C32,'MSLM Nor-Am March 5-6'!$A$17:$I$98,9,FALSE))</f>
        <v>0</v>
      </c>
      <c r="Q32" s="103">
        <f>IF(ISNA(VLOOKUP($C32,'Mammoth World Cup'!$A$17:$I$99,9,FALSE))=TRUE,0,VLOOKUP($C32,'Mammoth World Cup'!$A$17:$I$99,9,FALSE))</f>
        <v>0</v>
      </c>
      <c r="R32" s="103">
        <f>IF(ISNA(VLOOKUP($C32,'Jr Nationals March 17 SS'!$A$17:$I$99,9,FALSE))=TRUE,0,VLOOKUP($C32,'Jr Nationals March 17 SS'!$A$17:$I$99,9,FALSE))</f>
        <v>0</v>
      </c>
      <c r="S32" s="103">
        <f>IF(ISNA(VLOOKUP($C32,'Seven Springs Nor-Am Mar 17 HP'!$A$17:$I$99,9,FALSE))=TRUE,0,VLOOKUP($C32,'Seven Springs Nor-Am Mar 17 HP'!$A$17:$I$99,9,FALSE))</f>
        <v>0</v>
      </c>
      <c r="T32" s="102">
        <f>IF(ISNA(VLOOKUP($C32,'Seven Springs Nor-Am Mar 18 SS'!$A$17:$I$99,9,FALSE))=TRUE,0,VLOOKUP($C32,'Seven Springs Nor-Am Mar 18 SS'!$A$17:$I$99,9,FALSE))</f>
        <v>0</v>
      </c>
      <c r="U32" s="103">
        <f>IF(ISNA(VLOOKUP($C32,'Stoneham COT March 12-13 SS'!$A$17:$I$99,9,FALSE))=TRUE,0,VLOOKUP($C32,'Stoneham COT March 12-13 SS'!$A$17:$I$99,9,FALSE))</f>
        <v>0</v>
      </c>
      <c r="V32" s="103">
        <f>IF(ISNA(VLOOKUP($C32,'Stoneham COT March 11 HP'!$A$17:$I$99,9,FALSE))=TRUE,0,VLOOKUP($C32,'Stoneham COT March 11 HP'!$A$17:$I$99,9,FALSE))</f>
        <v>0</v>
      </c>
      <c r="W32" s="103">
        <f>IF(ISNA(VLOOKUP($C32,'Step Up April 1-3 SS'!$A$17:$I$99,9,FALSE))=TRUE,0,VLOOKUP($C32,'Step Up April 1-3 SS'!$A$17:$I$99,9,FALSE))</f>
        <v>0</v>
      </c>
      <c r="X32" s="103">
        <f>IF(ISNA(VLOOKUP($C32,'Midwest Championship Feb 6 SS'!$A$17:$I$99,9,FALSE))=TRUE,0,VLOOKUP($C32,'Midwest Championship Feb 6 SS'!$A$17:$I$99,9,FALSE))</f>
        <v>0</v>
      </c>
      <c r="Y32" s="103">
        <f>IF(ISNA(VLOOKUP($C32,'Thunder Bay TT Jan 2016 SS'!$A$17:$I$99,9,FALSE))=TRUE,0,VLOOKUP($C32,'Thunder Bay TT Jan 2016 SS'!$A$17:$I$99,9,FALSE))</f>
        <v>0</v>
      </c>
      <c r="Z32" s="103">
        <f>IF(ISNA(VLOOKUP($C32,Event22!$A$17:$I$99,9,FALSE))=TRUE,0,VLOOKUP($C32,Event22!$A$17:$I$99,9,FALSE))</f>
        <v>0</v>
      </c>
      <c r="AA32" s="103">
        <f>IF(ISNA(VLOOKUP($C32,Event23!$A$17:$I$99,9,FALSE))=TRUE,0,VLOOKUP($C32,Event23!$A$17:$I$99,9,FALSE))</f>
        <v>0</v>
      </c>
      <c r="AB32" s="103">
        <f>IF(ISNA(VLOOKUP($C32,Event24!$A$17:$I$99,9,FALSE))=TRUE,0,VLOOKUP($C32,Event24!$A$17:$I$99,9,FALSE))</f>
        <v>0</v>
      </c>
      <c r="AC32" s="103">
        <f>IF(ISNA(VLOOKUP($C32,Event25!$A$17:$I$99,9,FALSE))=TRUE,0,VLOOKUP($C32,Event25!$A$17:$I$99,9,FALSE))</f>
        <v>0</v>
      </c>
      <c r="AD32" s="103">
        <f>IF(ISNA(VLOOKUP($C32,Event26!$A$17:$I$99,9,FALSE))=TRUE,0,VLOOKUP($C32,Event26!$A$17:$I$99,9,FALSE))</f>
        <v>0</v>
      </c>
      <c r="AE32" s="103">
        <f>IF(ISNA(VLOOKUP($C32,Event27!$A$17:$I$99,9,FALSE))=TRUE,0,VLOOKUP($C32,Event27!$A$17:$I$99,9,FALSE))</f>
        <v>0</v>
      </c>
      <c r="AF32" s="103">
        <f>IF(ISNA(VLOOKUP($C32,Event28!$A$17:$I$99,9,FALSE))=TRUE,0,VLOOKUP($C32,Event28!$A$17:$I$99,9,FALSE))</f>
        <v>0</v>
      </c>
      <c r="AG32" s="103">
        <f>IF(ISNA(VLOOKUP($C32,Event29!$A$17:$I$99,9,FALSE))=TRUE,0,VLOOKUP($C32,Event29!$A$17:$I$99,9,FALSE))</f>
        <v>0</v>
      </c>
      <c r="AH32" s="103">
        <f>IF(ISNA(VLOOKUP($C32,Event30!$A$17:$I$99,9,FALSE))=TRUE,0,VLOOKUP($C32,Event30!$A$17:$I$99,9,FALSE))</f>
        <v>0</v>
      </c>
    </row>
    <row r="33" spans="1:34" ht="13.5">
      <c r="A33" s="169"/>
      <c r="B33" s="169"/>
      <c r="C33" s="90"/>
      <c r="D33" s="108" t="str">
        <f>IF(ISNA(VLOOKUP($C33,'RPA Caclulations'!$C$6:$K$100,3,FALSE))=TRUE,"0",VLOOKUP($C33,'RPA Caclulations'!$C$6:$K$100,3,FALSE))</f>
        <v>0</v>
      </c>
      <c r="E33" s="102" t="str">
        <f>IF(ISNA(VLOOKUP($C33,'REV Copper HP Dec 10'!$A$17:$I$71,9,FALSE))=TRUE,"0",VLOOKUP($C33,'REV Copper HP Dec 10'!$A$17:$I$71,9,FALSE))</f>
        <v>0</v>
      </c>
      <c r="F33" s="102" t="str">
        <f>IF(ISNA(VLOOKUP($C33,'REV Copper HP Dec 11'!$A$17:$I$70,9,FALSE))=TRUE,"0",VLOOKUP($C33,'REV Copper HP Dec 11'!$A$17:$I$70,9,FALSE))</f>
        <v>0</v>
      </c>
      <c r="G33" s="103">
        <f>IF(ISNA(VLOOKUP($C33,'Muskoka Timber Tour Jan 23'!$A$17:$I$20,9,FALSE))=TRUE,0,VLOOKUP($C33,'Muskoka Timber Tour Jan 23'!$A$17:$I$20,9,FALSE))</f>
        <v>0</v>
      </c>
      <c r="H33" s="103">
        <f>IF(ISNA(VLOOKUP($C33,'Muskoka Timber Tour Jan 24'!$A$17:$I$20,9,FALSE))=TRUE,0,VLOOKUP($C33,'Muskoka Timber Tour Jan 24'!$A$17:$I$20,9,FALSE))</f>
        <v>0</v>
      </c>
      <c r="I33" s="103">
        <f>IF(ISNA(VLOOKUP($C33,'Whistler COT'!$A$17:$I$95,9,FALSE))=TRUE,0,VLOOKUP($C33,'Whistler COT'!$A$17:$I$95,9,FALSE))</f>
        <v>0</v>
      </c>
      <c r="J33" s="103">
        <f>IF(ISNA(VLOOKUP($C33,'Camp Fortune TT Feb 20'!$A$17:$I$97,9,FALSE))=TRUE,0,VLOOKUP($C33,'Camp Fortune TT Feb 20'!$A$17:$I$97,9,FALSE))</f>
        <v>0</v>
      </c>
      <c r="K33" s="103">
        <f>IF(ISNA(VLOOKUP($C33,'Aspen Open HP Feb 18'!$A$17:$I$100,9,FALSE))=TRUE,0,VLOOKUP($C33,'Aspen Open HP Feb 18'!$A$17:$I$100,9,FALSE))</f>
        <v>0</v>
      </c>
      <c r="L33" s="103">
        <f>IF(ISNA(VLOOKUP($C33,'Aspen Open SS Feb 18'!$A$17:$I$99,9,FALSE))=TRUE,0,VLOOKUP($C33,'Aspen Open SS Feb 18'!$A$17:$I$99,9,FALSE))</f>
        <v>0</v>
      </c>
      <c r="M33" s="103">
        <f>IF(ISNA(VLOOKUP($C33,'Caledon TT Feb 26'!$A$17:$I$99,9,FALSE))=TRUE,0,VLOOKUP($C33,'Caledon TT Feb 26'!$A$17:$I$99,9,FALSE))</f>
        <v>0</v>
      </c>
      <c r="N33" s="103">
        <f>IF(ISNA(VLOOKUP($C33,'Calgary Nor-Am HP Feb 26'!$A$17:$I$99,9,FALSE))=TRUE,0,VLOOKUP($C33,'Calgary Nor-Am HP Feb 26'!$A$17:$I$99,9,FALSE))</f>
        <v>0</v>
      </c>
      <c r="O33" s="103">
        <f>IF(ISNA(VLOOKUP($C33,'Calgary Nor-Am SS Feb 28'!$A$17:$I$99,9,FALSE))=TRUE,0,VLOOKUP($C33,'Calgary Nor-Am SS Feb 28'!$A$17:$I$99,9,FALSE))</f>
        <v>0</v>
      </c>
      <c r="P33" s="103">
        <f>IF(ISNA(VLOOKUP($C33,'MSLM Nor-Am March 5-6'!$A$17:$I$98,9,FALSE))=TRUE,0,VLOOKUP($C33,'MSLM Nor-Am March 5-6'!$A$17:$I$98,9,FALSE))</f>
        <v>0</v>
      </c>
      <c r="Q33" s="103">
        <f>IF(ISNA(VLOOKUP($C33,'Mammoth World Cup'!$A$17:$I$99,9,FALSE))=TRUE,0,VLOOKUP($C33,'Mammoth World Cup'!$A$17:$I$99,9,FALSE))</f>
        <v>0</v>
      </c>
      <c r="R33" s="103">
        <f>IF(ISNA(VLOOKUP($C33,'Jr Nationals March 17 SS'!$A$17:$I$99,9,FALSE))=TRUE,0,VLOOKUP($C33,'Jr Nationals March 17 SS'!$A$17:$I$99,9,FALSE))</f>
        <v>0</v>
      </c>
      <c r="S33" s="103">
        <f>IF(ISNA(VLOOKUP($C33,'Seven Springs Nor-Am Mar 17 HP'!$A$17:$I$99,9,FALSE))=TRUE,0,VLOOKUP($C33,'Seven Springs Nor-Am Mar 17 HP'!$A$17:$I$99,9,FALSE))</f>
        <v>0</v>
      </c>
      <c r="T33" s="102">
        <f>IF(ISNA(VLOOKUP($C33,'Seven Springs Nor-Am Mar 18 SS'!$A$17:$I$99,9,FALSE))=TRUE,0,VLOOKUP($C33,'Seven Springs Nor-Am Mar 18 SS'!$A$17:$I$99,9,FALSE))</f>
        <v>0</v>
      </c>
      <c r="U33" s="103">
        <f>IF(ISNA(VLOOKUP($C33,'Stoneham COT March 12-13 SS'!$A$17:$I$99,9,FALSE))=TRUE,0,VLOOKUP($C33,'Stoneham COT March 12-13 SS'!$A$17:$I$99,9,FALSE))</f>
        <v>0</v>
      </c>
      <c r="V33" s="103">
        <f>IF(ISNA(VLOOKUP($C33,'Stoneham COT March 11 HP'!$A$17:$I$99,9,FALSE))=TRUE,0,VLOOKUP($C33,'Stoneham COT March 11 HP'!$A$17:$I$99,9,FALSE))</f>
        <v>0</v>
      </c>
      <c r="W33" s="103">
        <f>IF(ISNA(VLOOKUP($C33,'Step Up April 1-3 SS'!$A$17:$I$99,9,FALSE))=TRUE,0,VLOOKUP($C33,'Step Up April 1-3 SS'!$A$17:$I$99,9,FALSE))</f>
        <v>0</v>
      </c>
      <c r="X33" s="103">
        <f>IF(ISNA(VLOOKUP($C33,'Midwest Championship Feb 6 SS'!$A$17:$I$99,9,FALSE))=TRUE,0,VLOOKUP($C33,'Midwest Championship Feb 6 SS'!$A$17:$I$99,9,FALSE))</f>
        <v>0</v>
      </c>
      <c r="Y33" s="103">
        <f>IF(ISNA(VLOOKUP($C33,'Thunder Bay TT Jan 2016 SS'!$A$17:$I$99,9,FALSE))=TRUE,0,VLOOKUP($C33,'Thunder Bay TT Jan 2016 SS'!$A$17:$I$99,9,FALSE))</f>
        <v>0</v>
      </c>
      <c r="Z33" s="103">
        <f>IF(ISNA(VLOOKUP($C33,Event22!$A$17:$I$99,9,FALSE))=TRUE,0,VLOOKUP($C33,Event22!$A$17:$I$99,9,FALSE))</f>
        <v>0</v>
      </c>
      <c r="AA33" s="103">
        <f>IF(ISNA(VLOOKUP($C33,Event23!$A$17:$I$99,9,FALSE))=TRUE,0,VLOOKUP($C33,Event23!$A$17:$I$99,9,FALSE))</f>
        <v>0</v>
      </c>
      <c r="AB33" s="103">
        <f>IF(ISNA(VLOOKUP($C33,Event24!$A$17:$I$99,9,FALSE))=TRUE,0,VLOOKUP($C33,Event24!$A$17:$I$99,9,FALSE))</f>
        <v>0</v>
      </c>
      <c r="AC33" s="103">
        <f>IF(ISNA(VLOOKUP($C33,Event25!$A$17:$I$99,9,FALSE))=TRUE,0,VLOOKUP($C33,Event25!$A$17:$I$99,9,FALSE))</f>
        <v>0</v>
      </c>
      <c r="AD33" s="103">
        <f>IF(ISNA(VLOOKUP($C33,Event26!$A$17:$I$99,9,FALSE))=TRUE,0,VLOOKUP($C33,Event26!$A$17:$I$99,9,FALSE))</f>
        <v>0</v>
      </c>
      <c r="AE33" s="103">
        <f>IF(ISNA(VLOOKUP($C33,Event27!$A$17:$I$99,9,FALSE))=TRUE,0,VLOOKUP($C33,Event27!$A$17:$I$99,9,FALSE))</f>
        <v>0</v>
      </c>
      <c r="AF33" s="103">
        <f>IF(ISNA(VLOOKUP($C33,Event28!$A$17:$I$99,9,FALSE))=TRUE,0,VLOOKUP($C33,Event28!$A$17:$I$99,9,FALSE))</f>
        <v>0</v>
      </c>
      <c r="AG33" s="103">
        <f>IF(ISNA(VLOOKUP($C33,Event29!$A$17:$I$99,9,FALSE))=TRUE,0,VLOOKUP($C33,Event29!$A$17:$I$99,9,FALSE))</f>
        <v>0</v>
      </c>
      <c r="AH33" s="103">
        <f>IF(ISNA(VLOOKUP($C33,Event30!$A$17:$I$99,9,FALSE))=TRUE,0,VLOOKUP($C33,Event30!$A$17:$I$99,9,FALSE))</f>
        <v>0</v>
      </c>
    </row>
    <row r="34" spans="1:34" ht="13.5">
      <c r="A34" s="169"/>
      <c r="B34" s="169"/>
      <c r="C34" s="90"/>
      <c r="D34" s="108" t="str">
        <f>IF(ISNA(VLOOKUP($C34,'RPA Caclulations'!$C$6:$K$100,3,FALSE))=TRUE,"0",VLOOKUP($C34,'RPA Caclulations'!$C$6:$K$100,3,FALSE))</f>
        <v>0</v>
      </c>
      <c r="E34" s="102" t="str">
        <f>IF(ISNA(VLOOKUP($C34,'REV Copper HP Dec 10'!$A$17:$I$71,9,FALSE))=TRUE,"0",VLOOKUP($C34,'REV Copper HP Dec 10'!$A$17:$I$71,9,FALSE))</f>
        <v>0</v>
      </c>
      <c r="F34" s="102" t="str">
        <f>IF(ISNA(VLOOKUP($C34,'REV Copper HP Dec 11'!$A$17:$I$70,9,FALSE))=TRUE,"0",VLOOKUP($C34,'REV Copper HP Dec 11'!$A$17:$I$70,9,FALSE))</f>
        <v>0</v>
      </c>
      <c r="G34" s="103">
        <f>IF(ISNA(VLOOKUP($C34,'Muskoka Timber Tour Jan 23'!$A$17:$I$20,9,FALSE))=TRUE,0,VLOOKUP($C34,'Muskoka Timber Tour Jan 23'!$A$17:$I$20,9,FALSE))</f>
        <v>0</v>
      </c>
      <c r="H34" s="103">
        <f>IF(ISNA(VLOOKUP($C34,'Muskoka Timber Tour Jan 24'!$A$17:$I$20,9,FALSE))=TRUE,0,VLOOKUP($C34,'Muskoka Timber Tour Jan 24'!$A$17:$I$20,9,FALSE))</f>
        <v>0</v>
      </c>
      <c r="I34" s="103">
        <f>IF(ISNA(VLOOKUP($C34,'Whistler COT'!$A$17:$I$95,9,FALSE))=TRUE,0,VLOOKUP($C34,'Whistler COT'!$A$17:$I$95,9,FALSE))</f>
        <v>0</v>
      </c>
      <c r="J34" s="103">
        <f>IF(ISNA(VLOOKUP($C34,'Camp Fortune TT Feb 20'!$A$17:$I$97,9,FALSE))=TRUE,0,VLOOKUP($C34,'Camp Fortune TT Feb 20'!$A$17:$I$97,9,FALSE))</f>
        <v>0</v>
      </c>
      <c r="K34" s="103">
        <f>IF(ISNA(VLOOKUP($C34,'Aspen Open HP Feb 18'!$A$17:$I$100,9,FALSE))=TRUE,0,VLOOKUP($C34,'Aspen Open HP Feb 18'!$A$17:$I$100,9,FALSE))</f>
        <v>0</v>
      </c>
      <c r="L34" s="103">
        <f>IF(ISNA(VLOOKUP($C34,'Aspen Open SS Feb 18'!$A$17:$I$99,9,FALSE))=TRUE,0,VLOOKUP($C34,'Aspen Open SS Feb 18'!$A$17:$I$99,9,FALSE))</f>
        <v>0</v>
      </c>
      <c r="M34" s="103">
        <f>IF(ISNA(VLOOKUP($C34,'Caledon TT Feb 26'!$A$17:$I$99,9,FALSE))=TRUE,0,VLOOKUP($C34,'Caledon TT Feb 26'!$A$17:$I$99,9,FALSE))</f>
        <v>0</v>
      </c>
      <c r="N34" s="103">
        <f>IF(ISNA(VLOOKUP($C34,'Calgary Nor-Am HP Feb 26'!$A$17:$I$99,9,FALSE))=TRUE,0,VLOOKUP($C34,'Calgary Nor-Am HP Feb 26'!$A$17:$I$99,9,FALSE))</f>
        <v>0</v>
      </c>
      <c r="O34" s="103">
        <f>IF(ISNA(VLOOKUP($C34,'Calgary Nor-Am SS Feb 28'!$A$17:$I$99,9,FALSE))=TRUE,0,VLOOKUP($C34,'Calgary Nor-Am SS Feb 28'!$A$17:$I$99,9,FALSE))</f>
        <v>0</v>
      </c>
      <c r="P34" s="103">
        <f>IF(ISNA(VLOOKUP($C34,'MSLM Nor-Am March 5-6'!$A$17:$I$98,9,FALSE))=TRUE,0,VLOOKUP($C34,'MSLM Nor-Am March 5-6'!$A$17:$I$98,9,FALSE))</f>
        <v>0</v>
      </c>
      <c r="Q34" s="103">
        <f>IF(ISNA(VLOOKUP($C34,'Mammoth World Cup'!$A$17:$I$99,9,FALSE))=TRUE,0,VLOOKUP($C34,'Mammoth World Cup'!$A$17:$I$99,9,FALSE))</f>
        <v>0</v>
      </c>
      <c r="R34" s="103">
        <f>IF(ISNA(VLOOKUP($C34,'Jr Nationals March 17 SS'!$A$17:$I$99,9,FALSE))=TRUE,0,VLOOKUP($C34,'Jr Nationals March 17 SS'!$A$17:$I$99,9,FALSE))</f>
        <v>0</v>
      </c>
      <c r="S34" s="103">
        <f>IF(ISNA(VLOOKUP($C34,'Seven Springs Nor-Am Mar 17 HP'!$A$17:$I$99,9,FALSE))=TRUE,0,VLOOKUP($C34,'Seven Springs Nor-Am Mar 17 HP'!$A$17:$I$99,9,FALSE))</f>
        <v>0</v>
      </c>
      <c r="T34" s="102">
        <f>IF(ISNA(VLOOKUP($C34,'Seven Springs Nor-Am Mar 18 SS'!$A$17:$I$99,9,FALSE))=TRUE,0,VLOOKUP($C34,'Seven Springs Nor-Am Mar 18 SS'!$A$17:$I$99,9,FALSE))</f>
        <v>0</v>
      </c>
      <c r="U34" s="103">
        <f>IF(ISNA(VLOOKUP($C34,'Stoneham COT March 12-13 SS'!$A$17:$I$99,9,FALSE))=TRUE,0,VLOOKUP($C34,'Stoneham COT March 12-13 SS'!$A$17:$I$99,9,FALSE))</f>
        <v>0</v>
      </c>
      <c r="V34" s="103">
        <f>IF(ISNA(VLOOKUP($C34,'Stoneham COT March 11 HP'!$A$17:$I$99,9,FALSE))=TRUE,0,VLOOKUP($C34,'Stoneham COT March 11 HP'!$A$17:$I$99,9,FALSE))</f>
        <v>0</v>
      </c>
      <c r="W34" s="103">
        <f>IF(ISNA(VLOOKUP($C34,'Step Up April 1-3 SS'!$A$17:$I$99,9,FALSE))=TRUE,0,VLOOKUP($C34,'Step Up April 1-3 SS'!$A$17:$I$99,9,FALSE))</f>
        <v>0</v>
      </c>
      <c r="X34" s="103">
        <f>IF(ISNA(VLOOKUP($C34,'Midwest Championship Feb 6 SS'!$A$17:$I$99,9,FALSE))=TRUE,0,VLOOKUP($C34,'Midwest Championship Feb 6 SS'!$A$17:$I$99,9,FALSE))</f>
        <v>0</v>
      </c>
      <c r="Y34" s="103">
        <f>IF(ISNA(VLOOKUP($C34,'Thunder Bay TT Jan 2016 SS'!$A$17:$I$99,9,FALSE))=TRUE,0,VLOOKUP($C34,'Thunder Bay TT Jan 2016 SS'!$A$17:$I$99,9,FALSE))</f>
        <v>0</v>
      </c>
      <c r="Z34" s="103">
        <f>IF(ISNA(VLOOKUP($C34,Event22!$A$17:$I$99,9,FALSE))=TRUE,0,VLOOKUP($C34,Event22!$A$17:$I$99,9,FALSE))</f>
        <v>0</v>
      </c>
      <c r="AA34" s="103">
        <f>IF(ISNA(VLOOKUP($C34,Event23!$A$17:$I$99,9,FALSE))=TRUE,0,VLOOKUP($C34,Event23!$A$17:$I$99,9,FALSE))</f>
        <v>0</v>
      </c>
      <c r="AB34" s="103">
        <f>IF(ISNA(VLOOKUP($C34,Event24!$A$17:$I$99,9,FALSE))=TRUE,0,VLOOKUP($C34,Event24!$A$17:$I$99,9,FALSE))</f>
        <v>0</v>
      </c>
      <c r="AC34" s="103">
        <f>IF(ISNA(VLOOKUP($C34,Event25!$A$17:$I$99,9,FALSE))=TRUE,0,VLOOKUP($C34,Event25!$A$17:$I$99,9,FALSE))</f>
        <v>0</v>
      </c>
      <c r="AD34" s="103">
        <f>IF(ISNA(VLOOKUP($C34,Event26!$A$17:$I$99,9,FALSE))=TRUE,0,VLOOKUP($C34,Event26!$A$17:$I$99,9,FALSE))</f>
        <v>0</v>
      </c>
      <c r="AE34" s="103">
        <f>IF(ISNA(VLOOKUP($C34,Event27!$A$17:$I$99,9,FALSE))=TRUE,0,VLOOKUP($C34,Event27!$A$17:$I$99,9,FALSE))</f>
        <v>0</v>
      </c>
      <c r="AF34" s="103">
        <f>IF(ISNA(VLOOKUP($C34,Event28!$A$17:$I$99,9,FALSE))=TRUE,0,VLOOKUP($C34,Event28!$A$17:$I$99,9,FALSE))</f>
        <v>0</v>
      </c>
      <c r="AG34" s="103">
        <f>IF(ISNA(VLOOKUP($C34,Event29!$A$17:$I$99,9,FALSE))=TRUE,0,VLOOKUP($C34,Event29!$A$17:$I$99,9,FALSE))</f>
        <v>0</v>
      </c>
      <c r="AH34" s="103">
        <f>IF(ISNA(VLOOKUP($C34,Event30!$A$17:$I$99,9,FALSE))=TRUE,0,VLOOKUP($C34,Event30!$A$17:$I$99,9,FALSE))</f>
        <v>0</v>
      </c>
    </row>
    <row r="35" spans="1:34" ht="13.5">
      <c r="A35" s="169"/>
      <c r="B35" s="169"/>
      <c r="C35" s="90"/>
      <c r="D35" s="108" t="str">
        <f>IF(ISNA(VLOOKUP($C35,'RPA Caclulations'!$C$6:$K$100,3,FALSE))=TRUE,"0",VLOOKUP($C35,'RPA Caclulations'!$C$6:$K$100,3,FALSE))</f>
        <v>0</v>
      </c>
      <c r="E35" s="102" t="str">
        <f>IF(ISNA(VLOOKUP($C35,'REV Copper HP Dec 10'!$A$17:$I$71,9,FALSE))=TRUE,"0",VLOOKUP($C35,'REV Copper HP Dec 10'!$A$17:$I$71,9,FALSE))</f>
        <v>0</v>
      </c>
      <c r="F35" s="102" t="str">
        <f>IF(ISNA(VLOOKUP($C35,'REV Copper HP Dec 11'!$A$17:$I$70,9,FALSE))=TRUE,"0",VLOOKUP($C35,'REV Copper HP Dec 11'!$A$17:$I$70,9,FALSE))</f>
        <v>0</v>
      </c>
      <c r="G35" s="103">
        <f>IF(ISNA(VLOOKUP($C35,'Muskoka Timber Tour Jan 23'!$A$17:$I$20,9,FALSE))=TRUE,0,VLOOKUP($C35,'Muskoka Timber Tour Jan 23'!$A$17:$I$20,9,FALSE))</f>
        <v>0</v>
      </c>
      <c r="H35" s="103">
        <f>IF(ISNA(VLOOKUP($C35,'Muskoka Timber Tour Jan 24'!$A$17:$I$20,9,FALSE))=TRUE,0,VLOOKUP($C35,'Muskoka Timber Tour Jan 24'!$A$17:$I$20,9,FALSE))</f>
        <v>0</v>
      </c>
      <c r="I35" s="103">
        <f>IF(ISNA(VLOOKUP($C35,'Whistler COT'!$A$17:$I$95,9,FALSE))=TRUE,0,VLOOKUP($C35,'Whistler COT'!$A$17:$I$95,9,FALSE))</f>
        <v>0</v>
      </c>
      <c r="J35" s="103">
        <f>IF(ISNA(VLOOKUP($C35,'Camp Fortune TT Feb 20'!$A$17:$I$97,9,FALSE))=TRUE,0,VLOOKUP($C35,'Camp Fortune TT Feb 20'!$A$17:$I$97,9,FALSE))</f>
        <v>0</v>
      </c>
      <c r="K35" s="103">
        <f>IF(ISNA(VLOOKUP($C35,'Aspen Open HP Feb 18'!$A$17:$I$100,9,FALSE))=TRUE,0,VLOOKUP($C35,'Aspen Open HP Feb 18'!$A$17:$I$100,9,FALSE))</f>
        <v>0</v>
      </c>
      <c r="L35" s="103">
        <f>IF(ISNA(VLOOKUP($C35,'Aspen Open SS Feb 18'!$A$17:$I$99,9,FALSE))=TRUE,0,VLOOKUP($C35,'Aspen Open SS Feb 18'!$A$17:$I$99,9,FALSE))</f>
        <v>0</v>
      </c>
      <c r="M35" s="103">
        <f>IF(ISNA(VLOOKUP($C35,'Caledon TT Feb 26'!$A$17:$I$99,9,FALSE))=TRUE,0,VLOOKUP($C35,'Caledon TT Feb 26'!$A$17:$I$99,9,FALSE))</f>
        <v>0</v>
      </c>
      <c r="N35" s="103">
        <f>IF(ISNA(VLOOKUP($C35,'Calgary Nor-Am HP Feb 26'!$A$17:$I$99,9,FALSE))=TRUE,0,VLOOKUP($C35,'Calgary Nor-Am HP Feb 26'!$A$17:$I$99,9,FALSE))</f>
        <v>0</v>
      </c>
      <c r="O35" s="103">
        <f>IF(ISNA(VLOOKUP($C35,'Calgary Nor-Am SS Feb 28'!$A$17:$I$99,9,FALSE))=TRUE,0,VLOOKUP($C35,'Calgary Nor-Am SS Feb 28'!$A$17:$I$99,9,FALSE))</f>
        <v>0</v>
      </c>
      <c r="P35" s="103">
        <f>IF(ISNA(VLOOKUP($C35,'MSLM Nor-Am March 5-6'!$A$17:$I$98,9,FALSE))=TRUE,0,VLOOKUP($C35,'MSLM Nor-Am March 5-6'!$A$17:$I$98,9,FALSE))</f>
        <v>0</v>
      </c>
      <c r="Q35" s="103">
        <f>IF(ISNA(VLOOKUP($C35,'Mammoth World Cup'!$A$17:$I$99,9,FALSE))=TRUE,0,VLOOKUP($C35,'Mammoth World Cup'!$A$17:$I$99,9,FALSE))</f>
        <v>0</v>
      </c>
      <c r="R35" s="103">
        <f>IF(ISNA(VLOOKUP($C35,'Jr Nationals March 17 SS'!$A$17:$I$99,9,FALSE))=TRUE,0,VLOOKUP($C35,'Jr Nationals March 17 SS'!$A$17:$I$99,9,FALSE))</f>
        <v>0</v>
      </c>
      <c r="S35" s="103">
        <f>IF(ISNA(VLOOKUP($C35,'Seven Springs Nor-Am Mar 17 HP'!$A$17:$I$99,9,FALSE))=TRUE,0,VLOOKUP($C35,'Seven Springs Nor-Am Mar 17 HP'!$A$17:$I$99,9,FALSE))</f>
        <v>0</v>
      </c>
      <c r="T35" s="102">
        <f>IF(ISNA(VLOOKUP($C35,'Seven Springs Nor-Am Mar 18 SS'!$A$17:$I$99,9,FALSE))=TRUE,0,VLOOKUP($C35,'Seven Springs Nor-Am Mar 18 SS'!$A$17:$I$99,9,FALSE))</f>
        <v>0</v>
      </c>
      <c r="U35" s="103">
        <f>IF(ISNA(VLOOKUP($C35,'Stoneham COT March 12-13 SS'!$A$17:$I$99,9,FALSE))=TRUE,0,VLOOKUP($C35,'Stoneham COT March 12-13 SS'!$A$17:$I$99,9,FALSE))</f>
        <v>0</v>
      </c>
      <c r="V35" s="103">
        <f>IF(ISNA(VLOOKUP($C35,'Stoneham COT March 11 HP'!$A$17:$I$99,9,FALSE))=TRUE,0,VLOOKUP($C35,'Stoneham COT March 11 HP'!$A$17:$I$99,9,FALSE))</f>
        <v>0</v>
      </c>
      <c r="W35" s="103">
        <f>IF(ISNA(VLOOKUP($C35,'Step Up April 1-3 SS'!$A$17:$I$99,9,FALSE))=TRUE,0,VLOOKUP($C35,'Step Up April 1-3 SS'!$A$17:$I$99,9,FALSE))</f>
        <v>0</v>
      </c>
      <c r="X35" s="103">
        <f>IF(ISNA(VLOOKUP($C35,'Midwest Championship Feb 6 SS'!$A$17:$I$99,9,FALSE))=TRUE,0,VLOOKUP($C35,'Midwest Championship Feb 6 SS'!$A$17:$I$99,9,FALSE))</f>
        <v>0</v>
      </c>
      <c r="Y35" s="103">
        <f>IF(ISNA(VLOOKUP($C35,'Thunder Bay TT Jan 2016 SS'!$A$17:$I$99,9,FALSE))=TRUE,0,VLOOKUP($C35,'Thunder Bay TT Jan 2016 SS'!$A$17:$I$99,9,FALSE))</f>
        <v>0</v>
      </c>
      <c r="Z35" s="103">
        <f>IF(ISNA(VLOOKUP($C35,Event22!$A$17:$I$99,9,FALSE))=TRUE,0,VLOOKUP($C35,Event22!$A$17:$I$99,9,FALSE))</f>
        <v>0</v>
      </c>
      <c r="AA35" s="103">
        <f>IF(ISNA(VLOOKUP($C35,Event23!$A$17:$I$99,9,FALSE))=TRUE,0,VLOOKUP($C35,Event23!$A$17:$I$99,9,FALSE))</f>
        <v>0</v>
      </c>
      <c r="AB35" s="103">
        <f>IF(ISNA(VLOOKUP($C35,Event24!$A$17:$I$99,9,FALSE))=TRUE,0,VLOOKUP($C35,Event24!$A$17:$I$99,9,FALSE))</f>
        <v>0</v>
      </c>
      <c r="AC35" s="103">
        <f>IF(ISNA(VLOOKUP($C35,Event25!$A$17:$I$99,9,FALSE))=TRUE,0,VLOOKUP($C35,Event25!$A$17:$I$99,9,FALSE))</f>
        <v>0</v>
      </c>
      <c r="AD35" s="103">
        <f>IF(ISNA(VLOOKUP($C35,Event26!$A$17:$I$99,9,FALSE))=TRUE,0,VLOOKUP($C35,Event26!$A$17:$I$99,9,FALSE))</f>
        <v>0</v>
      </c>
      <c r="AE35" s="103">
        <f>IF(ISNA(VLOOKUP($C35,Event27!$A$17:$I$99,9,FALSE))=TRUE,0,VLOOKUP($C35,Event27!$A$17:$I$99,9,FALSE))</f>
        <v>0</v>
      </c>
      <c r="AF35" s="103">
        <f>IF(ISNA(VLOOKUP($C35,Event28!$A$17:$I$99,9,FALSE))=TRUE,0,VLOOKUP($C35,Event28!$A$17:$I$99,9,FALSE))</f>
        <v>0</v>
      </c>
      <c r="AG35" s="103">
        <f>IF(ISNA(VLOOKUP($C35,Event29!$A$17:$I$99,9,FALSE))=TRUE,0,VLOOKUP($C35,Event29!$A$17:$I$99,9,FALSE))</f>
        <v>0</v>
      </c>
      <c r="AH35" s="103">
        <f>IF(ISNA(VLOOKUP($C35,Event30!$A$17:$I$99,9,FALSE))=TRUE,0,VLOOKUP($C35,Event30!$A$17:$I$99,9,FALSE))</f>
        <v>0</v>
      </c>
    </row>
    <row r="36" spans="1:34" ht="13.5">
      <c r="A36" s="169"/>
      <c r="B36" s="169"/>
      <c r="C36" s="88"/>
      <c r="D36" s="108" t="str">
        <f>IF(ISNA(VLOOKUP($C36,'RPA Caclulations'!$C$6:$K$100,3,FALSE))=TRUE,"0",VLOOKUP($C36,'RPA Caclulations'!$C$6:$K$100,3,FALSE))</f>
        <v>0</v>
      </c>
      <c r="E36" s="102" t="str">
        <f>IF(ISNA(VLOOKUP($C36,'REV Copper HP Dec 10'!$A$17:$I$71,9,FALSE))=TRUE,"0",VLOOKUP($C36,'REV Copper HP Dec 10'!$A$17:$I$71,9,FALSE))</f>
        <v>0</v>
      </c>
      <c r="F36" s="102" t="str">
        <f>IF(ISNA(VLOOKUP($C36,'REV Copper HP Dec 11'!$A$17:$I$70,9,FALSE))=TRUE,"0",VLOOKUP($C36,'REV Copper HP Dec 11'!$A$17:$I$70,9,FALSE))</f>
        <v>0</v>
      </c>
      <c r="G36" s="103">
        <f>IF(ISNA(VLOOKUP($C36,'Muskoka Timber Tour Jan 23'!$A$17:$I$20,9,FALSE))=TRUE,0,VLOOKUP($C36,'Muskoka Timber Tour Jan 23'!$A$17:$I$20,9,FALSE))</f>
        <v>0</v>
      </c>
      <c r="H36" s="103">
        <f>IF(ISNA(VLOOKUP($C36,'Muskoka Timber Tour Jan 24'!$A$17:$I$20,9,FALSE))=TRUE,0,VLOOKUP($C36,'Muskoka Timber Tour Jan 24'!$A$17:$I$20,9,FALSE))</f>
        <v>0</v>
      </c>
      <c r="I36" s="103">
        <f>IF(ISNA(VLOOKUP($C36,'Whistler COT'!$A$17:$I$95,9,FALSE))=TRUE,0,VLOOKUP($C36,'Whistler COT'!$A$17:$I$95,9,FALSE))</f>
        <v>0</v>
      </c>
      <c r="J36" s="103">
        <f>IF(ISNA(VLOOKUP($C36,'Camp Fortune TT Feb 20'!$A$17:$I$97,9,FALSE))=TRUE,0,VLOOKUP($C36,'Camp Fortune TT Feb 20'!$A$17:$I$97,9,FALSE))</f>
        <v>0</v>
      </c>
      <c r="K36" s="103">
        <f>IF(ISNA(VLOOKUP($C36,'Aspen Open HP Feb 18'!$A$17:$I$100,9,FALSE))=TRUE,0,VLOOKUP($C36,'Aspen Open HP Feb 18'!$A$17:$I$100,9,FALSE))</f>
        <v>0</v>
      </c>
      <c r="L36" s="103">
        <f>IF(ISNA(VLOOKUP($C36,'Aspen Open SS Feb 18'!$A$17:$I$99,9,FALSE))=TRUE,0,VLOOKUP($C36,'Aspen Open SS Feb 18'!$A$17:$I$99,9,FALSE))</f>
        <v>0</v>
      </c>
      <c r="M36" s="103">
        <f>IF(ISNA(VLOOKUP($C36,'Caledon TT Feb 26'!$A$17:$I$99,9,FALSE))=TRUE,0,VLOOKUP($C36,'Caledon TT Feb 26'!$A$17:$I$99,9,FALSE))</f>
        <v>0</v>
      </c>
      <c r="N36" s="103">
        <f>IF(ISNA(VLOOKUP($C36,'Calgary Nor-Am HP Feb 26'!$A$17:$I$99,9,FALSE))=TRUE,0,VLOOKUP($C36,'Calgary Nor-Am HP Feb 26'!$A$17:$I$99,9,FALSE))</f>
        <v>0</v>
      </c>
      <c r="O36" s="103">
        <f>IF(ISNA(VLOOKUP($C36,'Calgary Nor-Am SS Feb 28'!$A$17:$I$99,9,FALSE))=TRUE,0,VLOOKUP($C36,'Calgary Nor-Am SS Feb 28'!$A$17:$I$99,9,FALSE))</f>
        <v>0</v>
      </c>
      <c r="P36" s="103">
        <f>IF(ISNA(VLOOKUP($C36,'MSLM Nor-Am March 5-6'!$A$17:$I$98,9,FALSE))=TRUE,0,VLOOKUP($C36,'MSLM Nor-Am March 5-6'!$A$17:$I$98,9,FALSE))</f>
        <v>0</v>
      </c>
      <c r="Q36" s="103">
        <f>IF(ISNA(VLOOKUP($C36,'Mammoth World Cup'!$A$17:$I$99,9,FALSE))=TRUE,0,VLOOKUP($C36,'Mammoth World Cup'!$A$17:$I$99,9,FALSE))</f>
        <v>0</v>
      </c>
      <c r="R36" s="103">
        <f>IF(ISNA(VLOOKUP($C36,'Jr Nationals March 17 SS'!$A$17:$I$99,9,FALSE))=TRUE,0,VLOOKUP($C36,'Jr Nationals March 17 SS'!$A$17:$I$99,9,FALSE))</f>
        <v>0</v>
      </c>
      <c r="S36" s="103">
        <f>IF(ISNA(VLOOKUP($C36,'Seven Springs Nor-Am Mar 17 HP'!$A$17:$I$99,9,FALSE))=TRUE,0,VLOOKUP($C36,'Seven Springs Nor-Am Mar 17 HP'!$A$17:$I$99,9,FALSE))</f>
        <v>0</v>
      </c>
      <c r="T36" s="102">
        <f>IF(ISNA(VLOOKUP($C36,'Seven Springs Nor-Am Mar 18 SS'!$A$17:$I$99,9,FALSE))=TRUE,0,VLOOKUP($C36,'Seven Springs Nor-Am Mar 18 SS'!$A$17:$I$99,9,FALSE))</f>
        <v>0</v>
      </c>
      <c r="U36" s="103">
        <f>IF(ISNA(VLOOKUP($C36,'Stoneham COT March 12-13 SS'!$A$17:$I$99,9,FALSE))=TRUE,0,VLOOKUP($C36,'Stoneham COT March 12-13 SS'!$A$17:$I$99,9,FALSE))</f>
        <v>0</v>
      </c>
      <c r="V36" s="103">
        <f>IF(ISNA(VLOOKUP($C36,'Stoneham COT March 11 HP'!$A$17:$I$99,9,FALSE))=TRUE,0,VLOOKUP($C36,'Stoneham COT March 11 HP'!$A$17:$I$99,9,FALSE))</f>
        <v>0</v>
      </c>
      <c r="W36" s="103">
        <f>IF(ISNA(VLOOKUP($C36,'Step Up April 1-3 SS'!$A$17:$I$99,9,FALSE))=TRUE,0,VLOOKUP($C36,'Step Up April 1-3 SS'!$A$17:$I$99,9,FALSE))</f>
        <v>0</v>
      </c>
      <c r="X36" s="103">
        <f>IF(ISNA(VLOOKUP($C36,'Midwest Championship Feb 6 SS'!$A$17:$I$99,9,FALSE))=TRUE,0,VLOOKUP($C36,'Midwest Championship Feb 6 SS'!$A$17:$I$99,9,FALSE))</f>
        <v>0</v>
      </c>
      <c r="Y36" s="103">
        <f>IF(ISNA(VLOOKUP($C36,'Thunder Bay TT Jan 2016 SS'!$A$17:$I$99,9,FALSE))=TRUE,0,VLOOKUP($C36,'Thunder Bay TT Jan 2016 SS'!$A$17:$I$99,9,FALSE))</f>
        <v>0</v>
      </c>
      <c r="Z36" s="103">
        <f>IF(ISNA(VLOOKUP($C36,Event22!$A$17:$I$99,9,FALSE))=TRUE,0,VLOOKUP($C36,Event22!$A$17:$I$99,9,FALSE))</f>
        <v>0</v>
      </c>
      <c r="AA36" s="103">
        <f>IF(ISNA(VLOOKUP($C36,Event23!$A$17:$I$99,9,FALSE))=TRUE,0,VLOOKUP($C36,Event23!$A$17:$I$99,9,FALSE))</f>
        <v>0</v>
      </c>
      <c r="AB36" s="103">
        <f>IF(ISNA(VLOOKUP($C36,Event24!$A$17:$I$99,9,FALSE))=TRUE,0,VLOOKUP($C36,Event24!$A$17:$I$99,9,FALSE))</f>
        <v>0</v>
      </c>
      <c r="AC36" s="103">
        <f>IF(ISNA(VLOOKUP($C36,Event25!$A$17:$I$99,9,FALSE))=TRUE,0,VLOOKUP($C36,Event25!$A$17:$I$99,9,FALSE))</f>
        <v>0</v>
      </c>
      <c r="AD36" s="103">
        <f>IF(ISNA(VLOOKUP($C36,Event26!$A$17:$I$99,9,FALSE))=TRUE,0,VLOOKUP($C36,Event26!$A$17:$I$99,9,FALSE))</f>
        <v>0</v>
      </c>
      <c r="AE36" s="103">
        <f>IF(ISNA(VLOOKUP($C36,Event27!$A$17:$I$99,9,FALSE))=TRUE,0,VLOOKUP($C36,Event27!$A$17:$I$99,9,FALSE))</f>
        <v>0</v>
      </c>
      <c r="AF36" s="103">
        <f>IF(ISNA(VLOOKUP($C36,Event28!$A$17:$I$99,9,FALSE))=TRUE,0,VLOOKUP($C36,Event28!$A$17:$I$99,9,FALSE))</f>
        <v>0</v>
      </c>
      <c r="AG36" s="103">
        <f>IF(ISNA(VLOOKUP($C36,Event29!$A$17:$I$99,9,FALSE))=TRUE,0,VLOOKUP($C36,Event29!$A$17:$I$99,9,FALSE))</f>
        <v>0</v>
      </c>
      <c r="AH36" s="103">
        <f>IF(ISNA(VLOOKUP($C36,Event30!$A$17:$I$99,9,FALSE))=TRUE,0,VLOOKUP($C36,Event30!$A$17:$I$99,9,FALSE))</f>
        <v>0</v>
      </c>
    </row>
    <row r="37" spans="1:34" ht="13.5">
      <c r="A37" s="169"/>
      <c r="B37" s="169"/>
      <c r="C37" s="88"/>
      <c r="D37" s="108" t="str">
        <f>IF(ISNA(VLOOKUP($C37,'RPA Caclulations'!$C$6:$K$100,3,FALSE))=TRUE,"0",VLOOKUP($C37,'RPA Caclulations'!$C$6:$K$100,3,FALSE))</f>
        <v>0</v>
      </c>
      <c r="E37" s="102" t="str">
        <f>IF(ISNA(VLOOKUP($C37,'REV Copper HP Dec 10'!$A$17:$I$71,9,FALSE))=TRUE,"0",VLOOKUP($C37,'REV Copper HP Dec 10'!$A$17:$I$71,9,FALSE))</f>
        <v>0</v>
      </c>
      <c r="F37" s="102" t="str">
        <f>IF(ISNA(VLOOKUP($C37,'REV Copper HP Dec 11'!$A$17:$I$70,9,FALSE))=TRUE,"0",VLOOKUP($C37,'REV Copper HP Dec 11'!$A$17:$I$70,9,FALSE))</f>
        <v>0</v>
      </c>
      <c r="G37" s="103">
        <f>IF(ISNA(VLOOKUP($C37,'Muskoka Timber Tour Jan 23'!$A$17:$I$20,9,FALSE))=TRUE,0,VLOOKUP($C37,'Muskoka Timber Tour Jan 23'!$A$17:$I$20,9,FALSE))</f>
        <v>0</v>
      </c>
      <c r="H37" s="103">
        <f>IF(ISNA(VLOOKUP($C37,'Muskoka Timber Tour Jan 24'!$A$17:$I$20,9,FALSE))=TRUE,0,VLOOKUP($C37,'Muskoka Timber Tour Jan 24'!$A$17:$I$20,9,FALSE))</f>
        <v>0</v>
      </c>
      <c r="I37" s="103">
        <f>IF(ISNA(VLOOKUP($C37,'Whistler COT'!$A$17:$I$95,9,FALSE))=TRUE,0,VLOOKUP($C37,'Whistler COT'!$A$17:$I$95,9,FALSE))</f>
        <v>0</v>
      </c>
      <c r="J37" s="103">
        <f>IF(ISNA(VLOOKUP($C37,'Camp Fortune TT Feb 20'!$A$17:$I$97,9,FALSE))=TRUE,0,VLOOKUP($C37,'Camp Fortune TT Feb 20'!$A$17:$I$97,9,FALSE))</f>
        <v>0</v>
      </c>
      <c r="K37" s="103">
        <f>IF(ISNA(VLOOKUP($C37,'Aspen Open HP Feb 18'!$A$17:$I$100,9,FALSE))=TRUE,0,VLOOKUP($C37,'Aspen Open HP Feb 18'!$A$17:$I$100,9,FALSE))</f>
        <v>0</v>
      </c>
      <c r="L37" s="103">
        <f>IF(ISNA(VLOOKUP($C37,'Aspen Open SS Feb 18'!$A$17:$I$99,9,FALSE))=TRUE,0,VLOOKUP($C37,'Aspen Open SS Feb 18'!$A$17:$I$99,9,FALSE))</f>
        <v>0</v>
      </c>
      <c r="M37" s="103">
        <f>IF(ISNA(VLOOKUP($C37,'Caledon TT Feb 26'!$A$17:$I$99,9,FALSE))=TRUE,0,VLOOKUP($C37,'Caledon TT Feb 26'!$A$17:$I$99,9,FALSE))</f>
        <v>0</v>
      </c>
      <c r="N37" s="103">
        <f>IF(ISNA(VLOOKUP($C37,'Calgary Nor-Am HP Feb 26'!$A$17:$I$99,9,FALSE))=TRUE,0,VLOOKUP($C37,'Calgary Nor-Am HP Feb 26'!$A$17:$I$99,9,FALSE))</f>
        <v>0</v>
      </c>
      <c r="O37" s="103">
        <f>IF(ISNA(VLOOKUP($C37,'Calgary Nor-Am SS Feb 28'!$A$17:$I$99,9,FALSE))=TRUE,0,VLOOKUP($C37,'Calgary Nor-Am SS Feb 28'!$A$17:$I$99,9,FALSE))</f>
        <v>0</v>
      </c>
      <c r="P37" s="103">
        <f>IF(ISNA(VLOOKUP($C37,'MSLM Nor-Am March 5-6'!$A$17:$I$98,9,FALSE))=TRUE,0,VLOOKUP($C37,'MSLM Nor-Am March 5-6'!$A$17:$I$98,9,FALSE))</f>
        <v>0</v>
      </c>
      <c r="Q37" s="103">
        <f>IF(ISNA(VLOOKUP($C37,'Mammoth World Cup'!$A$17:$I$99,9,FALSE))=TRUE,0,VLOOKUP($C37,'Mammoth World Cup'!$A$17:$I$99,9,FALSE))</f>
        <v>0</v>
      </c>
      <c r="R37" s="103">
        <f>IF(ISNA(VLOOKUP($C37,'Jr Nationals March 17 SS'!$A$17:$I$99,9,FALSE))=TRUE,0,VLOOKUP($C37,'Jr Nationals March 17 SS'!$A$17:$I$99,9,FALSE))</f>
        <v>0</v>
      </c>
      <c r="S37" s="103">
        <f>IF(ISNA(VLOOKUP($C37,'Seven Springs Nor-Am Mar 17 HP'!$A$17:$I$99,9,FALSE))=TRUE,0,VLOOKUP($C37,'Seven Springs Nor-Am Mar 17 HP'!$A$17:$I$99,9,FALSE))</f>
        <v>0</v>
      </c>
      <c r="T37" s="102">
        <f>IF(ISNA(VLOOKUP($C37,'Seven Springs Nor-Am Mar 18 SS'!$A$17:$I$99,9,FALSE))=TRUE,0,VLOOKUP($C37,'Seven Springs Nor-Am Mar 18 SS'!$A$17:$I$99,9,FALSE))</f>
        <v>0</v>
      </c>
      <c r="U37" s="103">
        <f>IF(ISNA(VLOOKUP($C37,'Stoneham COT March 12-13 SS'!$A$17:$I$99,9,FALSE))=TRUE,0,VLOOKUP($C37,'Stoneham COT March 12-13 SS'!$A$17:$I$99,9,FALSE))</f>
        <v>0</v>
      </c>
      <c r="V37" s="103">
        <f>IF(ISNA(VLOOKUP($C37,'Stoneham COT March 11 HP'!$A$17:$I$99,9,FALSE))=TRUE,0,VLOOKUP($C37,'Stoneham COT March 11 HP'!$A$17:$I$99,9,FALSE))</f>
        <v>0</v>
      </c>
      <c r="W37" s="103">
        <f>IF(ISNA(VLOOKUP($C37,'Step Up April 1-3 SS'!$A$17:$I$99,9,FALSE))=TRUE,0,VLOOKUP($C37,'Step Up April 1-3 SS'!$A$17:$I$99,9,FALSE))</f>
        <v>0</v>
      </c>
      <c r="X37" s="103">
        <f>IF(ISNA(VLOOKUP($C37,'Midwest Championship Feb 6 SS'!$A$17:$I$99,9,FALSE))=TRUE,0,VLOOKUP($C37,'Midwest Championship Feb 6 SS'!$A$17:$I$99,9,FALSE))</f>
        <v>0</v>
      </c>
      <c r="Y37" s="103">
        <f>IF(ISNA(VLOOKUP($C37,'Thunder Bay TT Jan 2016 SS'!$A$17:$I$99,9,FALSE))=TRUE,0,VLOOKUP($C37,'Thunder Bay TT Jan 2016 SS'!$A$17:$I$99,9,FALSE))</f>
        <v>0</v>
      </c>
      <c r="Z37" s="103">
        <f>IF(ISNA(VLOOKUP($C37,Event22!$A$17:$I$99,9,FALSE))=TRUE,0,VLOOKUP($C37,Event22!$A$17:$I$99,9,FALSE))</f>
        <v>0</v>
      </c>
      <c r="AA37" s="103">
        <f>IF(ISNA(VLOOKUP($C37,Event23!$A$17:$I$99,9,FALSE))=TRUE,0,VLOOKUP($C37,Event23!$A$17:$I$99,9,FALSE))</f>
        <v>0</v>
      </c>
      <c r="AB37" s="103">
        <f>IF(ISNA(VLOOKUP($C37,Event24!$A$17:$I$99,9,FALSE))=TRUE,0,VLOOKUP($C37,Event24!$A$17:$I$99,9,FALSE))</f>
        <v>0</v>
      </c>
      <c r="AC37" s="103">
        <f>IF(ISNA(VLOOKUP($C37,Event25!$A$17:$I$99,9,FALSE))=TRUE,0,VLOOKUP($C37,Event25!$A$17:$I$99,9,FALSE))</f>
        <v>0</v>
      </c>
      <c r="AD37" s="103">
        <f>IF(ISNA(VLOOKUP($C37,Event26!$A$17:$I$99,9,FALSE))=TRUE,0,VLOOKUP($C37,Event26!$A$17:$I$99,9,FALSE))</f>
        <v>0</v>
      </c>
      <c r="AE37" s="103">
        <f>IF(ISNA(VLOOKUP($C37,Event27!$A$17:$I$99,9,FALSE))=TRUE,0,VLOOKUP($C37,Event27!$A$17:$I$99,9,FALSE))</f>
        <v>0</v>
      </c>
      <c r="AF37" s="103">
        <f>IF(ISNA(VLOOKUP($C37,Event28!$A$17:$I$99,9,FALSE))=TRUE,0,VLOOKUP($C37,Event28!$A$17:$I$99,9,FALSE))</f>
        <v>0</v>
      </c>
      <c r="AG37" s="103">
        <f>IF(ISNA(VLOOKUP($C37,Event29!$A$17:$I$99,9,FALSE))=TRUE,0,VLOOKUP($C37,Event29!$A$17:$I$99,9,FALSE))</f>
        <v>0</v>
      </c>
      <c r="AH37" s="103">
        <f>IF(ISNA(VLOOKUP($C37,Event30!$A$17:$I$99,9,FALSE))=TRUE,0,VLOOKUP($C37,Event30!$A$17:$I$99,9,FALSE))</f>
        <v>0</v>
      </c>
    </row>
    <row r="38" spans="1:34" ht="13.5" customHeight="1">
      <c r="A38" s="169"/>
      <c r="B38" s="169"/>
      <c r="C38" s="90"/>
      <c r="D38" s="108" t="str">
        <f>IF(ISNA(VLOOKUP($C38,'RPA Caclulations'!$C$6:$K$100,3,FALSE))=TRUE,"0",VLOOKUP($C38,'RPA Caclulations'!$C$6:$K$100,3,FALSE))</f>
        <v>0</v>
      </c>
      <c r="E38" s="102" t="str">
        <f>IF(ISNA(VLOOKUP($C38,'REV Copper HP Dec 10'!$A$17:$I$71,9,FALSE))=TRUE,"0",VLOOKUP($C38,'REV Copper HP Dec 10'!$A$17:$I$71,9,FALSE))</f>
        <v>0</v>
      </c>
      <c r="F38" s="102" t="str">
        <f>IF(ISNA(VLOOKUP($C38,'REV Copper HP Dec 11'!$A$17:$I$70,9,FALSE))=TRUE,"0",VLOOKUP($C38,'REV Copper HP Dec 11'!$A$17:$I$70,9,FALSE))</f>
        <v>0</v>
      </c>
      <c r="G38" s="103">
        <f>IF(ISNA(VLOOKUP($C38,'Muskoka Timber Tour Jan 23'!$A$17:$I$20,9,FALSE))=TRUE,0,VLOOKUP($C38,'Muskoka Timber Tour Jan 23'!$A$17:$I$20,9,FALSE))</f>
        <v>0</v>
      </c>
      <c r="H38" s="103">
        <f>IF(ISNA(VLOOKUP($C38,'Muskoka Timber Tour Jan 24'!$A$17:$I$20,9,FALSE))=TRUE,0,VLOOKUP($C38,'Muskoka Timber Tour Jan 24'!$A$17:$I$20,9,FALSE))</f>
        <v>0</v>
      </c>
      <c r="I38" s="103">
        <f>IF(ISNA(VLOOKUP($C38,'Whistler COT'!$A$17:$I$95,9,FALSE))=TRUE,0,VLOOKUP($C38,'Whistler COT'!$A$17:$I$95,9,FALSE))</f>
        <v>0</v>
      </c>
      <c r="J38" s="103">
        <f>IF(ISNA(VLOOKUP($C38,'Camp Fortune TT Feb 20'!$A$17:$I$97,9,FALSE))=TRUE,0,VLOOKUP($C38,'Camp Fortune TT Feb 20'!$A$17:$I$97,9,FALSE))</f>
        <v>0</v>
      </c>
      <c r="K38" s="103">
        <f>IF(ISNA(VLOOKUP($C38,'Aspen Open HP Feb 18'!$A$17:$I$100,9,FALSE))=TRUE,0,VLOOKUP($C38,'Aspen Open HP Feb 18'!$A$17:$I$100,9,FALSE))</f>
        <v>0</v>
      </c>
      <c r="L38" s="103">
        <f>IF(ISNA(VLOOKUP($C38,'Aspen Open SS Feb 18'!$A$17:$I$99,9,FALSE))=TRUE,0,VLOOKUP($C38,'Aspen Open SS Feb 18'!$A$17:$I$99,9,FALSE))</f>
        <v>0</v>
      </c>
      <c r="M38" s="103">
        <f>IF(ISNA(VLOOKUP($C38,'Caledon TT Feb 26'!$A$17:$I$99,9,FALSE))=TRUE,0,VLOOKUP($C38,'Caledon TT Feb 26'!$A$17:$I$99,9,FALSE))</f>
        <v>0</v>
      </c>
      <c r="N38" s="103">
        <f>IF(ISNA(VLOOKUP($C38,'Calgary Nor-Am HP Feb 26'!$A$17:$I$99,9,FALSE))=TRUE,0,VLOOKUP($C38,'Calgary Nor-Am HP Feb 26'!$A$17:$I$99,9,FALSE))</f>
        <v>0</v>
      </c>
      <c r="O38" s="103">
        <f>IF(ISNA(VLOOKUP($C38,'Calgary Nor-Am SS Feb 28'!$A$17:$I$99,9,FALSE))=TRUE,0,VLOOKUP($C38,'Calgary Nor-Am SS Feb 28'!$A$17:$I$99,9,FALSE))</f>
        <v>0</v>
      </c>
      <c r="P38" s="103">
        <f>IF(ISNA(VLOOKUP($C38,'MSLM Nor-Am March 5-6'!$A$17:$I$98,9,FALSE))=TRUE,0,VLOOKUP($C38,'MSLM Nor-Am March 5-6'!$A$17:$I$98,9,FALSE))</f>
        <v>0</v>
      </c>
      <c r="Q38" s="103">
        <f>IF(ISNA(VLOOKUP($C38,'Mammoth World Cup'!$A$17:$I$99,9,FALSE))=TRUE,0,VLOOKUP($C38,'Mammoth World Cup'!$A$17:$I$99,9,FALSE))</f>
        <v>0</v>
      </c>
      <c r="R38" s="103">
        <f>IF(ISNA(VLOOKUP($C38,'Jr Nationals March 17 SS'!$A$17:$I$99,9,FALSE))=TRUE,0,VLOOKUP($C38,'Jr Nationals March 17 SS'!$A$17:$I$99,9,FALSE))</f>
        <v>0</v>
      </c>
      <c r="S38" s="103">
        <f>IF(ISNA(VLOOKUP($C38,'Seven Springs Nor-Am Mar 17 HP'!$A$17:$I$99,9,FALSE))=TRUE,0,VLOOKUP($C38,'Seven Springs Nor-Am Mar 17 HP'!$A$17:$I$99,9,FALSE))</f>
        <v>0</v>
      </c>
      <c r="T38" s="102">
        <f>IF(ISNA(VLOOKUP($C38,'Seven Springs Nor-Am Mar 18 SS'!$A$17:$I$99,9,FALSE))=TRUE,0,VLOOKUP($C38,'Seven Springs Nor-Am Mar 18 SS'!$A$17:$I$99,9,FALSE))</f>
        <v>0</v>
      </c>
      <c r="U38" s="103">
        <f>IF(ISNA(VLOOKUP($C38,'Stoneham COT March 12-13 SS'!$A$17:$I$99,9,FALSE))=TRUE,0,VLOOKUP($C38,'Stoneham COT March 12-13 SS'!$A$17:$I$99,9,FALSE))</f>
        <v>0</v>
      </c>
      <c r="V38" s="103">
        <f>IF(ISNA(VLOOKUP($C38,'Stoneham COT March 11 HP'!$A$17:$I$99,9,FALSE))=TRUE,0,VLOOKUP($C38,'Stoneham COT March 11 HP'!$A$17:$I$99,9,FALSE))</f>
        <v>0</v>
      </c>
      <c r="W38" s="103">
        <f>IF(ISNA(VLOOKUP($C38,'Step Up April 1-3 SS'!$A$17:$I$99,9,FALSE))=TRUE,0,VLOOKUP($C38,'Step Up April 1-3 SS'!$A$17:$I$99,9,FALSE))</f>
        <v>0</v>
      </c>
      <c r="X38" s="103">
        <f>IF(ISNA(VLOOKUP($C38,'Midwest Championship Feb 6 SS'!$A$17:$I$99,9,FALSE))=TRUE,0,VLOOKUP($C38,'Midwest Championship Feb 6 SS'!$A$17:$I$99,9,FALSE))</f>
        <v>0</v>
      </c>
      <c r="Y38" s="103">
        <f>IF(ISNA(VLOOKUP($C38,'Thunder Bay TT Jan 2016 SS'!$A$17:$I$99,9,FALSE))=TRUE,0,VLOOKUP($C38,'Thunder Bay TT Jan 2016 SS'!$A$17:$I$99,9,FALSE))</f>
        <v>0</v>
      </c>
      <c r="Z38" s="103">
        <f>IF(ISNA(VLOOKUP($C38,Event22!$A$17:$I$99,9,FALSE))=TRUE,0,VLOOKUP($C38,Event22!$A$17:$I$99,9,FALSE))</f>
        <v>0</v>
      </c>
      <c r="AA38" s="103">
        <f>IF(ISNA(VLOOKUP($C38,Event23!$A$17:$I$99,9,FALSE))=TRUE,0,VLOOKUP($C38,Event23!$A$17:$I$99,9,FALSE))</f>
        <v>0</v>
      </c>
      <c r="AB38" s="103">
        <f>IF(ISNA(VLOOKUP($C38,Event24!$A$17:$I$99,9,FALSE))=TRUE,0,VLOOKUP($C38,Event24!$A$17:$I$99,9,FALSE))</f>
        <v>0</v>
      </c>
      <c r="AC38" s="103">
        <f>IF(ISNA(VLOOKUP($C38,Event25!$A$17:$I$99,9,FALSE))=TRUE,0,VLOOKUP($C38,Event25!$A$17:$I$99,9,FALSE))</f>
        <v>0</v>
      </c>
      <c r="AD38" s="103">
        <f>IF(ISNA(VLOOKUP($C38,Event26!$A$17:$I$99,9,FALSE))=TRUE,0,VLOOKUP($C38,Event26!$A$17:$I$99,9,FALSE))</f>
        <v>0</v>
      </c>
      <c r="AE38" s="103">
        <f>IF(ISNA(VLOOKUP($C38,Event27!$A$17:$I$99,9,FALSE))=TRUE,0,VLOOKUP($C38,Event27!$A$17:$I$99,9,FALSE))</f>
        <v>0</v>
      </c>
      <c r="AF38" s="103">
        <f>IF(ISNA(VLOOKUP($C38,Event28!$A$17:$I$99,9,FALSE))=TRUE,0,VLOOKUP($C38,Event28!$A$17:$I$99,9,FALSE))</f>
        <v>0</v>
      </c>
      <c r="AG38" s="103">
        <f>IF(ISNA(VLOOKUP($C38,Event29!$A$17:$I$99,9,FALSE))=TRUE,0,VLOOKUP($C38,Event29!$A$17:$I$99,9,FALSE))</f>
        <v>0</v>
      </c>
      <c r="AH38" s="103">
        <f>IF(ISNA(VLOOKUP($C38,Event30!$A$17:$I$99,9,FALSE))=TRUE,0,VLOOKUP($C38,Event30!$A$17:$I$99,9,FALSE))</f>
        <v>0</v>
      </c>
    </row>
    <row r="39" spans="1:34" ht="13.5">
      <c r="A39" s="169"/>
      <c r="B39" s="169"/>
      <c r="C39" s="88"/>
      <c r="D39" s="108" t="str">
        <f>IF(ISNA(VLOOKUP($C39,'RPA Caclulations'!$C$6:$K$100,3,FALSE))=TRUE,"0",VLOOKUP($C39,'RPA Caclulations'!$C$6:$K$100,3,FALSE))</f>
        <v>0</v>
      </c>
      <c r="E39" s="102" t="str">
        <f>IF(ISNA(VLOOKUP($C39,'REV Copper HP Dec 10'!$A$17:$I$71,9,FALSE))=TRUE,"0",VLOOKUP($C39,'REV Copper HP Dec 10'!$A$17:$I$71,9,FALSE))</f>
        <v>0</v>
      </c>
      <c r="F39" s="102" t="str">
        <f>IF(ISNA(VLOOKUP($C39,'REV Copper HP Dec 11'!$A$17:$I$70,9,FALSE))=TRUE,"0",VLOOKUP($C39,'REV Copper HP Dec 11'!$A$17:$I$70,9,FALSE))</f>
        <v>0</v>
      </c>
      <c r="G39" s="103">
        <f>IF(ISNA(VLOOKUP($C39,'Muskoka Timber Tour Jan 23'!$A$17:$I$20,9,FALSE))=TRUE,0,VLOOKUP($C39,'Muskoka Timber Tour Jan 23'!$A$17:$I$20,9,FALSE))</f>
        <v>0</v>
      </c>
      <c r="H39" s="103">
        <f>IF(ISNA(VLOOKUP($C39,'Muskoka Timber Tour Jan 24'!$A$17:$I$20,9,FALSE))=TRUE,0,VLOOKUP($C39,'Muskoka Timber Tour Jan 24'!$A$17:$I$20,9,FALSE))</f>
        <v>0</v>
      </c>
      <c r="I39" s="103">
        <f>IF(ISNA(VLOOKUP($C39,'Whistler COT'!$A$17:$I$95,9,FALSE))=TRUE,0,VLOOKUP($C39,'Whistler COT'!$A$17:$I$95,9,FALSE))</f>
        <v>0</v>
      </c>
      <c r="J39" s="103">
        <f>IF(ISNA(VLOOKUP($C39,'Camp Fortune TT Feb 20'!$A$17:$I$97,9,FALSE))=TRUE,0,VLOOKUP($C39,'Camp Fortune TT Feb 20'!$A$17:$I$97,9,FALSE))</f>
        <v>0</v>
      </c>
      <c r="K39" s="103">
        <f>IF(ISNA(VLOOKUP($C39,'Aspen Open HP Feb 18'!$A$17:$I$100,9,FALSE))=TRUE,0,VLOOKUP($C39,'Aspen Open HP Feb 18'!$A$17:$I$100,9,FALSE))</f>
        <v>0</v>
      </c>
      <c r="L39" s="103">
        <f>IF(ISNA(VLOOKUP($C39,'Aspen Open SS Feb 18'!$A$17:$I$99,9,FALSE))=TRUE,0,VLOOKUP($C39,'Aspen Open SS Feb 18'!$A$17:$I$99,9,FALSE))</f>
        <v>0</v>
      </c>
      <c r="M39" s="103">
        <f>IF(ISNA(VLOOKUP($C39,'Caledon TT Feb 26'!$A$17:$I$99,9,FALSE))=TRUE,0,VLOOKUP($C39,'Caledon TT Feb 26'!$A$17:$I$99,9,FALSE))</f>
        <v>0</v>
      </c>
      <c r="N39" s="103">
        <f>IF(ISNA(VLOOKUP($C39,'Calgary Nor-Am HP Feb 26'!$A$17:$I$99,9,FALSE))=TRUE,0,VLOOKUP($C39,'Calgary Nor-Am HP Feb 26'!$A$17:$I$99,9,FALSE))</f>
        <v>0</v>
      </c>
      <c r="O39" s="103">
        <f>IF(ISNA(VLOOKUP($C39,'Calgary Nor-Am SS Feb 28'!$A$17:$I$99,9,FALSE))=TRUE,0,VLOOKUP($C39,'Calgary Nor-Am SS Feb 28'!$A$17:$I$99,9,FALSE))</f>
        <v>0</v>
      </c>
      <c r="P39" s="103">
        <f>IF(ISNA(VLOOKUP($C39,'MSLM Nor-Am March 5-6'!$A$17:$I$98,9,FALSE))=TRUE,0,VLOOKUP($C39,'MSLM Nor-Am March 5-6'!$A$17:$I$98,9,FALSE))</f>
        <v>0</v>
      </c>
      <c r="Q39" s="103">
        <f>IF(ISNA(VLOOKUP($C39,'Mammoth World Cup'!$A$17:$I$99,9,FALSE))=TRUE,0,VLOOKUP($C39,'Mammoth World Cup'!$A$17:$I$99,9,FALSE))</f>
        <v>0</v>
      </c>
      <c r="R39" s="103">
        <f>IF(ISNA(VLOOKUP($C39,'Jr Nationals March 17 SS'!$A$17:$I$99,9,FALSE))=TRUE,0,VLOOKUP($C39,'Jr Nationals March 17 SS'!$A$17:$I$99,9,FALSE))</f>
        <v>0</v>
      </c>
      <c r="S39" s="103">
        <f>IF(ISNA(VLOOKUP($C39,'Seven Springs Nor-Am Mar 17 HP'!$A$17:$I$99,9,FALSE))=TRUE,0,VLOOKUP($C39,'Seven Springs Nor-Am Mar 17 HP'!$A$17:$I$99,9,FALSE))</f>
        <v>0</v>
      </c>
      <c r="T39" s="102">
        <f>IF(ISNA(VLOOKUP($C39,'Seven Springs Nor-Am Mar 18 SS'!$A$17:$I$99,9,FALSE))=TRUE,0,VLOOKUP($C39,'Seven Springs Nor-Am Mar 18 SS'!$A$17:$I$99,9,FALSE))</f>
        <v>0</v>
      </c>
      <c r="U39" s="103">
        <f>IF(ISNA(VLOOKUP($C39,'Stoneham COT March 12-13 SS'!$A$17:$I$99,9,FALSE))=TRUE,0,VLOOKUP($C39,'Stoneham COT March 12-13 SS'!$A$17:$I$99,9,FALSE))</f>
        <v>0</v>
      </c>
      <c r="V39" s="103">
        <f>IF(ISNA(VLOOKUP($C39,'Stoneham COT March 11 HP'!$A$17:$I$99,9,FALSE))=TRUE,0,VLOOKUP($C39,'Stoneham COT March 11 HP'!$A$17:$I$99,9,FALSE))</f>
        <v>0</v>
      </c>
      <c r="W39" s="103">
        <f>IF(ISNA(VLOOKUP($C39,'Step Up April 1-3 SS'!$A$17:$I$99,9,FALSE))=TRUE,0,VLOOKUP($C39,'Step Up April 1-3 SS'!$A$17:$I$99,9,FALSE))</f>
        <v>0</v>
      </c>
      <c r="X39" s="103">
        <f>IF(ISNA(VLOOKUP($C39,'Midwest Championship Feb 6 SS'!$A$17:$I$99,9,FALSE))=TRUE,0,VLOOKUP($C39,'Midwest Championship Feb 6 SS'!$A$17:$I$99,9,FALSE))</f>
        <v>0</v>
      </c>
      <c r="Y39" s="103">
        <f>IF(ISNA(VLOOKUP($C39,'Thunder Bay TT Jan 2016 SS'!$A$17:$I$99,9,FALSE))=TRUE,0,VLOOKUP($C39,'Thunder Bay TT Jan 2016 SS'!$A$17:$I$99,9,FALSE))</f>
        <v>0</v>
      </c>
      <c r="Z39" s="103">
        <f>IF(ISNA(VLOOKUP($C39,Event22!$A$17:$I$99,9,FALSE))=TRUE,0,VLOOKUP($C39,Event22!$A$17:$I$99,9,FALSE))</f>
        <v>0</v>
      </c>
      <c r="AA39" s="103">
        <f>IF(ISNA(VLOOKUP($C39,Event23!$A$17:$I$99,9,FALSE))=TRUE,0,VLOOKUP($C39,Event23!$A$17:$I$99,9,FALSE))</f>
        <v>0</v>
      </c>
      <c r="AB39" s="103">
        <f>IF(ISNA(VLOOKUP($C39,Event24!$A$17:$I$99,9,FALSE))=TRUE,0,VLOOKUP($C39,Event24!$A$17:$I$99,9,FALSE))</f>
        <v>0</v>
      </c>
      <c r="AC39" s="103">
        <f>IF(ISNA(VLOOKUP($C39,Event25!$A$17:$I$99,9,FALSE))=TRUE,0,VLOOKUP($C39,Event25!$A$17:$I$99,9,FALSE))</f>
        <v>0</v>
      </c>
      <c r="AD39" s="103">
        <f>IF(ISNA(VLOOKUP($C39,Event26!$A$17:$I$99,9,FALSE))=TRUE,0,VLOOKUP($C39,Event26!$A$17:$I$99,9,FALSE))</f>
        <v>0</v>
      </c>
      <c r="AE39" s="103">
        <f>IF(ISNA(VLOOKUP($C39,Event27!$A$17:$I$99,9,FALSE))=TRUE,0,VLOOKUP($C39,Event27!$A$17:$I$99,9,FALSE))</f>
        <v>0</v>
      </c>
      <c r="AF39" s="103">
        <f>IF(ISNA(VLOOKUP($C39,Event28!$A$17:$I$99,9,FALSE))=TRUE,0,VLOOKUP($C39,Event28!$A$17:$I$99,9,FALSE))</f>
        <v>0</v>
      </c>
      <c r="AG39" s="103">
        <f>IF(ISNA(VLOOKUP($C39,Event29!$A$17:$I$99,9,FALSE))=TRUE,0,VLOOKUP($C39,Event29!$A$17:$I$99,9,FALSE))</f>
        <v>0</v>
      </c>
      <c r="AH39" s="103">
        <f>IF(ISNA(VLOOKUP($C39,Event30!$A$17:$I$99,9,FALSE))=TRUE,0,VLOOKUP($C39,Event30!$A$17:$I$99,9,FALSE))</f>
        <v>0</v>
      </c>
    </row>
    <row r="40" spans="1:34" ht="13.5">
      <c r="A40" s="169"/>
      <c r="B40" s="169"/>
      <c r="C40" s="90"/>
      <c r="D40" s="108" t="str">
        <f>IF(ISNA(VLOOKUP($C40,'RPA Caclulations'!$C$6:$K$100,3,FALSE))=TRUE,"0",VLOOKUP($C40,'RPA Caclulations'!$C$6:$K$100,3,FALSE))</f>
        <v>0</v>
      </c>
      <c r="E40" s="102" t="str">
        <f>IF(ISNA(VLOOKUP($C40,'REV Copper HP Dec 10'!$A$17:$I$71,9,FALSE))=TRUE,"0",VLOOKUP($C40,'REV Copper HP Dec 10'!$A$17:$I$71,9,FALSE))</f>
        <v>0</v>
      </c>
      <c r="F40" s="102" t="str">
        <f>IF(ISNA(VLOOKUP($C40,'REV Copper HP Dec 11'!$A$17:$I$70,9,FALSE))=TRUE,"0",VLOOKUP($C40,'REV Copper HP Dec 11'!$A$17:$I$70,9,FALSE))</f>
        <v>0</v>
      </c>
      <c r="G40" s="103">
        <f>IF(ISNA(VLOOKUP($C40,'Muskoka Timber Tour Jan 23'!$A$17:$I$20,9,FALSE))=TRUE,0,VLOOKUP($C40,'Muskoka Timber Tour Jan 23'!$A$17:$I$20,9,FALSE))</f>
        <v>0</v>
      </c>
      <c r="H40" s="103">
        <f>IF(ISNA(VLOOKUP($C40,'Muskoka Timber Tour Jan 24'!$A$17:$I$20,9,FALSE))=TRUE,0,VLOOKUP($C40,'Muskoka Timber Tour Jan 24'!$A$17:$I$20,9,FALSE))</f>
        <v>0</v>
      </c>
      <c r="I40" s="103">
        <f>IF(ISNA(VLOOKUP($C40,'Whistler COT'!$A$17:$I$95,9,FALSE))=TRUE,0,VLOOKUP($C40,'Whistler COT'!$A$17:$I$95,9,FALSE))</f>
        <v>0</v>
      </c>
      <c r="J40" s="103">
        <f>IF(ISNA(VLOOKUP($C40,'Camp Fortune TT Feb 20'!$A$17:$I$97,9,FALSE))=TRUE,0,VLOOKUP($C40,'Camp Fortune TT Feb 20'!$A$17:$I$97,9,FALSE))</f>
        <v>0</v>
      </c>
      <c r="K40" s="103">
        <f>IF(ISNA(VLOOKUP($C40,'Aspen Open HP Feb 18'!$A$17:$I$100,9,FALSE))=TRUE,0,VLOOKUP($C40,'Aspen Open HP Feb 18'!$A$17:$I$100,9,FALSE))</f>
        <v>0</v>
      </c>
      <c r="L40" s="103">
        <f>IF(ISNA(VLOOKUP($C40,'Aspen Open SS Feb 18'!$A$17:$I$99,9,FALSE))=TRUE,0,VLOOKUP($C40,'Aspen Open SS Feb 18'!$A$17:$I$99,9,FALSE))</f>
        <v>0</v>
      </c>
      <c r="M40" s="103">
        <f>IF(ISNA(VLOOKUP($C40,'Caledon TT Feb 26'!$A$17:$I$99,9,FALSE))=TRUE,0,VLOOKUP($C40,'Caledon TT Feb 26'!$A$17:$I$99,9,FALSE))</f>
        <v>0</v>
      </c>
      <c r="N40" s="103">
        <f>IF(ISNA(VLOOKUP($C40,'Calgary Nor-Am HP Feb 26'!$A$17:$I$99,9,FALSE))=TRUE,0,VLOOKUP($C40,'Calgary Nor-Am HP Feb 26'!$A$17:$I$99,9,FALSE))</f>
        <v>0</v>
      </c>
      <c r="O40" s="103">
        <f>IF(ISNA(VLOOKUP($C40,'Calgary Nor-Am SS Feb 28'!$A$17:$I$99,9,FALSE))=TRUE,0,VLOOKUP($C40,'Calgary Nor-Am SS Feb 28'!$A$17:$I$99,9,FALSE))</f>
        <v>0</v>
      </c>
      <c r="P40" s="103">
        <f>IF(ISNA(VLOOKUP($C40,'MSLM Nor-Am March 5-6'!$A$17:$I$98,9,FALSE))=TRUE,0,VLOOKUP($C40,'MSLM Nor-Am March 5-6'!$A$17:$I$98,9,FALSE))</f>
        <v>0</v>
      </c>
      <c r="Q40" s="103">
        <f>IF(ISNA(VLOOKUP($C40,'Mammoth World Cup'!$A$17:$I$99,9,FALSE))=TRUE,0,VLOOKUP($C40,'Mammoth World Cup'!$A$17:$I$99,9,FALSE))</f>
        <v>0</v>
      </c>
      <c r="R40" s="103">
        <f>IF(ISNA(VLOOKUP($C40,'Jr Nationals March 17 SS'!$A$17:$I$99,9,FALSE))=TRUE,0,VLOOKUP($C40,'Jr Nationals March 17 SS'!$A$17:$I$99,9,FALSE))</f>
        <v>0</v>
      </c>
      <c r="S40" s="103">
        <f>IF(ISNA(VLOOKUP($C40,'Seven Springs Nor-Am Mar 17 HP'!$A$17:$I$99,9,FALSE))=TRUE,0,VLOOKUP($C40,'Seven Springs Nor-Am Mar 17 HP'!$A$17:$I$99,9,FALSE))</f>
        <v>0</v>
      </c>
      <c r="T40" s="102">
        <f>IF(ISNA(VLOOKUP($C40,'Seven Springs Nor-Am Mar 18 SS'!$A$17:$I$99,9,FALSE))=TRUE,0,VLOOKUP($C40,'Seven Springs Nor-Am Mar 18 SS'!$A$17:$I$99,9,FALSE))</f>
        <v>0</v>
      </c>
      <c r="U40" s="103">
        <f>IF(ISNA(VLOOKUP($C40,'Stoneham COT March 12-13 SS'!$A$17:$I$99,9,FALSE))=TRUE,0,VLOOKUP($C40,'Stoneham COT March 12-13 SS'!$A$17:$I$99,9,FALSE))</f>
        <v>0</v>
      </c>
      <c r="V40" s="103">
        <f>IF(ISNA(VLOOKUP($C40,'Stoneham COT March 11 HP'!$A$17:$I$99,9,FALSE))=TRUE,0,VLOOKUP($C40,'Stoneham COT March 11 HP'!$A$17:$I$99,9,FALSE))</f>
        <v>0</v>
      </c>
      <c r="W40" s="103">
        <f>IF(ISNA(VLOOKUP($C40,'Step Up April 1-3 SS'!$A$17:$I$99,9,FALSE))=TRUE,0,VLOOKUP($C40,'Step Up April 1-3 SS'!$A$17:$I$99,9,FALSE))</f>
        <v>0</v>
      </c>
      <c r="X40" s="103">
        <f>IF(ISNA(VLOOKUP($C40,'Midwest Championship Feb 6 SS'!$A$17:$I$99,9,FALSE))=TRUE,0,VLOOKUP($C40,'Midwest Championship Feb 6 SS'!$A$17:$I$99,9,FALSE))</f>
        <v>0</v>
      </c>
      <c r="Y40" s="103">
        <f>IF(ISNA(VLOOKUP($C40,'Thunder Bay TT Jan 2016 SS'!$A$17:$I$99,9,FALSE))=TRUE,0,VLOOKUP($C40,'Thunder Bay TT Jan 2016 SS'!$A$17:$I$99,9,FALSE))</f>
        <v>0</v>
      </c>
      <c r="Z40" s="103">
        <f>IF(ISNA(VLOOKUP($C40,Event22!$A$17:$I$99,9,FALSE))=TRUE,0,VLOOKUP($C40,Event22!$A$17:$I$99,9,FALSE))</f>
        <v>0</v>
      </c>
      <c r="AA40" s="103">
        <f>IF(ISNA(VLOOKUP($C40,Event23!$A$17:$I$99,9,FALSE))=TRUE,0,VLOOKUP($C40,Event23!$A$17:$I$99,9,FALSE))</f>
        <v>0</v>
      </c>
      <c r="AB40" s="103">
        <f>IF(ISNA(VLOOKUP($C40,Event24!$A$17:$I$99,9,FALSE))=TRUE,0,VLOOKUP($C40,Event24!$A$17:$I$99,9,FALSE))</f>
        <v>0</v>
      </c>
      <c r="AC40" s="103">
        <f>IF(ISNA(VLOOKUP($C40,Event25!$A$17:$I$99,9,FALSE))=TRUE,0,VLOOKUP($C40,Event25!$A$17:$I$99,9,FALSE))</f>
        <v>0</v>
      </c>
      <c r="AD40" s="103">
        <f>IF(ISNA(VLOOKUP($C40,Event26!$A$17:$I$99,9,FALSE))=TRUE,0,VLOOKUP($C40,Event26!$A$17:$I$99,9,FALSE))</f>
        <v>0</v>
      </c>
      <c r="AE40" s="103">
        <f>IF(ISNA(VLOOKUP($C40,Event27!$A$17:$I$99,9,FALSE))=TRUE,0,VLOOKUP($C40,Event27!$A$17:$I$99,9,FALSE))</f>
        <v>0</v>
      </c>
      <c r="AF40" s="103">
        <f>IF(ISNA(VLOOKUP($C40,Event28!$A$17:$I$99,9,FALSE))=TRUE,0,VLOOKUP($C40,Event28!$A$17:$I$99,9,FALSE))</f>
        <v>0</v>
      </c>
      <c r="AG40" s="103">
        <f>IF(ISNA(VLOOKUP($C40,Event29!$A$17:$I$99,9,FALSE))=TRUE,0,VLOOKUP($C40,Event29!$A$17:$I$99,9,FALSE))</f>
        <v>0</v>
      </c>
      <c r="AH40" s="103">
        <f>IF(ISNA(VLOOKUP($C40,Event30!$A$17:$I$99,9,FALSE))=TRUE,0,VLOOKUP($C40,Event30!$A$17:$I$99,9,FALSE))</f>
        <v>0</v>
      </c>
    </row>
    <row r="41" spans="1:34" ht="13.5">
      <c r="A41" s="169"/>
      <c r="B41" s="169"/>
      <c r="C41" s="90"/>
      <c r="D41" s="108" t="str">
        <f>IF(ISNA(VLOOKUP($C41,'RPA Caclulations'!$C$6:$K$100,3,FALSE))=TRUE,"0",VLOOKUP($C41,'RPA Caclulations'!$C$6:$K$100,3,FALSE))</f>
        <v>0</v>
      </c>
      <c r="E41" s="102" t="str">
        <f>IF(ISNA(VLOOKUP($C41,'REV Copper HP Dec 10'!$A$17:$I$71,9,FALSE))=TRUE,"0",VLOOKUP($C41,'REV Copper HP Dec 10'!$A$17:$I$71,9,FALSE))</f>
        <v>0</v>
      </c>
      <c r="F41" s="102" t="str">
        <f>IF(ISNA(VLOOKUP($C41,'REV Copper HP Dec 11'!$A$17:$I$70,9,FALSE))=TRUE,"0",VLOOKUP($C41,'REV Copper HP Dec 11'!$A$17:$I$70,9,FALSE))</f>
        <v>0</v>
      </c>
      <c r="G41" s="103">
        <f>IF(ISNA(VLOOKUP($C41,'Muskoka Timber Tour Jan 23'!$A$17:$I$20,9,FALSE))=TRUE,0,VLOOKUP($C41,'Muskoka Timber Tour Jan 23'!$A$17:$I$20,9,FALSE))</f>
        <v>0</v>
      </c>
      <c r="H41" s="103">
        <f>IF(ISNA(VLOOKUP($C41,'Muskoka Timber Tour Jan 24'!$A$17:$I$20,9,FALSE))=TRUE,0,VLOOKUP($C41,'Muskoka Timber Tour Jan 24'!$A$17:$I$20,9,FALSE))</f>
        <v>0</v>
      </c>
      <c r="I41" s="103">
        <f>IF(ISNA(VLOOKUP($C41,'Whistler COT'!$A$17:$I$95,9,FALSE))=TRUE,0,VLOOKUP($C41,'Whistler COT'!$A$17:$I$95,9,FALSE))</f>
        <v>0</v>
      </c>
      <c r="J41" s="103">
        <f>IF(ISNA(VLOOKUP($C41,'Camp Fortune TT Feb 20'!$A$17:$I$97,9,FALSE))=TRUE,0,VLOOKUP($C41,'Camp Fortune TT Feb 20'!$A$17:$I$97,9,FALSE))</f>
        <v>0</v>
      </c>
      <c r="K41" s="103">
        <f>IF(ISNA(VLOOKUP($C41,'Aspen Open HP Feb 18'!$A$17:$I$100,9,FALSE))=TRUE,0,VLOOKUP($C41,'Aspen Open HP Feb 18'!$A$17:$I$100,9,FALSE))</f>
        <v>0</v>
      </c>
      <c r="L41" s="103">
        <f>IF(ISNA(VLOOKUP($C41,'Aspen Open SS Feb 18'!$A$17:$I$99,9,FALSE))=TRUE,0,VLOOKUP($C41,'Aspen Open SS Feb 18'!$A$17:$I$99,9,FALSE))</f>
        <v>0</v>
      </c>
      <c r="M41" s="103">
        <f>IF(ISNA(VLOOKUP($C41,'Caledon TT Feb 26'!$A$17:$I$99,9,FALSE))=TRUE,0,VLOOKUP($C41,'Caledon TT Feb 26'!$A$17:$I$99,9,FALSE))</f>
        <v>0</v>
      </c>
      <c r="N41" s="103">
        <f>IF(ISNA(VLOOKUP($C41,'Calgary Nor-Am HP Feb 26'!$A$17:$I$99,9,FALSE))=TRUE,0,VLOOKUP($C41,'Calgary Nor-Am HP Feb 26'!$A$17:$I$99,9,FALSE))</f>
        <v>0</v>
      </c>
      <c r="O41" s="103">
        <f>IF(ISNA(VLOOKUP($C41,'Calgary Nor-Am SS Feb 28'!$A$17:$I$99,9,FALSE))=TRUE,0,VLOOKUP($C41,'Calgary Nor-Am SS Feb 28'!$A$17:$I$99,9,FALSE))</f>
        <v>0</v>
      </c>
      <c r="P41" s="103">
        <f>IF(ISNA(VLOOKUP($C41,'MSLM Nor-Am March 5-6'!$A$17:$I$98,9,FALSE))=TRUE,0,VLOOKUP($C41,'MSLM Nor-Am March 5-6'!$A$17:$I$98,9,FALSE))</f>
        <v>0</v>
      </c>
      <c r="Q41" s="103">
        <f>IF(ISNA(VLOOKUP($C41,'Mammoth World Cup'!$A$17:$I$99,9,FALSE))=TRUE,0,VLOOKUP($C41,'Mammoth World Cup'!$A$17:$I$99,9,FALSE))</f>
        <v>0</v>
      </c>
      <c r="R41" s="103">
        <f>IF(ISNA(VLOOKUP($C41,'Jr Nationals March 17 SS'!$A$17:$I$99,9,FALSE))=TRUE,0,VLOOKUP($C41,'Jr Nationals March 17 SS'!$A$17:$I$99,9,FALSE))</f>
        <v>0</v>
      </c>
      <c r="S41" s="103">
        <f>IF(ISNA(VLOOKUP($C41,'Seven Springs Nor-Am Mar 17 HP'!$A$17:$I$99,9,FALSE))=TRUE,0,VLOOKUP($C41,'Seven Springs Nor-Am Mar 17 HP'!$A$17:$I$99,9,FALSE))</f>
        <v>0</v>
      </c>
      <c r="T41" s="102">
        <f>IF(ISNA(VLOOKUP($C41,'Seven Springs Nor-Am Mar 18 SS'!$A$17:$I$99,9,FALSE))=TRUE,0,VLOOKUP($C41,'Seven Springs Nor-Am Mar 18 SS'!$A$17:$I$99,9,FALSE))</f>
        <v>0</v>
      </c>
      <c r="U41" s="103">
        <f>IF(ISNA(VLOOKUP($C41,'Stoneham COT March 12-13 SS'!$A$17:$I$99,9,FALSE))=TRUE,0,VLOOKUP($C41,'Stoneham COT March 12-13 SS'!$A$17:$I$99,9,FALSE))</f>
        <v>0</v>
      </c>
      <c r="V41" s="103">
        <f>IF(ISNA(VLOOKUP($C41,'Stoneham COT March 11 HP'!$A$17:$I$99,9,FALSE))=TRUE,0,VLOOKUP($C41,'Stoneham COT March 11 HP'!$A$17:$I$99,9,FALSE))</f>
        <v>0</v>
      </c>
      <c r="W41" s="103">
        <f>IF(ISNA(VLOOKUP($C41,'Step Up April 1-3 SS'!$A$17:$I$99,9,FALSE))=TRUE,0,VLOOKUP($C41,'Step Up April 1-3 SS'!$A$17:$I$99,9,FALSE))</f>
        <v>0</v>
      </c>
      <c r="X41" s="103">
        <f>IF(ISNA(VLOOKUP($C41,'Midwest Championship Feb 6 SS'!$A$17:$I$99,9,FALSE))=TRUE,0,VLOOKUP($C41,'Midwest Championship Feb 6 SS'!$A$17:$I$99,9,FALSE))</f>
        <v>0</v>
      </c>
      <c r="Y41" s="103">
        <f>IF(ISNA(VLOOKUP($C41,'Thunder Bay TT Jan 2016 SS'!$A$17:$I$99,9,FALSE))=TRUE,0,VLOOKUP($C41,'Thunder Bay TT Jan 2016 SS'!$A$17:$I$99,9,FALSE))</f>
        <v>0</v>
      </c>
      <c r="Z41" s="103">
        <f>IF(ISNA(VLOOKUP($C41,Event22!$A$17:$I$99,9,FALSE))=TRUE,0,VLOOKUP($C41,Event22!$A$17:$I$99,9,FALSE))</f>
        <v>0</v>
      </c>
      <c r="AA41" s="103">
        <f>IF(ISNA(VLOOKUP($C41,Event23!$A$17:$I$99,9,FALSE))=TRUE,0,VLOOKUP($C41,Event23!$A$17:$I$99,9,FALSE))</f>
        <v>0</v>
      </c>
      <c r="AB41" s="103">
        <f>IF(ISNA(VLOOKUP($C41,Event24!$A$17:$I$99,9,FALSE))=TRUE,0,VLOOKUP($C41,Event24!$A$17:$I$99,9,FALSE))</f>
        <v>0</v>
      </c>
      <c r="AC41" s="103">
        <f>IF(ISNA(VLOOKUP($C41,Event25!$A$17:$I$99,9,FALSE))=TRUE,0,VLOOKUP($C41,Event25!$A$17:$I$99,9,FALSE))</f>
        <v>0</v>
      </c>
      <c r="AD41" s="103">
        <f>IF(ISNA(VLOOKUP($C41,Event26!$A$17:$I$99,9,FALSE))=TRUE,0,VLOOKUP($C41,Event26!$A$17:$I$99,9,FALSE))</f>
        <v>0</v>
      </c>
      <c r="AE41" s="103">
        <f>IF(ISNA(VLOOKUP($C41,Event27!$A$17:$I$99,9,FALSE))=TRUE,0,VLOOKUP($C41,Event27!$A$17:$I$99,9,FALSE))</f>
        <v>0</v>
      </c>
      <c r="AF41" s="103">
        <f>IF(ISNA(VLOOKUP($C41,Event28!$A$17:$I$99,9,FALSE))=TRUE,0,VLOOKUP($C41,Event28!$A$17:$I$99,9,FALSE))</f>
        <v>0</v>
      </c>
      <c r="AG41" s="103">
        <f>IF(ISNA(VLOOKUP($C41,Event29!$A$17:$I$99,9,FALSE))=TRUE,0,VLOOKUP($C41,Event29!$A$17:$I$99,9,FALSE))</f>
        <v>0</v>
      </c>
      <c r="AH41" s="103">
        <f>IF(ISNA(VLOOKUP($C41,Event30!$A$17:$I$99,9,FALSE))=TRUE,0,VLOOKUP($C41,Event30!$A$17:$I$99,9,FALSE))</f>
        <v>0</v>
      </c>
    </row>
    <row r="42" spans="1:34" ht="13.5" customHeight="1">
      <c r="A42" s="169"/>
      <c r="B42" s="169"/>
      <c r="C42" s="90"/>
      <c r="D42" s="108" t="str">
        <f>IF(ISNA(VLOOKUP($C42,'RPA Caclulations'!$C$6:$K$100,3,FALSE))=TRUE,"0",VLOOKUP($C42,'RPA Caclulations'!$C$6:$K$100,3,FALSE))</f>
        <v>0</v>
      </c>
      <c r="E42" s="102" t="str">
        <f>IF(ISNA(VLOOKUP($C42,'REV Copper HP Dec 10'!$A$17:$I$71,9,FALSE))=TRUE,"0",VLOOKUP($C42,'REV Copper HP Dec 10'!$A$17:$I$71,9,FALSE))</f>
        <v>0</v>
      </c>
      <c r="F42" s="102" t="str">
        <f>IF(ISNA(VLOOKUP($C42,'REV Copper HP Dec 11'!$A$17:$I$70,9,FALSE))=TRUE,"0",VLOOKUP($C42,'REV Copper HP Dec 11'!$A$17:$I$70,9,FALSE))</f>
        <v>0</v>
      </c>
      <c r="G42" s="103">
        <f>IF(ISNA(VLOOKUP($C42,'Muskoka Timber Tour Jan 23'!$A$17:$I$20,9,FALSE))=TRUE,0,VLOOKUP($C42,'Muskoka Timber Tour Jan 23'!$A$17:$I$20,9,FALSE))</f>
        <v>0</v>
      </c>
      <c r="H42" s="103">
        <f>IF(ISNA(VLOOKUP($C42,'Muskoka Timber Tour Jan 24'!$A$17:$I$20,9,FALSE))=TRUE,0,VLOOKUP($C42,'Muskoka Timber Tour Jan 24'!$A$17:$I$20,9,FALSE))</f>
        <v>0</v>
      </c>
      <c r="I42" s="103">
        <f>IF(ISNA(VLOOKUP($C42,'Whistler COT'!$A$17:$I$95,9,FALSE))=TRUE,0,VLOOKUP($C42,'Whistler COT'!$A$17:$I$95,9,FALSE))</f>
        <v>0</v>
      </c>
      <c r="J42" s="103">
        <f>IF(ISNA(VLOOKUP($C42,'Camp Fortune TT Feb 20'!$A$17:$I$97,9,FALSE))=TRUE,0,VLOOKUP($C42,'Camp Fortune TT Feb 20'!$A$17:$I$97,9,FALSE))</f>
        <v>0</v>
      </c>
      <c r="K42" s="103">
        <f>IF(ISNA(VLOOKUP($C42,'Aspen Open HP Feb 18'!$A$17:$I$100,9,FALSE))=TRUE,0,VLOOKUP($C42,'Aspen Open HP Feb 18'!$A$17:$I$100,9,FALSE))</f>
        <v>0</v>
      </c>
      <c r="L42" s="103">
        <f>IF(ISNA(VLOOKUP($C42,'Aspen Open SS Feb 18'!$A$17:$I$99,9,FALSE))=TRUE,0,VLOOKUP($C42,'Aspen Open SS Feb 18'!$A$17:$I$99,9,FALSE))</f>
        <v>0</v>
      </c>
      <c r="M42" s="103">
        <f>IF(ISNA(VLOOKUP($C42,'Caledon TT Feb 26'!$A$17:$I$99,9,FALSE))=TRUE,0,VLOOKUP($C42,'Caledon TT Feb 26'!$A$17:$I$99,9,FALSE))</f>
        <v>0</v>
      </c>
      <c r="N42" s="103">
        <f>IF(ISNA(VLOOKUP($C42,'Calgary Nor-Am HP Feb 26'!$A$17:$I$99,9,FALSE))=TRUE,0,VLOOKUP($C42,'Calgary Nor-Am HP Feb 26'!$A$17:$I$99,9,FALSE))</f>
        <v>0</v>
      </c>
      <c r="O42" s="103">
        <f>IF(ISNA(VLOOKUP($C42,'Calgary Nor-Am SS Feb 28'!$A$17:$I$99,9,FALSE))=TRUE,0,VLOOKUP($C42,'Calgary Nor-Am SS Feb 28'!$A$17:$I$99,9,FALSE))</f>
        <v>0</v>
      </c>
      <c r="P42" s="103">
        <f>IF(ISNA(VLOOKUP($C42,'MSLM Nor-Am March 5-6'!$A$17:$I$98,9,FALSE))=TRUE,0,VLOOKUP($C42,'MSLM Nor-Am March 5-6'!$A$17:$I$98,9,FALSE))</f>
        <v>0</v>
      </c>
      <c r="Q42" s="103">
        <f>IF(ISNA(VLOOKUP($C42,'Mammoth World Cup'!$A$17:$I$99,9,FALSE))=TRUE,0,VLOOKUP($C42,'Mammoth World Cup'!$A$17:$I$99,9,FALSE))</f>
        <v>0</v>
      </c>
      <c r="R42" s="103">
        <f>IF(ISNA(VLOOKUP($C42,'Jr Nationals March 17 SS'!$A$17:$I$99,9,FALSE))=TRUE,0,VLOOKUP($C42,'Jr Nationals March 17 SS'!$A$17:$I$99,9,FALSE))</f>
        <v>0</v>
      </c>
      <c r="S42" s="103">
        <f>IF(ISNA(VLOOKUP($C42,'Seven Springs Nor-Am Mar 17 HP'!$A$17:$I$99,9,FALSE))=TRUE,0,VLOOKUP($C42,'Seven Springs Nor-Am Mar 17 HP'!$A$17:$I$99,9,FALSE))</f>
        <v>0</v>
      </c>
      <c r="T42" s="102">
        <f>IF(ISNA(VLOOKUP($C42,'Seven Springs Nor-Am Mar 18 SS'!$A$17:$I$99,9,FALSE))=TRUE,0,VLOOKUP($C42,'Seven Springs Nor-Am Mar 18 SS'!$A$17:$I$99,9,FALSE))</f>
        <v>0</v>
      </c>
      <c r="U42" s="103">
        <f>IF(ISNA(VLOOKUP($C42,'Stoneham COT March 12-13 SS'!$A$17:$I$99,9,FALSE))=TRUE,0,VLOOKUP($C42,'Stoneham COT March 12-13 SS'!$A$17:$I$99,9,FALSE))</f>
        <v>0</v>
      </c>
      <c r="V42" s="103">
        <f>IF(ISNA(VLOOKUP($C42,'Stoneham COT March 11 HP'!$A$17:$I$99,9,FALSE))=TRUE,0,VLOOKUP($C42,'Stoneham COT March 11 HP'!$A$17:$I$99,9,FALSE))</f>
        <v>0</v>
      </c>
      <c r="W42" s="103">
        <f>IF(ISNA(VLOOKUP($C42,'Step Up April 1-3 SS'!$A$17:$I$99,9,FALSE))=TRUE,0,VLOOKUP($C42,'Step Up April 1-3 SS'!$A$17:$I$99,9,FALSE))</f>
        <v>0</v>
      </c>
      <c r="X42" s="103">
        <f>IF(ISNA(VLOOKUP($C42,'Midwest Championship Feb 6 SS'!$A$17:$I$99,9,FALSE))=TRUE,0,VLOOKUP($C42,'Midwest Championship Feb 6 SS'!$A$17:$I$99,9,FALSE))</f>
        <v>0</v>
      </c>
      <c r="Y42" s="103">
        <f>IF(ISNA(VLOOKUP($C42,'Thunder Bay TT Jan 2016 SS'!$A$17:$I$99,9,FALSE))=TRUE,0,VLOOKUP($C42,'Thunder Bay TT Jan 2016 SS'!$A$17:$I$99,9,FALSE))</f>
        <v>0</v>
      </c>
      <c r="Z42" s="103">
        <f>IF(ISNA(VLOOKUP($C42,Event22!$A$17:$I$99,9,FALSE))=TRUE,0,VLOOKUP($C42,Event22!$A$17:$I$99,9,FALSE))</f>
        <v>0</v>
      </c>
      <c r="AA42" s="103">
        <f>IF(ISNA(VLOOKUP($C42,Event23!$A$17:$I$99,9,FALSE))=TRUE,0,VLOOKUP($C42,Event23!$A$17:$I$99,9,FALSE))</f>
        <v>0</v>
      </c>
      <c r="AB42" s="103">
        <f>IF(ISNA(VLOOKUP($C42,Event24!$A$17:$I$99,9,FALSE))=TRUE,0,VLOOKUP($C42,Event24!$A$17:$I$99,9,FALSE))</f>
        <v>0</v>
      </c>
      <c r="AC42" s="103">
        <f>IF(ISNA(VLOOKUP($C42,Event25!$A$17:$I$99,9,FALSE))=TRUE,0,VLOOKUP($C42,Event25!$A$17:$I$99,9,FALSE))</f>
        <v>0</v>
      </c>
      <c r="AD42" s="103">
        <f>IF(ISNA(VLOOKUP($C42,Event26!$A$17:$I$99,9,FALSE))=TRUE,0,VLOOKUP($C42,Event26!$A$17:$I$99,9,FALSE))</f>
        <v>0</v>
      </c>
      <c r="AE42" s="103">
        <f>IF(ISNA(VLOOKUP($C42,Event27!$A$17:$I$99,9,FALSE))=TRUE,0,VLOOKUP($C42,Event27!$A$17:$I$99,9,FALSE))</f>
        <v>0</v>
      </c>
      <c r="AF42" s="103">
        <f>IF(ISNA(VLOOKUP($C42,Event28!$A$17:$I$99,9,FALSE))=TRUE,0,VLOOKUP($C42,Event28!$A$17:$I$99,9,FALSE))</f>
        <v>0</v>
      </c>
      <c r="AG42" s="103">
        <f>IF(ISNA(VLOOKUP($C42,Event29!$A$17:$I$99,9,FALSE))=TRUE,0,VLOOKUP($C42,Event29!$A$17:$I$99,9,FALSE))</f>
        <v>0</v>
      </c>
      <c r="AH42" s="103">
        <f>IF(ISNA(VLOOKUP($C42,Event30!$A$17:$I$99,9,FALSE))=TRUE,0,VLOOKUP($C42,Event30!$A$17:$I$99,9,FALSE))</f>
        <v>0</v>
      </c>
    </row>
    <row r="43" spans="1:34" ht="13.5">
      <c r="A43" s="169"/>
      <c r="B43" s="169"/>
      <c r="C43" s="90"/>
      <c r="D43" s="108" t="str">
        <f>IF(ISNA(VLOOKUP($C43,'RPA Caclulations'!$C$6:$K$100,3,FALSE))=TRUE,"0",VLOOKUP($C43,'RPA Caclulations'!$C$6:$K$100,3,FALSE))</f>
        <v>0</v>
      </c>
      <c r="E43" s="102" t="str">
        <f>IF(ISNA(VLOOKUP($C43,'REV Copper HP Dec 10'!$A$17:$I$71,9,FALSE))=TRUE,"0",VLOOKUP($C43,'REV Copper HP Dec 10'!$A$17:$I$71,9,FALSE))</f>
        <v>0</v>
      </c>
      <c r="F43" s="102" t="str">
        <f>IF(ISNA(VLOOKUP($C43,'REV Copper HP Dec 11'!$A$17:$I$70,9,FALSE))=TRUE,"0",VLOOKUP($C43,'REV Copper HP Dec 11'!$A$17:$I$70,9,FALSE))</f>
        <v>0</v>
      </c>
      <c r="G43" s="103">
        <f>IF(ISNA(VLOOKUP($C43,'Muskoka Timber Tour Jan 23'!$A$17:$I$20,9,FALSE))=TRUE,0,VLOOKUP($C43,'Muskoka Timber Tour Jan 23'!$A$17:$I$20,9,FALSE))</f>
        <v>0</v>
      </c>
      <c r="H43" s="103">
        <f>IF(ISNA(VLOOKUP($C43,'Muskoka Timber Tour Jan 24'!$A$17:$I$20,9,FALSE))=TRUE,0,VLOOKUP($C43,'Muskoka Timber Tour Jan 24'!$A$17:$I$20,9,FALSE))</f>
        <v>0</v>
      </c>
      <c r="I43" s="103">
        <f>IF(ISNA(VLOOKUP($C43,'Whistler COT'!$A$17:$I$95,9,FALSE))=TRUE,0,VLOOKUP($C43,'Whistler COT'!$A$17:$I$95,9,FALSE))</f>
        <v>0</v>
      </c>
      <c r="J43" s="103">
        <f>IF(ISNA(VLOOKUP($C43,'Camp Fortune TT Feb 20'!$A$17:$I$97,9,FALSE))=TRUE,0,VLOOKUP($C43,'Camp Fortune TT Feb 20'!$A$17:$I$97,9,FALSE))</f>
        <v>0</v>
      </c>
      <c r="K43" s="103">
        <f>IF(ISNA(VLOOKUP($C43,'Aspen Open HP Feb 18'!$A$17:$I$100,9,FALSE))=TRUE,0,VLOOKUP($C43,'Aspen Open HP Feb 18'!$A$17:$I$100,9,FALSE))</f>
        <v>0</v>
      </c>
      <c r="L43" s="103">
        <f>IF(ISNA(VLOOKUP($C43,'Aspen Open SS Feb 18'!$A$17:$I$99,9,FALSE))=TRUE,0,VLOOKUP($C43,'Aspen Open SS Feb 18'!$A$17:$I$99,9,FALSE))</f>
        <v>0</v>
      </c>
      <c r="M43" s="103">
        <f>IF(ISNA(VLOOKUP($C43,'Caledon TT Feb 26'!$A$17:$I$99,9,FALSE))=TRUE,0,VLOOKUP($C43,'Caledon TT Feb 26'!$A$17:$I$99,9,FALSE))</f>
        <v>0</v>
      </c>
      <c r="N43" s="103">
        <f>IF(ISNA(VLOOKUP($C43,'Calgary Nor-Am HP Feb 26'!$A$17:$I$99,9,FALSE))=TRUE,0,VLOOKUP($C43,'Calgary Nor-Am HP Feb 26'!$A$17:$I$99,9,FALSE))</f>
        <v>0</v>
      </c>
      <c r="O43" s="103">
        <f>IF(ISNA(VLOOKUP($C43,'Calgary Nor-Am SS Feb 28'!$A$17:$I$99,9,FALSE))=TRUE,0,VLOOKUP($C43,'Calgary Nor-Am SS Feb 28'!$A$17:$I$99,9,FALSE))</f>
        <v>0</v>
      </c>
      <c r="P43" s="103">
        <f>IF(ISNA(VLOOKUP($C43,'MSLM Nor-Am March 5-6'!$A$17:$I$98,9,FALSE))=TRUE,0,VLOOKUP($C43,'MSLM Nor-Am March 5-6'!$A$17:$I$98,9,FALSE))</f>
        <v>0</v>
      </c>
      <c r="Q43" s="103">
        <f>IF(ISNA(VLOOKUP($C43,'Mammoth World Cup'!$A$17:$I$99,9,FALSE))=TRUE,0,VLOOKUP($C43,'Mammoth World Cup'!$A$17:$I$99,9,FALSE))</f>
        <v>0</v>
      </c>
      <c r="R43" s="103">
        <f>IF(ISNA(VLOOKUP($C43,'Jr Nationals March 17 SS'!$A$17:$I$99,9,FALSE))=TRUE,0,VLOOKUP($C43,'Jr Nationals March 17 SS'!$A$17:$I$99,9,FALSE))</f>
        <v>0</v>
      </c>
      <c r="S43" s="103">
        <f>IF(ISNA(VLOOKUP($C43,'Seven Springs Nor-Am Mar 17 HP'!$A$17:$I$99,9,FALSE))=TRUE,0,VLOOKUP($C43,'Seven Springs Nor-Am Mar 17 HP'!$A$17:$I$99,9,FALSE))</f>
        <v>0</v>
      </c>
      <c r="T43" s="102">
        <f>IF(ISNA(VLOOKUP($C43,'Seven Springs Nor-Am Mar 18 SS'!$A$17:$I$99,9,FALSE))=TRUE,0,VLOOKUP($C43,'Seven Springs Nor-Am Mar 18 SS'!$A$17:$I$99,9,FALSE))</f>
        <v>0</v>
      </c>
      <c r="U43" s="103">
        <f>IF(ISNA(VLOOKUP($C43,'Stoneham COT March 12-13 SS'!$A$17:$I$99,9,FALSE))=TRUE,0,VLOOKUP($C43,'Stoneham COT March 12-13 SS'!$A$17:$I$99,9,FALSE))</f>
        <v>0</v>
      </c>
      <c r="V43" s="103">
        <f>IF(ISNA(VLOOKUP($C43,'Stoneham COT March 11 HP'!$A$17:$I$99,9,FALSE))=TRUE,0,VLOOKUP($C43,'Stoneham COT March 11 HP'!$A$17:$I$99,9,FALSE))</f>
        <v>0</v>
      </c>
      <c r="W43" s="103">
        <f>IF(ISNA(VLOOKUP($C43,'Step Up April 1-3 SS'!$A$17:$I$99,9,FALSE))=TRUE,0,VLOOKUP($C43,'Step Up April 1-3 SS'!$A$17:$I$99,9,FALSE))</f>
        <v>0</v>
      </c>
      <c r="X43" s="103">
        <f>IF(ISNA(VLOOKUP($C43,'Midwest Championship Feb 6 SS'!$A$17:$I$99,9,FALSE))=TRUE,0,VLOOKUP($C43,'Midwest Championship Feb 6 SS'!$A$17:$I$99,9,FALSE))</f>
        <v>0</v>
      </c>
      <c r="Y43" s="103">
        <f>IF(ISNA(VLOOKUP($C43,'Thunder Bay TT Jan 2016 SS'!$A$17:$I$99,9,FALSE))=TRUE,0,VLOOKUP($C43,'Thunder Bay TT Jan 2016 SS'!$A$17:$I$99,9,FALSE))</f>
        <v>0</v>
      </c>
      <c r="Z43" s="103">
        <f>IF(ISNA(VLOOKUP($C43,Event22!$A$17:$I$99,9,FALSE))=TRUE,0,VLOOKUP($C43,Event22!$A$17:$I$99,9,FALSE))</f>
        <v>0</v>
      </c>
      <c r="AA43" s="103">
        <f>IF(ISNA(VLOOKUP($C43,Event23!$A$17:$I$99,9,FALSE))=TRUE,0,VLOOKUP($C43,Event23!$A$17:$I$99,9,FALSE))</f>
        <v>0</v>
      </c>
      <c r="AB43" s="103">
        <f>IF(ISNA(VLOOKUP($C43,Event24!$A$17:$I$99,9,FALSE))=TRUE,0,VLOOKUP($C43,Event24!$A$17:$I$99,9,FALSE))</f>
        <v>0</v>
      </c>
      <c r="AC43" s="103">
        <f>IF(ISNA(VLOOKUP($C43,Event25!$A$17:$I$99,9,FALSE))=TRUE,0,VLOOKUP($C43,Event25!$A$17:$I$99,9,FALSE))</f>
        <v>0</v>
      </c>
      <c r="AD43" s="103">
        <f>IF(ISNA(VLOOKUP($C43,Event26!$A$17:$I$99,9,FALSE))=TRUE,0,VLOOKUP($C43,Event26!$A$17:$I$99,9,FALSE))</f>
        <v>0</v>
      </c>
      <c r="AE43" s="103">
        <f>IF(ISNA(VLOOKUP($C43,Event27!$A$17:$I$99,9,FALSE))=TRUE,0,VLOOKUP($C43,Event27!$A$17:$I$99,9,FALSE))</f>
        <v>0</v>
      </c>
      <c r="AF43" s="103">
        <f>IF(ISNA(VLOOKUP($C43,Event28!$A$17:$I$99,9,FALSE))=TRUE,0,VLOOKUP($C43,Event28!$A$17:$I$99,9,FALSE))</f>
        <v>0</v>
      </c>
      <c r="AG43" s="103">
        <f>IF(ISNA(VLOOKUP($C43,Event29!$A$17:$I$99,9,FALSE))=TRUE,0,VLOOKUP($C43,Event29!$A$17:$I$99,9,FALSE))</f>
        <v>0</v>
      </c>
      <c r="AH43" s="103">
        <f>IF(ISNA(VLOOKUP($C43,Event30!$A$17:$I$99,9,FALSE))=TRUE,0,VLOOKUP($C43,Event30!$A$17:$I$99,9,FALSE))</f>
        <v>0</v>
      </c>
    </row>
    <row r="44" spans="1:34" ht="13.5">
      <c r="A44" s="169"/>
      <c r="B44" s="169"/>
      <c r="C44" s="90"/>
      <c r="D44" s="108" t="str">
        <f>IF(ISNA(VLOOKUP($C44,'RPA Caclulations'!$C$6:$K$100,3,FALSE))=TRUE,"0",VLOOKUP($C44,'RPA Caclulations'!$C$6:$K$100,3,FALSE))</f>
        <v>0</v>
      </c>
      <c r="E44" s="102" t="str">
        <f>IF(ISNA(VLOOKUP($C44,'REV Copper HP Dec 10'!$A$17:$I$71,9,FALSE))=TRUE,"0",VLOOKUP($C44,'REV Copper HP Dec 10'!$A$17:$I$71,9,FALSE))</f>
        <v>0</v>
      </c>
      <c r="F44" s="102" t="str">
        <f>IF(ISNA(VLOOKUP($C44,'REV Copper HP Dec 11'!$A$17:$I$70,9,FALSE))=TRUE,"0",VLOOKUP($C44,'REV Copper HP Dec 11'!$A$17:$I$70,9,FALSE))</f>
        <v>0</v>
      </c>
      <c r="G44" s="103">
        <f>IF(ISNA(VLOOKUP($C44,'Muskoka Timber Tour Jan 23'!$A$17:$I$20,9,FALSE))=TRUE,0,VLOOKUP($C44,'Muskoka Timber Tour Jan 23'!$A$17:$I$20,9,FALSE))</f>
        <v>0</v>
      </c>
      <c r="H44" s="103">
        <f>IF(ISNA(VLOOKUP($C44,'Muskoka Timber Tour Jan 24'!$A$17:$I$20,9,FALSE))=TRUE,0,VLOOKUP($C44,'Muskoka Timber Tour Jan 24'!$A$17:$I$20,9,FALSE))</f>
        <v>0</v>
      </c>
      <c r="I44" s="103">
        <f>IF(ISNA(VLOOKUP($C44,'Whistler COT'!$A$17:$I$95,9,FALSE))=TRUE,0,VLOOKUP($C44,'Whistler COT'!$A$17:$I$95,9,FALSE))</f>
        <v>0</v>
      </c>
      <c r="J44" s="103">
        <f>IF(ISNA(VLOOKUP($C44,'Camp Fortune TT Feb 20'!$A$17:$I$97,9,FALSE))=TRUE,0,VLOOKUP($C44,'Camp Fortune TT Feb 20'!$A$17:$I$97,9,FALSE))</f>
        <v>0</v>
      </c>
      <c r="K44" s="103">
        <f>IF(ISNA(VLOOKUP($C44,'Aspen Open HP Feb 18'!$A$17:$I$100,9,FALSE))=TRUE,0,VLOOKUP($C44,'Aspen Open HP Feb 18'!$A$17:$I$100,9,FALSE))</f>
        <v>0</v>
      </c>
      <c r="L44" s="103">
        <f>IF(ISNA(VLOOKUP($C44,'Aspen Open SS Feb 18'!$A$17:$I$99,9,FALSE))=TRUE,0,VLOOKUP($C44,'Aspen Open SS Feb 18'!$A$17:$I$99,9,FALSE))</f>
        <v>0</v>
      </c>
      <c r="M44" s="103">
        <f>IF(ISNA(VLOOKUP($C44,'Caledon TT Feb 26'!$A$17:$I$99,9,FALSE))=TRUE,0,VLOOKUP($C44,'Caledon TT Feb 26'!$A$17:$I$99,9,FALSE))</f>
        <v>0</v>
      </c>
      <c r="N44" s="103">
        <f>IF(ISNA(VLOOKUP($C44,'Calgary Nor-Am HP Feb 26'!$A$17:$I$99,9,FALSE))=TRUE,0,VLOOKUP($C44,'Calgary Nor-Am HP Feb 26'!$A$17:$I$99,9,FALSE))</f>
        <v>0</v>
      </c>
      <c r="O44" s="103">
        <f>IF(ISNA(VLOOKUP($C44,'Calgary Nor-Am SS Feb 28'!$A$17:$I$99,9,FALSE))=TRUE,0,VLOOKUP($C44,'Calgary Nor-Am SS Feb 28'!$A$17:$I$99,9,FALSE))</f>
        <v>0</v>
      </c>
      <c r="P44" s="103">
        <f>IF(ISNA(VLOOKUP($C44,'MSLM Nor-Am March 5-6'!$A$17:$I$98,9,FALSE))=TRUE,0,VLOOKUP($C44,'MSLM Nor-Am March 5-6'!$A$17:$I$98,9,FALSE))</f>
        <v>0</v>
      </c>
      <c r="Q44" s="103">
        <f>IF(ISNA(VLOOKUP($C44,'Mammoth World Cup'!$A$17:$I$99,9,FALSE))=TRUE,0,VLOOKUP($C44,'Mammoth World Cup'!$A$17:$I$99,9,FALSE))</f>
        <v>0</v>
      </c>
      <c r="R44" s="103">
        <f>IF(ISNA(VLOOKUP($C44,'Jr Nationals March 17 SS'!$A$17:$I$99,9,FALSE))=TRUE,0,VLOOKUP($C44,'Jr Nationals March 17 SS'!$A$17:$I$99,9,FALSE))</f>
        <v>0</v>
      </c>
      <c r="S44" s="103">
        <f>IF(ISNA(VLOOKUP($C44,'Seven Springs Nor-Am Mar 17 HP'!$A$17:$I$99,9,FALSE))=TRUE,0,VLOOKUP($C44,'Seven Springs Nor-Am Mar 17 HP'!$A$17:$I$99,9,FALSE))</f>
        <v>0</v>
      </c>
      <c r="T44" s="102">
        <f>IF(ISNA(VLOOKUP($C44,'Seven Springs Nor-Am Mar 18 SS'!$A$17:$I$99,9,FALSE))=TRUE,0,VLOOKUP($C44,'Seven Springs Nor-Am Mar 18 SS'!$A$17:$I$99,9,FALSE))</f>
        <v>0</v>
      </c>
      <c r="U44" s="103">
        <f>IF(ISNA(VLOOKUP($C44,'Stoneham COT March 12-13 SS'!$A$17:$I$99,9,FALSE))=TRUE,0,VLOOKUP($C44,'Stoneham COT March 12-13 SS'!$A$17:$I$99,9,FALSE))</f>
        <v>0</v>
      </c>
      <c r="V44" s="103">
        <f>IF(ISNA(VLOOKUP($C44,'Stoneham COT March 11 HP'!$A$17:$I$99,9,FALSE))=TRUE,0,VLOOKUP($C44,'Stoneham COT March 11 HP'!$A$17:$I$99,9,FALSE))</f>
        <v>0</v>
      </c>
      <c r="W44" s="103">
        <f>IF(ISNA(VLOOKUP($C44,'Step Up April 1-3 SS'!$A$17:$I$99,9,FALSE))=TRUE,0,VLOOKUP($C44,'Step Up April 1-3 SS'!$A$17:$I$99,9,FALSE))</f>
        <v>0</v>
      </c>
      <c r="X44" s="103">
        <f>IF(ISNA(VLOOKUP($C44,'Midwest Championship Feb 6 SS'!$A$17:$I$99,9,FALSE))=TRUE,0,VLOOKUP($C44,'Midwest Championship Feb 6 SS'!$A$17:$I$99,9,FALSE))</f>
        <v>0</v>
      </c>
      <c r="Y44" s="103">
        <f>IF(ISNA(VLOOKUP($C44,'Thunder Bay TT Jan 2016 SS'!$A$17:$I$99,9,FALSE))=TRUE,0,VLOOKUP($C44,'Thunder Bay TT Jan 2016 SS'!$A$17:$I$99,9,FALSE))</f>
        <v>0</v>
      </c>
      <c r="Z44" s="103">
        <f>IF(ISNA(VLOOKUP($C44,Event22!$A$17:$I$99,9,FALSE))=TRUE,0,VLOOKUP($C44,Event22!$A$17:$I$99,9,FALSE))</f>
        <v>0</v>
      </c>
      <c r="AA44" s="103">
        <f>IF(ISNA(VLOOKUP($C44,Event23!$A$17:$I$99,9,FALSE))=TRUE,0,VLOOKUP($C44,Event23!$A$17:$I$99,9,FALSE))</f>
        <v>0</v>
      </c>
      <c r="AB44" s="103">
        <f>IF(ISNA(VLOOKUP($C44,Event24!$A$17:$I$99,9,FALSE))=TRUE,0,VLOOKUP($C44,Event24!$A$17:$I$99,9,FALSE))</f>
        <v>0</v>
      </c>
      <c r="AC44" s="103">
        <f>IF(ISNA(VLOOKUP($C44,Event25!$A$17:$I$99,9,FALSE))=TRUE,0,VLOOKUP($C44,Event25!$A$17:$I$99,9,FALSE))</f>
        <v>0</v>
      </c>
      <c r="AD44" s="103">
        <f>IF(ISNA(VLOOKUP($C44,Event26!$A$17:$I$99,9,FALSE))=TRUE,0,VLOOKUP($C44,Event26!$A$17:$I$99,9,FALSE))</f>
        <v>0</v>
      </c>
      <c r="AE44" s="103">
        <f>IF(ISNA(VLOOKUP($C44,Event27!$A$17:$I$99,9,FALSE))=TRUE,0,VLOOKUP($C44,Event27!$A$17:$I$99,9,FALSE))</f>
        <v>0</v>
      </c>
      <c r="AF44" s="103">
        <f>IF(ISNA(VLOOKUP($C44,Event28!$A$17:$I$99,9,FALSE))=TRUE,0,VLOOKUP($C44,Event28!$A$17:$I$99,9,FALSE))</f>
        <v>0</v>
      </c>
      <c r="AG44" s="103">
        <f>IF(ISNA(VLOOKUP($C44,Event29!$A$17:$I$99,9,FALSE))=TRUE,0,VLOOKUP($C44,Event29!$A$17:$I$99,9,FALSE))</f>
        <v>0</v>
      </c>
      <c r="AH44" s="103">
        <f>IF(ISNA(VLOOKUP($C44,Event30!$A$17:$I$99,9,FALSE))=TRUE,0,VLOOKUP($C44,Event30!$A$17:$I$99,9,FALSE))</f>
        <v>0</v>
      </c>
    </row>
    <row r="45" spans="1:34" ht="13.5">
      <c r="A45" s="169"/>
      <c r="B45" s="169"/>
      <c r="C45" s="90"/>
      <c r="D45" s="108" t="str">
        <f>IF(ISNA(VLOOKUP($C45,'RPA Caclulations'!$C$6:$K$100,3,FALSE))=TRUE,"0",VLOOKUP($C45,'RPA Caclulations'!$C$6:$K$100,3,FALSE))</f>
        <v>0</v>
      </c>
      <c r="E45" s="102" t="str">
        <f>IF(ISNA(VLOOKUP($C45,'REV Copper HP Dec 10'!$A$17:$I$71,9,FALSE))=TRUE,"0",VLOOKUP($C45,'REV Copper HP Dec 10'!$A$17:$I$71,9,FALSE))</f>
        <v>0</v>
      </c>
      <c r="F45" s="102" t="str">
        <f>IF(ISNA(VLOOKUP($C45,'REV Copper HP Dec 11'!$A$17:$I$70,9,FALSE))=TRUE,"0",VLOOKUP($C45,'REV Copper HP Dec 11'!$A$17:$I$70,9,FALSE))</f>
        <v>0</v>
      </c>
      <c r="G45" s="103">
        <f>IF(ISNA(VLOOKUP($C45,'Muskoka Timber Tour Jan 23'!$A$17:$I$20,9,FALSE))=TRUE,0,VLOOKUP($C45,'Muskoka Timber Tour Jan 23'!$A$17:$I$20,9,FALSE))</f>
        <v>0</v>
      </c>
      <c r="H45" s="103">
        <f>IF(ISNA(VLOOKUP($C45,'Muskoka Timber Tour Jan 24'!$A$17:$I$20,9,FALSE))=TRUE,0,VLOOKUP($C45,'Muskoka Timber Tour Jan 24'!$A$17:$I$20,9,FALSE))</f>
        <v>0</v>
      </c>
      <c r="I45" s="103">
        <f>IF(ISNA(VLOOKUP($C45,'Whistler COT'!$A$17:$I$95,9,FALSE))=TRUE,0,VLOOKUP($C45,'Whistler COT'!$A$17:$I$95,9,FALSE))</f>
        <v>0</v>
      </c>
      <c r="J45" s="103">
        <f>IF(ISNA(VLOOKUP($C45,'Camp Fortune TT Feb 20'!$A$17:$I$97,9,FALSE))=TRUE,0,VLOOKUP($C45,'Camp Fortune TT Feb 20'!$A$17:$I$97,9,FALSE))</f>
        <v>0</v>
      </c>
      <c r="K45" s="103">
        <f>IF(ISNA(VLOOKUP($C45,'Aspen Open HP Feb 18'!$A$17:$I$100,9,FALSE))=TRUE,0,VLOOKUP($C45,'Aspen Open HP Feb 18'!$A$17:$I$100,9,FALSE))</f>
        <v>0</v>
      </c>
      <c r="L45" s="103">
        <f>IF(ISNA(VLOOKUP($C45,'Aspen Open SS Feb 18'!$A$17:$I$99,9,FALSE))=TRUE,0,VLOOKUP($C45,'Aspen Open SS Feb 18'!$A$17:$I$99,9,FALSE))</f>
        <v>0</v>
      </c>
      <c r="M45" s="103">
        <f>IF(ISNA(VLOOKUP($C45,'Caledon TT Feb 26'!$A$17:$I$99,9,FALSE))=TRUE,0,VLOOKUP($C45,'Caledon TT Feb 26'!$A$17:$I$99,9,FALSE))</f>
        <v>0</v>
      </c>
      <c r="N45" s="103">
        <f>IF(ISNA(VLOOKUP($C45,'Calgary Nor-Am HP Feb 26'!$A$17:$I$99,9,FALSE))=TRUE,0,VLOOKUP($C45,'Calgary Nor-Am HP Feb 26'!$A$17:$I$99,9,FALSE))</f>
        <v>0</v>
      </c>
      <c r="O45" s="103">
        <f>IF(ISNA(VLOOKUP($C45,'Calgary Nor-Am SS Feb 28'!$A$17:$I$99,9,FALSE))=TRUE,0,VLOOKUP($C45,'Calgary Nor-Am SS Feb 28'!$A$17:$I$99,9,FALSE))</f>
        <v>0</v>
      </c>
      <c r="P45" s="103">
        <f>IF(ISNA(VLOOKUP($C45,'MSLM Nor-Am March 5-6'!$A$17:$I$98,9,FALSE))=TRUE,0,VLOOKUP($C45,'MSLM Nor-Am March 5-6'!$A$17:$I$98,9,FALSE))</f>
        <v>0</v>
      </c>
      <c r="Q45" s="103">
        <f>IF(ISNA(VLOOKUP($C45,'Mammoth World Cup'!$A$17:$I$99,9,FALSE))=TRUE,0,VLOOKUP($C45,'Mammoth World Cup'!$A$17:$I$99,9,FALSE))</f>
        <v>0</v>
      </c>
      <c r="R45" s="103">
        <f>IF(ISNA(VLOOKUP($C45,'Jr Nationals March 17 SS'!$A$17:$I$99,9,FALSE))=TRUE,0,VLOOKUP($C45,'Jr Nationals March 17 SS'!$A$17:$I$99,9,FALSE))</f>
        <v>0</v>
      </c>
      <c r="S45" s="103">
        <f>IF(ISNA(VLOOKUP($C45,'Seven Springs Nor-Am Mar 17 HP'!$A$17:$I$99,9,FALSE))=TRUE,0,VLOOKUP($C45,'Seven Springs Nor-Am Mar 17 HP'!$A$17:$I$99,9,FALSE))</f>
        <v>0</v>
      </c>
      <c r="T45" s="102">
        <f>IF(ISNA(VLOOKUP($C45,'Seven Springs Nor-Am Mar 18 SS'!$A$17:$I$99,9,FALSE))=TRUE,0,VLOOKUP($C45,'Seven Springs Nor-Am Mar 18 SS'!$A$17:$I$99,9,FALSE))</f>
        <v>0</v>
      </c>
      <c r="U45" s="103">
        <f>IF(ISNA(VLOOKUP($C45,'Stoneham COT March 12-13 SS'!$A$17:$I$99,9,FALSE))=TRUE,0,VLOOKUP($C45,'Stoneham COT March 12-13 SS'!$A$17:$I$99,9,FALSE))</f>
        <v>0</v>
      </c>
      <c r="V45" s="103">
        <f>IF(ISNA(VLOOKUP($C45,'Stoneham COT March 11 HP'!$A$17:$I$99,9,FALSE))=TRUE,0,VLOOKUP($C45,'Stoneham COT March 11 HP'!$A$17:$I$99,9,FALSE))</f>
        <v>0</v>
      </c>
      <c r="W45" s="103">
        <f>IF(ISNA(VLOOKUP($C45,'Step Up April 1-3 SS'!$A$17:$I$99,9,FALSE))=TRUE,0,VLOOKUP($C45,'Step Up April 1-3 SS'!$A$17:$I$99,9,FALSE))</f>
        <v>0</v>
      </c>
      <c r="X45" s="103">
        <f>IF(ISNA(VLOOKUP($C45,'Midwest Championship Feb 6 SS'!$A$17:$I$99,9,FALSE))=TRUE,0,VLOOKUP($C45,'Midwest Championship Feb 6 SS'!$A$17:$I$99,9,FALSE))</f>
        <v>0</v>
      </c>
      <c r="Y45" s="103">
        <f>IF(ISNA(VLOOKUP($C45,'Thunder Bay TT Jan 2016 SS'!$A$17:$I$99,9,FALSE))=TRUE,0,VLOOKUP($C45,'Thunder Bay TT Jan 2016 SS'!$A$17:$I$99,9,FALSE))</f>
        <v>0</v>
      </c>
      <c r="Z45" s="103">
        <f>IF(ISNA(VLOOKUP($C45,Event22!$A$17:$I$99,9,FALSE))=TRUE,0,VLOOKUP($C45,Event22!$A$17:$I$99,9,FALSE))</f>
        <v>0</v>
      </c>
      <c r="AA45" s="103">
        <f>IF(ISNA(VLOOKUP($C45,Event23!$A$17:$I$99,9,FALSE))=TRUE,0,VLOOKUP($C45,Event23!$A$17:$I$99,9,FALSE))</f>
        <v>0</v>
      </c>
      <c r="AB45" s="103">
        <f>IF(ISNA(VLOOKUP($C45,Event24!$A$17:$I$99,9,FALSE))=TRUE,0,VLOOKUP($C45,Event24!$A$17:$I$99,9,FALSE))</f>
        <v>0</v>
      </c>
      <c r="AC45" s="103">
        <f>IF(ISNA(VLOOKUP($C45,Event25!$A$17:$I$99,9,FALSE))=TRUE,0,VLOOKUP($C45,Event25!$A$17:$I$99,9,FALSE))</f>
        <v>0</v>
      </c>
      <c r="AD45" s="103">
        <f>IF(ISNA(VLOOKUP($C45,Event26!$A$17:$I$99,9,FALSE))=TRUE,0,VLOOKUP($C45,Event26!$A$17:$I$99,9,FALSE))</f>
        <v>0</v>
      </c>
      <c r="AE45" s="103">
        <f>IF(ISNA(VLOOKUP($C45,Event27!$A$17:$I$99,9,FALSE))=TRUE,0,VLOOKUP($C45,Event27!$A$17:$I$99,9,FALSE))</f>
        <v>0</v>
      </c>
      <c r="AF45" s="103">
        <f>IF(ISNA(VLOOKUP($C45,Event28!$A$17:$I$99,9,FALSE))=TRUE,0,VLOOKUP($C45,Event28!$A$17:$I$99,9,FALSE))</f>
        <v>0</v>
      </c>
      <c r="AG45" s="103">
        <f>IF(ISNA(VLOOKUP($C45,Event29!$A$17:$I$99,9,FALSE))=TRUE,0,VLOOKUP($C45,Event29!$A$17:$I$99,9,FALSE))</f>
        <v>0</v>
      </c>
      <c r="AH45" s="103">
        <f>IF(ISNA(VLOOKUP($C45,Event30!$A$17:$I$99,9,FALSE))=TRUE,0,VLOOKUP($C45,Event30!$A$17:$I$99,9,FALSE))</f>
        <v>0</v>
      </c>
    </row>
    <row r="46" spans="1:34" ht="13.5">
      <c r="A46" s="169"/>
      <c r="B46" s="169"/>
      <c r="C46" s="90"/>
      <c r="D46" s="108" t="str">
        <f>IF(ISNA(VLOOKUP($C46,'RPA Caclulations'!$C$6:$K$100,3,FALSE))=TRUE,"0",VLOOKUP($C46,'RPA Caclulations'!$C$6:$K$100,3,FALSE))</f>
        <v>0</v>
      </c>
      <c r="E46" s="102" t="str">
        <f>IF(ISNA(VLOOKUP($C46,'REV Copper HP Dec 10'!$A$17:$I$71,9,FALSE))=TRUE,"0",VLOOKUP($C46,'REV Copper HP Dec 10'!$A$17:$I$71,9,FALSE))</f>
        <v>0</v>
      </c>
      <c r="F46" s="102" t="str">
        <f>IF(ISNA(VLOOKUP($C46,'REV Copper HP Dec 11'!$A$17:$I$70,9,FALSE))=TRUE,"0",VLOOKUP($C46,'REV Copper HP Dec 11'!$A$17:$I$70,9,FALSE))</f>
        <v>0</v>
      </c>
      <c r="G46" s="103">
        <f>IF(ISNA(VLOOKUP($C46,'Muskoka Timber Tour Jan 23'!$A$17:$I$20,9,FALSE))=TRUE,0,VLOOKUP($C46,'Muskoka Timber Tour Jan 23'!$A$17:$I$20,9,FALSE))</f>
        <v>0</v>
      </c>
      <c r="H46" s="103">
        <f>IF(ISNA(VLOOKUP($C46,'Muskoka Timber Tour Jan 24'!$A$17:$I$20,9,FALSE))=TRUE,0,VLOOKUP($C46,'Muskoka Timber Tour Jan 24'!$A$17:$I$20,9,FALSE))</f>
        <v>0</v>
      </c>
      <c r="I46" s="103">
        <f>IF(ISNA(VLOOKUP($C46,'Whistler COT'!$A$17:$I$95,9,FALSE))=TRUE,0,VLOOKUP($C46,'Whistler COT'!$A$17:$I$95,9,FALSE))</f>
        <v>0</v>
      </c>
      <c r="J46" s="103">
        <f>IF(ISNA(VLOOKUP($C46,'Camp Fortune TT Feb 20'!$A$17:$I$97,9,FALSE))=TRUE,0,VLOOKUP($C46,'Camp Fortune TT Feb 20'!$A$17:$I$97,9,FALSE))</f>
        <v>0</v>
      </c>
      <c r="K46" s="103">
        <f>IF(ISNA(VLOOKUP($C46,'Aspen Open HP Feb 18'!$A$17:$I$100,9,FALSE))=TRUE,0,VLOOKUP($C46,'Aspen Open HP Feb 18'!$A$17:$I$100,9,FALSE))</f>
        <v>0</v>
      </c>
      <c r="L46" s="103">
        <f>IF(ISNA(VLOOKUP($C46,'Aspen Open SS Feb 18'!$A$17:$I$99,9,FALSE))=TRUE,0,VLOOKUP($C46,'Aspen Open SS Feb 18'!$A$17:$I$99,9,FALSE))</f>
        <v>0</v>
      </c>
      <c r="M46" s="103">
        <f>IF(ISNA(VLOOKUP($C46,'Caledon TT Feb 26'!$A$17:$I$99,9,FALSE))=TRUE,0,VLOOKUP($C46,'Caledon TT Feb 26'!$A$17:$I$99,9,FALSE))</f>
        <v>0</v>
      </c>
      <c r="N46" s="103">
        <f>IF(ISNA(VLOOKUP($C46,'Calgary Nor-Am HP Feb 26'!$A$17:$I$99,9,FALSE))=TRUE,0,VLOOKUP($C46,'Calgary Nor-Am HP Feb 26'!$A$17:$I$99,9,FALSE))</f>
        <v>0</v>
      </c>
      <c r="O46" s="103">
        <f>IF(ISNA(VLOOKUP($C46,'Calgary Nor-Am SS Feb 28'!$A$17:$I$99,9,FALSE))=TRUE,0,VLOOKUP($C46,'Calgary Nor-Am SS Feb 28'!$A$17:$I$99,9,FALSE))</f>
        <v>0</v>
      </c>
      <c r="P46" s="103">
        <f>IF(ISNA(VLOOKUP($C46,'MSLM Nor-Am March 5-6'!$A$17:$I$98,9,FALSE))=TRUE,0,VLOOKUP($C46,'MSLM Nor-Am March 5-6'!$A$17:$I$98,9,FALSE))</f>
        <v>0</v>
      </c>
      <c r="Q46" s="103">
        <f>IF(ISNA(VLOOKUP($C46,'Mammoth World Cup'!$A$17:$I$99,9,FALSE))=TRUE,0,VLOOKUP($C46,'Mammoth World Cup'!$A$17:$I$99,9,FALSE))</f>
        <v>0</v>
      </c>
      <c r="R46" s="103">
        <f>IF(ISNA(VLOOKUP($C46,'Jr Nationals March 17 SS'!$A$17:$I$99,9,FALSE))=TRUE,0,VLOOKUP($C46,'Jr Nationals March 17 SS'!$A$17:$I$99,9,FALSE))</f>
        <v>0</v>
      </c>
      <c r="S46" s="103">
        <f>IF(ISNA(VLOOKUP($C46,'Seven Springs Nor-Am Mar 17 HP'!$A$17:$I$99,9,FALSE))=TRUE,0,VLOOKUP($C46,'Seven Springs Nor-Am Mar 17 HP'!$A$17:$I$99,9,FALSE))</f>
        <v>0</v>
      </c>
      <c r="T46" s="102">
        <f>IF(ISNA(VLOOKUP($C46,'Seven Springs Nor-Am Mar 18 SS'!$A$17:$I$99,9,FALSE))=TRUE,0,VLOOKUP($C46,'Seven Springs Nor-Am Mar 18 SS'!$A$17:$I$99,9,FALSE))</f>
        <v>0</v>
      </c>
      <c r="U46" s="103">
        <f>IF(ISNA(VLOOKUP($C46,'Stoneham COT March 12-13 SS'!$A$17:$I$99,9,FALSE))=TRUE,0,VLOOKUP($C46,'Stoneham COT March 12-13 SS'!$A$17:$I$99,9,FALSE))</f>
        <v>0</v>
      </c>
      <c r="V46" s="103">
        <f>IF(ISNA(VLOOKUP($C46,'Stoneham COT March 11 HP'!$A$17:$I$99,9,FALSE))=TRUE,0,VLOOKUP($C46,'Stoneham COT March 11 HP'!$A$17:$I$99,9,FALSE))</f>
        <v>0</v>
      </c>
      <c r="W46" s="103">
        <f>IF(ISNA(VLOOKUP($C46,'Step Up April 1-3 SS'!$A$17:$I$99,9,FALSE))=TRUE,0,VLOOKUP($C46,'Step Up April 1-3 SS'!$A$17:$I$99,9,FALSE))</f>
        <v>0</v>
      </c>
      <c r="X46" s="103">
        <f>IF(ISNA(VLOOKUP($C46,'Midwest Championship Feb 6 SS'!$A$17:$I$99,9,FALSE))=TRUE,0,VLOOKUP($C46,'Midwest Championship Feb 6 SS'!$A$17:$I$99,9,FALSE))</f>
        <v>0</v>
      </c>
      <c r="Y46" s="103">
        <f>IF(ISNA(VLOOKUP($C46,'Thunder Bay TT Jan 2016 SS'!$A$17:$I$99,9,FALSE))=TRUE,0,VLOOKUP($C46,'Thunder Bay TT Jan 2016 SS'!$A$17:$I$99,9,FALSE))</f>
        <v>0</v>
      </c>
      <c r="Z46" s="103">
        <f>IF(ISNA(VLOOKUP($C46,Event22!$A$17:$I$99,9,FALSE))=TRUE,0,VLOOKUP($C46,Event22!$A$17:$I$99,9,FALSE))</f>
        <v>0</v>
      </c>
      <c r="AA46" s="103">
        <f>IF(ISNA(VLOOKUP($C46,Event23!$A$17:$I$99,9,FALSE))=TRUE,0,VLOOKUP($C46,Event23!$A$17:$I$99,9,FALSE))</f>
        <v>0</v>
      </c>
      <c r="AB46" s="103">
        <f>IF(ISNA(VLOOKUP($C46,Event24!$A$17:$I$99,9,FALSE))=TRUE,0,VLOOKUP($C46,Event24!$A$17:$I$99,9,FALSE))</f>
        <v>0</v>
      </c>
      <c r="AC46" s="103">
        <f>IF(ISNA(VLOOKUP($C46,Event25!$A$17:$I$99,9,FALSE))=TRUE,0,VLOOKUP($C46,Event25!$A$17:$I$99,9,FALSE))</f>
        <v>0</v>
      </c>
      <c r="AD46" s="103">
        <f>IF(ISNA(VLOOKUP($C46,Event26!$A$17:$I$99,9,FALSE))=TRUE,0,VLOOKUP($C46,Event26!$A$17:$I$99,9,FALSE))</f>
        <v>0</v>
      </c>
      <c r="AE46" s="103">
        <f>IF(ISNA(VLOOKUP($C46,Event27!$A$17:$I$99,9,FALSE))=TRUE,0,VLOOKUP($C46,Event27!$A$17:$I$99,9,FALSE))</f>
        <v>0</v>
      </c>
      <c r="AF46" s="103">
        <f>IF(ISNA(VLOOKUP($C46,Event28!$A$17:$I$99,9,FALSE))=TRUE,0,VLOOKUP($C46,Event28!$A$17:$I$99,9,FALSE))</f>
        <v>0</v>
      </c>
      <c r="AG46" s="103">
        <f>IF(ISNA(VLOOKUP($C46,Event29!$A$17:$I$99,9,FALSE))=TRUE,0,VLOOKUP($C46,Event29!$A$17:$I$99,9,FALSE))</f>
        <v>0</v>
      </c>
      <c r="AH46" s="103">
        <f>IF(ISNA(VLOOKUP($C46,Event30!$A$17:$I$99,9,FALSE))=TRUE,0,VLOOKUP($C46,Event30!$A$17:$I$99,9,FALSE))</f>
        <v>0</v>
      </c>
    </row>
    <row r="47" spans="1:34" ht="13.5">
      <c r="A47" s="169"/>
      <c r="B47" s="169"/>
      <c r="C47" s="109"/>
      <c r="D47" s="108" t="str">
        <f>IF(ISNA(VLOOKUP($C47,'RPA Caclulations'!$C$6:$K$100,3,FALSE))=TRUE,"0",VLOOKUP($C47,'RPA Caclulations'!$C$6:$K$100,3,FALSE))</f>
        <v>0</v>
      </c>
      <c r="E47" s="102" t="str">
        <f>IF(ISNA(VLOOKUP($C47,'REV Copper HP Dec 10'!$A$17:$I$71,9,FALSE))=TRUE,"0",VLOOKUP($C47,'REV Copper HP Dec 10'!$A$17:$I$71,9,FALSE))</f>
        <v>0</v>
      </c>
      <c r="F47" s="102" t="str">
        <f>IF(ISNA(VLOOKUP($C47,'REV Copper HP Dec 11'!$A$17:$I$70,9,FALSE))=TRUE,"0",VLOOKUP($C47,'REV Copper HP Dec 11'!$A$17:$I$70,9,FALSE))</f>
        <v>0</v>
      </c>
      <c r="G47" s="103">
        <f>IF(ISNA(VLOOKUP($C47,'Muskoka Timber Tour Jan 23'!$A$17:$I$20,9,FALSE))=TRUE,0,VLOOKUP($C47,'Muskoka Timber Tour Jan 23'!$A$17:$I$20,9,FALSE))</f>
        <v>0</v>
      </c>
      <c r="H47" s="103">
        <f>IF(ISNA(VLOOKUP($C47,'Muskoka Timber Tour Jan 24'!$A$17:$I$20,9,FALSE))=TRUE,0,VLOOKUP($C47,'Muskoka Timber Tour Jan 24'!$A$17:$I$20,9,FALSE))</f>
        <v>0</v>
      </c>
      <c r="I47" s="103">
        <f>IF(ISNA(VLOOKUP($C47,'Whistler COT'!$A$17:$I$95,9,FALSE))=TRUE,0,VLOOKUP($C47,'Whistler COT'!$A$17:$I$95,9,FALSE))</f>
        <v>0</v>
      </c>
      <c r="J47" s="103">
        <f>IF(ISNA(VLOOKUP($C47,'Camp Fortune TT Feb 20'!$A$17:$I$97,9,FALSE))=TRUE,0,VLOOKUP($C47,'Camp Fortune TT Feb 20'!$A$17:$I$97,9,FALSE))</f>
        <v>0</v>
      </c>
      <c r="K47" s="103">
        <f>IF(ISNA(VLOOKUP($C47,'Aspen Open HP Feb 18'!$A$17:$I$100,9,FALSE))=TRUE,0,VLOOKUP($C47,'Aspen Open HP Feb 18'!$A$17:$I$100,9,FALSE))</f>
        <v>0</v>
      </c>
      <c r="L47" s="103">
        <f>IF(ISNA(VLOOKUP($C47,'Aspen Open SS Feb 18'!$A$17:$I$99,9,FALSE))=TRUE,0,VLOOKUP($C47,'Aspen Open SS Feb 18'!$A$17:$I$99,9,FALSE))</f>
        <v>0</v>
      </c>
      <c r="M47" s="103">
        <f>IF(ISNA(VLOOKUP($C47,'Caledon TT Feb 26'!$A$17:$I$99,9,FALSE))=TRUE,0,VLOOKUP($C47,'Caledon TT Feb 26'!$A$17:$I$99,9,FALSE))</f>
        <v>0</v>
      </c>
      <c r="N47" s="103">
        <f>IF(ISNA(VLOOKUP($C47,'Calgary Nor-Am HP Feb 26'!$A$17:$I$99,9,FALSE))=TRUE,0,VLOOKUP($C47,'Calgary Nor-Am HP Feb 26'!$A$17:$I$99,9,FALSE))</f>
        <v>0</v>
      </c>
      <c r="O47" s="103">
        <f>IF(ISNA(VLOOKUP($C47,'Calgary Nor-Am SS Feb 28'!$A$17:$I$99,9,FALSE))=TRUE,0,VLOOKUP($C47,'Calgary Nor-Am SS Feb 28'!$A$17:$I$99,9,FALSE))</f>
        <v>0</v>
      </c>
      <c r="P47" s="103">
        <f>IF(ISNA(VLOOKUP($C47,'MSLM Nor-Am March 5-6'!$A$17:$I$98,9,FALSE))=TRUE,0,VLOOKUP($C47,'MSLM Nor-Am March 5-6'!$A$17:$I$98,9,FALSE))</f>
        <v>0</v>
      </c>
      <c r="Q47" s="103">
        <f>IF(ISNA(VLOOKUP($C47,'Mammoth World Cup'!$A$17:$I$99,9,FALSE))=TRUE,0,VLOOKUP($C47,'Mammoth World Cup'!$A$17:$I$99,9,FALSE))</f>
        <v>0</v>
      </c>
      <c r="R47" s="103">
        <f>IF(ISNA(VLOOKUP($C47,'Jr Nationals March 17 SS'!$A$17:$I$99,9,FALSE))=TRUE,0,VLOOKUP($C47,'Jr Nationals March 17 SS'!$A$17:$I$99,9,FALSE))</f>
        <v>0</v>
      </c>
      <c r="S47" s="103">
        <f>IF(ISNA(VLOOKUP($C47,'Seven Springs Nor-Am Mar 17 HP'!$A$17:$I$99,9,FALSE))=TRUE,0,VLOOKUP($C47,'Seven Springs Nor-Am Mar 17 HP'!$A$17:$I$99,9,FALSE))</f>
        <v>0</v>
      </c>
      <c r="T47" s="102">
        <f>IF(ISNA(VLOOKUP($C47,'Seven Springs Nor-Am Mar 18 SS'!$A$17:$I$99,9,FALSE))=TRUE,0,VLOOKUP($C47,'Seven Springs Nor-Am Mar 18 SS'!$A$17:$I$99,9,FALSE))</f>
        <v>0</v>
      </c>
      <c r="U47" s="103">
        <f>IF(ISNA(VLOOKUP($C47,'Stoneham COT March 12-13 SS'!$A$17:$I$99,9,FALSE))=TRUE,0,VLOOKUP($C47,'Stoneham COT March 12-13 SS'!$A$17:$I$99,9,FALSE))</f>
        <v>0</v>
      </c>
      <c r="V47" s="103">
        <f>IF(ISNA(VLOOKUP($C47,'Stoneham COT March 11 HP'!$A$17:$I$99,9,FALSE))=TRUE,0,VLOOKUP($C47,'Stoneham COT March 11 HP'!$A$17:$I$99,9,FALSE))</f>
        <v>0</v>
      </c>
      <c r="W47" s="103">
        <f>IF(ISNA(VLOOKUP($C47,'Step Up April 1-3 SS'!$A$17:$I$99,9,FALSE))=TRUE,0,VLOOKUP($C47,'Step Up April 1-3 SS'!$A$17:$I$99,9,FALSE))</f>
        <v>0</v>
      </c>
      <c r="X47" s="103">
        <f>IF(ISNA(VLOOKUP($C47,'Midwest Championship Feb 6 SS'!$A$17:$I$99,9,FALSE))=TRUE,0,VLOOKUP($C47,'Midwest Championship Feb 6 SS'!$A$17:$I$99,9,FALSE))</f>
        <v>0</v>
      </c>
      <c r="Y47" s="103">
        <f>IF(ISNA(VLOOKUP($C47,'Thunder Bay TT Jan 2016 SS'!$A$17:$I$99,9,FALSE))=TRUE,0,VLOOKUP($C47,'Thunder Bay TT Jan 2016 SS'!$A$17:$I$99,9,FALSE))</f>
        <v>0</v>
      </c>
      <c r="Z47" s="103">
        <f>IF(ISNA(VLOOKUP($C47,Event22!$A$17:$I$99,9,FALSE))=TRUE,0,VLOOKUP($C47,Event22!$A$17:$I$99,9,FALSE))</f>
        <v>0</v>
      </c>
      <c r="AA47" s="103">
        <f>IF(ISNA(VLOOKUP($C47,Event23!$A$17:$I$99,9,FALSE))=TRUE,0,VLOOKUP($C47,Event23!$A$17:$I$99,9,FALSE))</f>
        <v>0</v>
      </c>
      <c r="AB47" s="103">
        <f>IF(ISNA(VLOOKUP($C47,Event24!$A$17:$I$99,9,FALSE))=TRUE,0,VLOOKUP($C47,Event24!$A$17:$I$99,9,FALSE))</f>
        <v>0</v>
      </c>
      <c r="AC47" s="103">
        <f>IF(ISNA(VLOOKUP($C47,Event25!$A$17:$I$99,9,FALSE))=TRUE,0,VLOOKUP($C47,Event25!$A$17:$I$99,9,FALSE))</f>
        <v>0</v>
      </c>
      <c r="AD47" s="103">
        <f>IF(ISNA(VLOOKUP($C47,Event26!$A$17:$I$99,9,FALSE))=TRUE,0,VLOOKUP($C47,Event26!$A$17:$I$99,9,FALSE))</f>
        <v>0</v>
      </c>
      <c r="AE47" s="103">
        <f>IF(ISNA(VLOOKUP($C47,Event27!$A$17:$I$99,9,FALSE))=TRUE,0,VLOOKUP($C47,Event27!$A$17:$I$99,9,FALSE))</f>
        <v>0</v>
      </c>
      <c r="AF47" s="103">
        <f>IF(ISNA(VLOOKUP($C47,Event28!$A$17:$I$99,9,FALSE))=TRUE,0,VLOOKUP($C47,Event28!$A$17:$I$99,9,FALSE))</f>
        <v>0</v>
      </c>
      <c r="AG47" s="103">
        <f>IF(ISNA(VLOOKUP($C47,Event29!$A$17:$I$99,9,FALSE))=TRUE,0,VLOOKUP($C47,Event29!$A$17:$I$99,9,FALSE))</f>
        <v>0</v>
      </c>
      <c r="AH47" s="103">
        <f>IF(ISNA(VLOOKUP($C47,Event30!$A$17:$I$99,9,FALSE))=TRUE,0,VLOOKUP($C47,Event30!$A$17:$I$99,9,FALSE))</f>
        <v>0</v>
      </c>
    </row>
    <row r="48" spans="1:34" ht="13.5">
      <c r="A48" s="169"/>
      <c r="B48" s="169"/>
      <c r="C48" s="90"/>
      <c r="D48" s="108" t="str">
        <f>IF(ISNA(VLOOKUP($C48,'RPA Caclulations'!$C$6:$K$100,3,FALSE))=TRUE,"0",VLOOKUP($C48,'RPA Caclulations'!$C$6:$K$100,3,FALSE))</f>
        <v>0</v>
      </c>
      <c r="E48" s="102" t="str">
        <f>IF(ISNA(VLOOKUP($C48,'REV Copper HP Dec 10'!$A$17:$I$71,9,FALSE))=TRUE,"0",VLOOKUP($C48,'REV Copper HP Dec 10'!$A$17:$I$71,9,FALSE))</f>
        <v>0</v>
      </c>
      <c r="F48" s="102" t="str">
        <f>IF(ISNA(VLOOKUP($C48,'REV Copper HP Dec 11'!$A$17:$I$70,9,FALSE))=TRUE,"0",VLOOKUP($C48,'REV Copper HP Dec 11'!$A$17:$I$70,9,FALSE))</f>
        <v>0</v>
      </c>
      <c r="G48" s="103">
        <f>IF(ISNA(VLOOKUP($C48,'Muskoka Timber Tour Jan 23'!$A$17:$I$20,9,FALSE))=TRUE,0,VLOOKUP($C48,'Muskoka Timber Tour Jan 23'!$A$17:$I$20,9,FALSE))</f>
        <v>0</v>
      </c>
      <c r="H48" s="103">
        <f>IF(ISNA(VLOOKUP($C48,'Muskoka Timber Tour Jan 24'!$A$17:$I$20,9,FALSE))=TRUE,0,VLOOKUP($C48,'Muskoka Timber Tour Jan 24'!$A$17:$I$20,9,FALSE))</f>
        <v>0</v>
      </c>
      <c r="I48" s="103">
        <f>IF(ISNA(VLOOKUP($C48,'Whistler COT'!$A$17:$I$95,9,FALSE))=TRUE,0,VLOOKUP($C48,'Whistler COT'!$A$17:$I$95,9,FALSE))</f>
        <v>0</v>
      </c>
      <c r="J48" s="103">
        <f>IF(ISNA(VLOOKUP($C48,'Camp Fortune TT Feb 20'!$A$17:$I$97,9,FALSE))=TRUE,0,VLOOKUP($C48,'Camp Fortune TT Feb 20'!$A$17:$I$97,9,FALSE))</f>
        <v>0</v>
      </c>
      <c r="K48" s="103">
        <f>IF(ISNA(VLOOKUP($C48,'Aspen Open HP Feb 18'!$A$17:$I$100,9,FALSE))=TRUE,0,VLOOKUP($C48,'Aspen Open HP Feb 18'!$A$17:$I$100,9,FALSE))</f>
        <v>0</v>
      </c>
      <c r="L48" s="103">
        <f>IF(ISNA(VLOOKUP($C48,'Aspen Open SS Feb 18'!$A$17:$I$99,9,FALSE))=TRUE,0,VLOOKUP($C48,'Aspen Open SS Feb 18'!$A$17:$I$99,9,FALSE))</f>
        <v>0</v>
      </c>
      <c r="M48" s="103">
        <f>IF(ISNA(VLOOKUP($C48,'Caledon TT Feb 26'!$A$17:$I$99,9,FALSE))=TRUE,0,VLOOKUP($C48,'Caledon TT Feb 26'!$A$17:$I$99,9,FALSE))</f>
        <v>0</v>
      </c>
      <c r="N48" s="103">
        <f>IF(ISNA(VLOOKUP($C48,'Calgary Nor-Am HP Feb 26'!$A$17:$I$99,9,FALSE))=TRUE,0,VLOOKUP($C48,'Calgary Nor-Am HP Feb 26'!$A$17:$I$99,9,FALSE))</f>
        <v>0</v>
      </c>
      <c r="O48" s="103">
        <f>IF(ISNA(VLOOKUP($C48,'Calgary Nor-Am SS Feb 28'!$A$17:$I$99,9,FALSE))=TRUE,0,VLOOKUP($C48,'Calgary Nor-Am SS Feb 28'!$A$17:$I$99,9,FALSE))</f>
        <v>0</v>
      </c>
      <c r="P48" s="103">
        <f>IF(ISNA(VLOOKUP($C48,'MSLM Nor-Am March 5-6'!$A$17:$I$98,9,FALSE))=TRUE,0,VLOOKUP($C48,'MSLM Nor-Am March 5-6'!$A$17:$I$98,9,FALSE))</f>
        <v>0</v>
      </c>
      <c r="Q48" s="103">
        <f>IF(ISNA(VLOOKUP($C48,'Mammoth World Cup'!$A$17:$I$99,9,FALSE))=TRUE,0,VLOOKUP($C48,'Mammoth World Cup'!$A$17:$I$99,9,FALSE))</f>
        <v>0</v>
      </c>
      <c r="R48" s="103">
        <f>IF(ISNA(VLOOKUP($C48,'Jr Nationals March 17 SS'!$A$17:$I$99,9,FALSE))=TRUE,0,VLOOKUP($C48,'Jr Nationals March 17 SS'!$A$17:$I$99,9,FALSE))</f>
        <v>0</v>
      </c>
      <c r="S48" s="103">
        <f>IF(ISNA(VLOOKUP($C48,'Seven Springs Nor-Am Mar 17 HP'!$A$17:$I$99,9,FALSE))=TRUE,0,VLOOKUP($C48,'Seven Springs Nor-Am Mar 17 HP'!$A$17:$I$99,9,FALSE))</f>
        <v>0</v>
      </c>
      <c r="T48" s="102">
        <f>IF(ISNA(VLOOKUP($C48,'Seven Springs Nor-Am Mar 18 SS'!$A$17:$I$99,9,FALSE))=TRUE,0,VLOOKUP($C48,'Seven Springs Nor-Am Mar 18 SS'!$A$17:$I$99,9,FALSE))</f>
        <v>0</v>
      </c>
      <c r="U48" s="103">
        <f>IF(ISNA(VLOOKUP($C48,'Stoneham COT March 12-13 SS'!$A$17:$I$99,9,FALSE))=TRUE,0,VLOOKUP($C48,'Stoneham COT March 12-13 SS'!$A$17:$I$99,9,FALSE))</f>
        <v>0</v>
      </c>
      <c r="V48" s="103">
        <f>IF(ISNA(VLOOKUP($C48,'Stoneham COT March 11 HP'!$A$17:$I$99,9,FALSE))=TRUE,0,VLOOKUP($C48,'Stoneham COT March 11 HP'!$A$17:$I$99,9,FALSE))</f>
        <v>0</v>
      </c>
      <c r="W48" s="103">
        <f>IF(ISNA(VLOOKUP($C48,'Step Up April 1-3 SS'!$A$17:$I$99,9,FALSE))=TRUE,0,VLOOKUP($C48,'Step Up April 1-3 SS'!$A$17:$I$99,9,FALSE))</f>
        <v>0</v>
      </c>
      <c r="X48" s="103">
        <f>IF(ISNA(VLOOKUP($C48,'Midwest Championship Feb 6 SS'!$A$17:$I$99,9,FALSE))=TRUE,0,VLOOKUP($C48,'Midwest Championship Feb 6 SS'!$A$17:$I$99,9,FALSE))</f>
        <v>0</v>
      </c>
      <c r="Y48" s="103">
        <f>IF(ISNA(VLOOKUP($C48,'Thunder Bay TT Jan 2016 SS'!$A$17:$I$99,9,FALSE))=TRUE,0,VLOOKUP($C48,'Thunder Bay TT Jan 2016 SS'!$A$17:$I$99,9,FALSE))</f>
        <v>0</v>
      </c>
      <c r="Z48" s="103">
        <f>IF(ISNA(VLOOKUP($C48,Event22!$A$17:$I$99,9,FALSE))=TRUE,0,VLOOKUP($C48,Event22!$A$17:$I$99,9,FALSE))</f>
        <v>0</v>
      </c>
      <c r="AA48" s="103">
        <f>IF(ISNA(VLOOKUP($C48,Event23!$A$17:$I$99,9,FALSE))=TRUE,0,VLOOKUP($C48,Event23!$A$17:$I$99,9,FALSE))</f>
        <v>0</v>
      </c>
      <c r="AB48" s="103">
        <f>IF(ISNA(VLOOKUP($C48,Event24!$A$17:$I$99,9,FALSE))=TRUE,0,VLOOKUP($C48,Event24!$A$17:$I$99,9,FALSE))</f>
        <v>0</v>
      </c>
      <c r="AC48" s="103">
        <f>IF(ISNA(VLOOKUP($C48,Event25!$A$17:$I$99,9,FALSE))=TRUE,0,VLOOKUP($C48,Event25!$A$17:$I$99,9,FALSE))</f>
        <v>0</v>
      </c>
      <c r="AD48" s="103">
        <f>IF(ISNA(VLOOKUP($C48,Event26!$A$17:$I$99,9,FALSE))=TRUE,0,VLOOKUP($C48,Event26!$A$17:$I$99,9,FALSE))</f>
        <v>0</v>
      </c>
      <c r="AE48" s="103">
        <f>IF(ISNA(VLOOKUP($C48,Event27!$A$17:$I$99,9,FALSE))=TRUE,0,VLOOKUP($C48,Event27!$A$17:$I$99,9,FALSE))</f>
        <v>0</v>
      </c>
      <c r="AF48" s="103">
        <f>IF(ISNA(VLOOKUP($C48,Event28!$A$17:$I$99,9,FALSE))=TRUE,0,VLOOKUP($C48,Event28!$A$17:$I$99,9,FALSE))</f>
        <v>0</v>
      </c>
      <c r="AG48" s="103">
        <f>IF(ISNA(VLOOKUP($C48,Event29!$A$17:$I$99,9,FALSE))=TRUE,0,VLOOKUP($C48,Event29!$A$17:$I$99,9,FALSE))</f>
        <v>0</v>
      </c>
      <c r="AH48" s="103">
        <f>IF(ISNA(VLOOKUP($C48,Event30!$A$17:$I$99,9,FALSE))=TRUE,0,VLOOKUP($C48,Event30!$A$17:$I$99,9,FALSE))</f>
        <v>0</v>
      </c>
    </row>
    <row r="49" spans="1:34" ht="13.5">
      <c r="A49" s="169"/>
      <c r="B49" s="169"/>
      <c r="C49" s="90"/>
      <c r="D49" s="108" t="str">
        <f>IF(ISNA(VLOOKUP($C49,'RPA Caclulations'!$C$6:$K$100,3,FALSE))=TRUE,"0",VLOOKUP($C49,'RPA Caclulations'!$C$6:$K$100,3,FALSE))</f>
        <v>0</v>
      </c>
      <c r="E49" s="102" t="str">
        <f>IF(ISNA(VLOOKUP($C49,'REV Copper HP Dec 10'!$A$17:$I$71,9,FALSE))=TRUE,"0",VLOOKUP($C49,'REV Copper HP Dec 10'!$A$17:$I$71,9,FALSE))</f>
        <v>0</v>
      </c>
      <c r="F49" s="102" t="str">
        <f>IF(ISNA(VLOOKUP($C49,'REV Copper HP Dec 11'!$A$17:$I$70,9,FALSE))=TRUE,"0",VLOOKUP($C49,'REV Copper HP Dec 11'!$A$17:$I$70,9,FALSE))</f>
        <v>0</v>
      </c>
      <c r="G49" s="103">
        <f>IF(ISNA(VLOOKUP($C49,'Muskoka Timber Tour Jan 23'!$A$17:$I$20,9,FALSE))=TRUE,0,VLOOKUP($C49,'Muskoka Timber Tour Jan 23'!$A$17:$I$20,9,FALSE))</f>
        <v>0</v>
      </c>
      <c r="H49" s="103">
        <f>IF(ISNA(VLOOKUP($C49,'Muskoka Timber Tour Jan 24'!$A$17:$I$20,9,FALSE))=TRUE,0,VLOOKUP($C49,'Muskoka Timber Tour Jan 24'!$A$17:$I$20,9,FALSE))</f>
        <v>0</v>
      </c>
      <c r="I49" s="103">
        <f>IF(ISNA(VLOOKUP($C49,'Whistler COT'!$A$17:$I$95,9,FALSE))=TRUE,0,VLOOKUP($C49,'Whistler COT'!$A$17:$I$95,9,FALSE))</f>
        <v>0</v>
      </c>
      <c r="J49" s="103">
        <f>IF(ISNA(VLOOKUP($C49,'Camp Fortune TT Feb 20'!$A$17:$I$97,9,FALSE))=TRUE,0,VLOOKUP($C49,'Camp Fortune TT Feb 20'!$A$17:$I$97,9,FALSE))</f>
        <v>0</v>
      </c>
      <c r="K49" s="103">
        <f>IF(ISNA(VLOOKUP($C49,'Aspen Open HP Feb 18'!$A$17:$I$100,9,FALSE))=TRUE,0,VLOOKUP($C49,'Aspen Open HP Feb 18'!$A$17:$I$100,9,FALSE))</f>
        <v>0</v>
      </c>
      <c r="L49" s="103">
        <f>IF(ISNA(VLOOKUP($C49,'Aspen Open SS Feb 18'!$A$17:$I$99,9,FALSE))=TRUE,0,VLOOKUP($C49,'Aspen Open SS Feb 18'!$A$17:$I$99,9,FALSE))</f>
        <v>0</v>
      </c>
      <c r="M49" s="103">
        <f>IF(ISNA(VLOOKUP($C49,'Caledon TT Feb 26'!$A$17:$I$99,9,FALSE))=TRUE,0,VLOOKUP($C49,'Caledon TT Feb 26'!$A$17:$I$99,9,FALSE))</f>
        <v>0</v>
      </c>
      <c r="N49" s="103">
        <f>IF(ISNA(VLOOKUP($C49,'Calgary Nor-Am HP Feb 26'!$A$17:$I$99,9,FALSE))=TRUE,0,VLOOKUP($C49,'Calgary Nor-Am HP Feb 26'!$A$17:$I$99,9,FALSE))</f>
        <v>0</v>
      </c>
      <c r="O49" s="103">
        <f>IF(ISNA(VLOOKUP($C49,'Calgary Nor-Am SS Feb 28'!$A$17:$I$99,9,FALSE))=TRUE,0,VLOOKUP($C49,'Calgary Nor-Am SS Feb 28'!$A$17:$I$99,9,FALSE))</f>
        <v>0</v>
      </c>
      <c r="P49" s="103">
        <f>IF(ISNA(VLOOKUP($C49,'MSLM Nor-Am March 5-6'!$A$17:$I$98,9,FALSE))=TRUE,0,VLOOKUP($C49,'MSLM Nor-Am March 5-6'!$A$17:$I$98,9,FALSE))</f>
        <v>0</v>
      </c>
      <c r="Q49" s="103">
        <f>IF(ISNA(VLOOKUP($C49,'Mammoth World Cup'!$A$17:$I$99,9,FALSE))=TRUE,0,VLOOKUP($C49,'Mammoth World Cup'!$A$17:$I$99,9,FALSE))</f>
        <v>0</v>
      </c>
      <c r="R49" s="103">
        <f>IF(ISNA(VLOOKUP($C49,'Jr Nationals March 17 SS'!$A$17:$I$99,9,FALSE))=TRUE,0,VLOOKUP($C49,'Jr Nationals March 17 SS'!$A$17:$I$99,9,FALSE))</f>
        <v>0</v>
      </c>
      <c r="S49" s="103">
        <f>IF(ISNA(VLOOKUP($C49,'Seven Springs Nor-Am Mar 17 HP'!$A$17:$I$99,9,FALSE))=TRUE,0,VLOOKUP($C49,'Seven Springs Nor-Am Mar 17 HP'!$A$17:$I$99,9,FALSE))</f>
        <v>0</v>
      </c>
      <c r="T49" s="102">
        <f>IF(ISNA(VLOOKUP($C49,'Seven Springs Nor-Am Mar 18 SS'!$A$17:$I$99,9,FALSE))=TRUE,0,VLOOKUP($C49,'Seven Springs Nor-Am Mar 18 SS'!$A$17:$I$99,9,FALSE))</f>
        <v>0</v>
      </c>
      <c r="U49" s="103">
        <f>IF(ISNA(VLOOKUP($C49,'Stoneham COT March 12-13 SS'!$A$17:$I$99,9,FALSE))=TRUE,0,VLOOKUP($C49,'Stoneham COT March 12-13 SS'!$A$17:$I$99,9,FALSE))</f>
        <v>0</v>
      </c>
      <c r="V49" s="103">
        <f>IF(ISNA(VLOOKUP($C49,'Stoneham COT March 11 HP'!$A$17:$I$99,9,FALSE))=TRUE,0,VLOOKUP($C49,'Stoneham COT March 11 HP'!$A$17:$I$99,9,FALSE))</f>
        <v>0</v>
      </c>
      <c r="W49" s="103">
        <f>IF(ISNA(VLOOKUP($C49,'Step Up April 1-3 SS'!$A$17:$I$99,9,FALSE))=TRUE,0,VLOOKUP($C49,'Step Up April 1-3 SS'!$A$17:$I$99,9,FALSE))</f>
        <v>0</v>
      </c>
      <c r="X49" s="103">
        <f>IF(ISNA(VLOOKUP($C49,'Midwest Championship Feb 6 SS'!$A$17:$I$99,9,FALSE))=TRUE,0,VLOOKUP($C49,'Midwest Championship Feb 6 SS'!$A$17:$I$99,9,FALSE))</f>
        <v>0</v>
      </c>
      <c r="Y49" s="103">
        <f>IF(ISNA(VLOOKUP($C49,'Thunder Bay TT Jan 2016 SS'!$A$17:$I$99,9,FALSE))=TRUE,0,VLOOKUP($C49,'Thunder Bay TT Jan 2016 SS'!$A$17:$I$99,9,FALSE))</f>
        <v>0</v>
      </c>
      <c r="Z49" s="103">
        <f>IF(ISNA(VLOOKUP($C49,Event22!$A$17:$I$99,9,FALSE))=TRUE,0,VLOOKUP($C49,Event22!$A$17:$I$99,9,FALSE))</f>
        <v>0</v>
      </c>
      <c r="AA49" s="103">
        <f>IF(ISNA(VLOOKUP($C49,Event23!$A$17:$I$99,9,FALSE))=TRUE,0,VLOOKUP($C49,Event23!$A$17:$I$99,9,FALSE))</f>
        <v>0</v>
      </c>
      <c r="AB49" s="103">
        <f>IF(ISNA(VLOOKUP($C49,Event24!$A$17:$I$99,9,FALSE))=TRUE,0,VLOOKUP($C49,Event24!$A$17:$I$99,9,FALSE))</f>
        <v>0</v>
      </c>
      <c r="AC49" s="103">
        <f>IF(ISNA(VLOOKUP($C49,Event25!$A$17:$I$99,9,FALSE))=TRUE,0,VLOOKUP($C49,Event25!$A$17:$I$99,9,FALSE))</f>
        <v>0</v>
      </c>
      <c r="AD49" s="103">
        <f>IF(ISNA(VLOOKUP($C49,Event26!$A$17:$I$99,9,FALSE))=TRUE,0,VLOOKUP($C49,Event26!$A$17:$I$99,9,FALSE))</f>
        <v>0</v>
      </c>
      <c r="AE49" s="103">
        <f>IF(ISNA(VLOOKUP($C49,Event27!$A$17:$I$99,9,FALSE))=TRUE,0,VLOOKUP($C49,Event27!$A$17:$I$99,9,FALSE))</f>
        <v>0</v>
      </c>
      <c r="AF49" s="103">
        <f>IF(ISNA(VLOOKUP($C49,Event28!$A$17:$I$99,9,FALSE))=TRUE,0,VLOOKUP($C49,Event28!$A$17:$I$99,9,FALSE))</f>
        <v>0</v>
      </c>
      <c r="AG49" s="103">
        <f>IF(ISNA(VLOOKUP($C49,Event29!$A$17:$I$99,9,FALSE))=TRUE,0,VLOOKUP($C49,Event29!$A$17:$I$99,9,FALSE))</f>
        <v>0</v>
      </c>
      <c r="AH49" s="103">
        <f>IF(ISNA(VLOOKUP($C49,Event30!$A$17:$I$99,9,FALSE))=TRUE,0,VLOOKUP($C49,Event30!$A$17:$I$99,9,FALSE))</f>
        <v>0</v>
      </c>
    </row>
    <row r="50" spans="1:34" ht="13.5">
      <c r="A50" s="169"/>
      <c r="B50" s="169"/>
      <c r="C50" s="88"/>
      <c r="D50" s="108" t="str">
        <f>IF(ISNA(VLOOKUP($C50,'RPA Caclulations'!$C$6:$K$100,3,FALSE))=TRUE,"0",VLOOKUP($C50,'RPA Caclulations'!$C$6:$K$100,3,FALSE))</f>
        <v>0</v>
      </c>
      <c r="E50" s="102" t="str">
        <f>IF(ISNA(VLOOKUP($C50,'REV Copper HP Dec 10'!$A$17:$I$71,9,FALSE))=TRUE,"0",VLOOKUP($C50,'REV Copper HP Dec 10'!$A$17:$I$71,9,FALSE))</f>
        <v>0</v>
      </c>
      <c r="F50" s="102" t="str">
        <f>IF(ISNA(VLOOKUP($C50,'REV Copper HP Dec 11'!$A$17:$I$70,9,FALSE))=TRUE,"0",VLOOKUP($C50,'REV Copper HP Dec 11'!$A$17:$I$70,9,FALSE))</f>
        <v>0</v>
      </c>
      <c r="G50" s="103">
        <f>IF(ISNA(VLOOKUP($C50,'Muskoka Timber Tour Jan 23'!$A$17:$I$20,9,FALSE))=TRUE,0,VLOOKUP($C50,'Muskoka Timber Tour Jan 23'!$A$17:$I$20,9,FALSE))</f>
        <v>0</v>
      </c>
      <c r="H50" s="103">
        <f>IF(ISNA(VLOOKUP($C50,'Muskoka Timber Tour Jan 24'!$A$17:$I$20,9,FALSE))=TRUE,0,VLOOKUP($C50,'Muskoka Timber Tour Jan 24'!$A$17:$I$20,9,FALSE))</f>
        <v>0</v>
      </c>
      <c r="I50" s="103">
        <f>IF(ISNA(VLOOKUP($C50,'Whistler COT'!$A$17:$I$95,9,FALSE))=TRUE,0,VLOOKUP($C50,'Whistler COT'!$A$17:$I$95,9,FALSE))</f>
        <v>0</v>
      </c>
      <c r="J50" s="103">
        <f>IF(ISNA(VLOOKUP($C50,'Camp Fortune TT Feb 20'!$A$17:$I$97,9,FALSE))=TRUE,0,VLOOKUP($C50,'Camp Fortune TT Feb 20'!$A$17:$I$97,9,FALSE))</f>
        <v>0</v>
      </c>
      <c r="K50" s="103">
        <f>IF(ISNA(VLOOKUP($C50,'Aspen Open HP Feb 18'!$A$17:$I$100,9,FALSE))=TRUE,0,VLOOKUP($C50,'Aspen Open HP Feb 18'!$A$17:$I$100,9,FALSE))</f>
        <v>0</v>
      </c>
      <c r="L50" s="103">
        <f>IF(ISNA(VLOOKUP($C50,'Aspen Open SS Feb 18'!$A$17:$I$99,9,FALSE))=TRUE,0,VLOOKUP($C50,'Aspen Open SS Feb 18'!$A$17:$I$99,9,FALSE))</f>
        <v>0</v>
      </c>
      <c r="M50" s="103">
        <f>IF(ISNA(VLOOKUP($C50,'Caledon TT Feb 26'!$A$17:$I$99,9,FALSE))=TRUE,0,VLOOKUP($C50,'Caledon TT Feb 26'!$A$17:$I$99,9,FALSE))</f>
        <v>0</v>
      </c>
      <c r="N50" s="103">
        <f>IF(ISNA(VLOOKUP($C50,'Calgary Nor-Am HP Feb 26'!$A$17:$I$99,9,FALSE))=TRUE,0,VLOOKUP($C50,'Calgary Nor-Am HP Feb 26'!$A$17:$I$99,9,FALSE))</f>
        <v>0</v>
      </c>
      <c r="O50" s="103">
        <f>IF(ISNA(VLOOKUP($C50,'Calgary Nor-Am SS Feb 28'!$A$17:$I$99,9,FALSE))=TRUE,0,VLOOKUP($C50,'Calgary Nor-Am SS Feb 28'!$A$17:$I$99,9,FALSE))</f>
        <v>0</v>
      </c>
      <c r="P50" s="103">
        <f>IF(ISNA(VLOOKUP($C50,'MSLM Nor-Am March 5-6'!$A$17:$I$98,9,FALSE))=TRUE,0,VLOOKUP($C50,'MSLM Nor-Am March 5-6'!$A$17:$I$98,9,FALSE))</f>
        <v>0</v>
      </c>
      <c r="Q50" s="103">
        <f>IF(ISNA(VLOOKUP($C50,'Mammoth World Cup'!$A$17:$I$99,9,FALSE))=TRUE,0,VLOOKUP($C50,'Mammoth World Cup'!$A$17:$I$99,9,FALSE))</f>
        <v>0</v>
      </c>
      <c r="R50" s="103">
        <f>IF(ISNA(VLOOKUP($C50,'Jr Nationals March 17 SS'!$A$17:$I$99,9,FALSE))=TRUE,0,VLOOKUP($C50,'Jr Nationals March 17 SS'!$A$17:$I$99,9,FALSE))</f>
        <v>0</v>
      </c>
      <c r="S50" s="103">
        <f>IF(ISNA(VLOOKUP($C50,'Seven Springs Nor-Am Mar 17 HP'!$A$17:$I$99,9,FALSE))=TRUE,0,VLOOKUP($C50,'Seven Springs Nor-Am Mar 17 HP'!$A$17:$I$99,9,FALSE))</f>
        <v>0</v>
      </c>
      <c r="T50" s="102">
        <f>IF(ISNA(VLOOKUP($C50,'Seven Springs Nor-Am Mar 18 SS'!$A$17:$I$99,9,FALSE))=TRUE,0,VLOOKUP($C50,'Seven Springs Nor-Am Mar 18 SS'!$A$17:$I$99,9,FALSE))</f>
        <v>0</v>
      </c>
      <c r="U50" s="103">
        <f>IF(ISNA(VLOOKUP($C50,'Stoneham COT March 12-13 SS'!$A$17:$I$99,9,FALSE))=TRUE,0,VLOOKUP($C50,'Stoneham COT March 12-13 SS'!$A$17:$I$99,9,FALSE))</f>
        <v>0</v>
      </c>
      <c r="V50" s="103">
        <f>IF(ISNA(VLOOKUP($C50,'Stoneham COT March 11 HP'!$A$17:$I$99,9,FALSE))=TRUE,0,VLOOKUP($C50,'Stoneham COT March 11 HP'!$A$17:$I$99,9,FALSE))</f>
        <v>0</v>
      </c>
      <c r="W50" s="103">
        <f>IF(ISNA(VLOOKUP($C50,'Step Up April 1-3 SS'!$A$17:$I$99,9,FALSE))=TRUE,0,VLOOKUP($C50,'Step Up April 1-3 SS'!$A$17:$I$99,9,FALSE))</f>
        <v>0</v>
      </c>
      <c r="X50" s="103">
        <f>IF(ISNA(VLOOKUP($C50,'Midwest Championship Feb 6 SS'!$A$17:$I$99,9,FALSE))=TRUE,0,VLOOKUP($C50,'Midwest Championship Feb 6 SS'!$A$17:$I$99,9,FALSE))</f>
        <v>0</v>
      </c>
      <c r="Y50" s="103">
        <f>IF(ISNA(VLOOKUP($C50,'Thunder Bay TT Jan 2016 SS'!$A$17:$I$99,9,FALSE))=TRUE,0,VLOOKUP($C50,'Thunder Bay TT Jan 2016 SS'!$A$17:$I$99,9,FALSE))</f>
        <v>0</v>
      </c>
      <c r="Z50" s="103">
        <f>IF(ISNA(VLOOKUP($C50,Event22!$A$17:$I$99,9,FALSE))=TRUE,0,VLOOKUP($C50,Event22!$A$17:$I$99,9,FALSE))</f>
        <v>0</v>
      </c>
      <c r="AA50" s="103">
        <f>IF(ISNA(VLOOKUP($C50,Event23!$A$17:$I$99,9,FALSE))=TRUE,0,VLOOKUP($C50,Event23!$A$17:$I$99,9,FALSE))</f>
        <v>0</v>
      </c>
      <c r="AB50" s="103">
        <f>IF(ISNA(VLOOKUP($C50,Event24!$A$17:$I$99,9,FALSE))=TRUE,0,VLOOKUP($C50,Event24!$A$17:$I$99,9,FALSE))</f>
        <v>0</v>
      </c>
      <c r="AC50" s="103">
        <f>IF(ISNA(VLOOKUP($C50,Event25!$A$17:$I$99,9,FALSE))=TRUE,0,VLOOKUP($C50,Event25!$A$17:$I$99,9,FALSE))</f>
        <v>0</v>
      </c>
      <c r="AD50" s="103">
        <f>IF(ISNA(VLOOKUP($C50,Event26!$A$17:$I$99,9,FALSE))=TRUE,0,VLOOKUP($C50,Event26!$A$17:$I$99,9,FALSE))</f>
        <v>0</v>
      </c>
      <c r="AE50" s="103">
        <f>IF(ISNA(VLOOKUP($C50,Event27!$A$17:$I$99,9,FALSE))=TRUE,0,VLOOKUP($C50,Event27!$A$17:$I$99,9,FALSE))</f>
        <v>0</v>
      </c>
      <c r="AF50" s="103">
        <f>IF(ISNA(VLOOKUP($C50,Event28!$A$17:$I$99,9,FALSE))=TRUE,0,VLOOKUP($C50,Event28!$A$17:$I$99,9,FALSE))</f>
        <v>0</v>
      </c>
      <c r="AG50" s="103">
        <f>IF(ISNA(VLOOKUP($C50,Event29!$A$17:$I$99,9,FALSE))=TRUE,0,VLOOKUP($C50,Event29!$A$17:$I$99,9,FALSE))</f>
        <v>0</v>
      </c>
      <c r="AH50" s="103">
        <f>IF(ISNA(VLOOKUP($C50,Event30!$A$17:$I$99,9,FALSE))=TRUE,0,VLOOKUP($C50,Event30!$A$17:$I$99,9,FALSE))</f>
        <v>0</v>
      </c>
    </row>
    <row r="51" spans="1:34" ht="13.5">
      <c r="A51" s="169"/>
      <c r="B51" s="169"/>
      <c r="C51" s="88"/>
      <c r="D51" s="108" t="str">
        <f>IF(ISNA(VLOOKUP($C51,'RPA Caclulations'!$C$6:$K$100,3,FALSE))=TRUE,"0",VLOOKUP($C51,'RPA Caclulations'!$C$6:$K$100,3,FALSE))</f>
        <v>0</v>
      </c>
      <c r="E51" s="102" t="str">
        <f>IF(ISNA(VLOOKUP($C51,'REV Copper HP Dec 10'!$A$17:$I$71,9,FALSE))=TRUE,"0",VLOOKUP($C51,'REV Copper HP Dec 10'!$A$17:$I$71,9,FALSE))</f>
        <v>0</v>
      </c>
      <c r="F51" s="102" t="str">
        <f>IF(ISNA(VLOOKUP($C51,'REV Copper HP Dec 11'!$A$17:$I$70,9,FALSE))=TRUE,"0",VLOOKUP($C51,'REV Copper HP Dec 11'!$A$17:$I$70,9,FALSE))</f>
        <v>0</v>
      </c>
      <c r="G51" s="103">
        <f>IF(ISNA(VLOOKUP($C51,'Muskoka Timber Tour Jan 23'!$A$17:$I$20,9,FALSE))=TRUE,0,VLOOKUP($C51,'Muskoka Timber Tour Jan 23'!$A$17:$I$20,9,FALSE))</f>
        <v>0</v>
      </c>
      <c r="H51" s="103">
        <f>IF(ISNA(VLOOKUP($C51,'Muskoka Timber Tour Jan 24'!$A$17:$I$20,9,FALSE))=TRUE,0,VLOOKUP($C51,'Muskoka Timber Tour Jan 24'!$A$17:$I$20,9,FALSE))</f>
        <v>0</v>
      </c>
      <c r="I51" s="103">
        <f>IF(ISNA(VLOOKUP($C51,'Whistler COT'!$A$17:$I$95,9,FALSE))=TRUE,0,VLOOKUP($C51,'Whistler COT'!$A$17:$I$95,9,FALSE))</f>
        <v>0</v>
      </c>
      <c r="J51" s="103">
        <f>IF(ISNA(VLOOKUP($C51,'Camp Fortune TT Feb 20'!$A$17:$I$97,9,FALSE))=TRUE,0,VLOOKUP($C51,'Camp Fortune TT Feb 20'!$A$17:$I$97,9,FALSE))</f>
        <v>0</v>
      </c>
      <c r="K51" s="103">
        <f>IF(ISNA(VLOOKUP($C51,'Aspen Open HP Feb 18'!$A$17:$I$100,9,FALSE))=TRUE,0,VLOOKUP($C51,'Aspen Open HP Feb 18'!$A$17:$I$100,9,FALSE))</f>
        <v>0</v>
      </c>
      <c r="L51" s="103">
        <f>IF(ISNA(VLOOKUP($C51,'Aspen Open SS Feb 18'!$A$17:$I$99,9,FALSE))=TRUE,0,VLOOKUP($C51,'Aspen Open SS Feb 18'!$A$17:$I$99,9,FALSE))</f>
        <v>0</v>
      </c>
      <c r="M51" s="103">
        <f>IF(ISNA(VLOOKUP($C51,'Caledon TT Feb 26'!$A$17:$I$99,9,FALSE))=TRUE,0,VLOOKUP($C51,'Caledon TT Feb 26'!$A$17:$I$99,9,FALSE))</f>
        <v>0</v>
      </c>
      <c r="N51" s="103">
        <f>IF(ISNA(VLOOKUP($C51,'Calgary Nor-Am HP Feb 26'!$A$17:$I$99,9,FALSE))=TRUE,0,VLOOKUP($C51,'Calgary Nor-Am HP Feb 26'!$A$17:$I$99,9,FALSE))</f>
        <v>0</v>
      </c>
      <c r="O51" s="103">
        <f>IF(ISNA(VLOOKUP($C51,'Calgary Nor-Am SS Feb 28'!$A$17:$I$99,9,FALSE))=TRUE,0,VLOOKUP($C51,'Calgary Nor-Am SS Feb 28'!$A$17:$I$99,9,FALSE))</f>
        <v>0</v>
      </c>
      <c r="P51" s="103">
        <f>IF(ISNA(VLOOKUP($C51,'MSLM Nor-Am March 5-6'!$A$17:$I$98,9,FALSE))=TRUE,0,VLOOKUP($C51,'MSLM Nor-Am March 5-6'!$A$17:$I$98,9,FALSE))</f>
        <v>0</v>
      </c>
      <c r="Q51" s="103">
        <f>IF(ISNA(VLOOKUP($C51,'Mammoth World Cup'!$A$17:$I$99,9,FALSE))=TRUE,0,VLOOKUP($C51,'Mammoth World Cup'!$A$17:$I$99,9,FALSE))</f>
        <v>0</v>
      </c>
      <c r="R51" s="103">
        <f>IF(ISNA(VLOOKUP($C51,'Jr Nationals March 17 SS'!$A$17:$I$99,9,FALSE))=TRUE,0,VLOOKUP($C51,'Jr Nationals March 17 SS'!$A$17:$I$99,9,FALSE))</f>
        <v>0</v>
      </c>
      <c r="S51" s="103">
        <f>IF(ISNA(VLOOKUP($C51,'Seven Springs Nor-Am Mar 17 HP'!$A$17:$I$99,9,FALSE))=TRUE,0,VLOOKUP($C51,'Seven Springs Nor-Am Mar 17 HP'!$A$17:$I$99,9,FALSE))</f>
        <v>0</v>
      </c>
      <c r="T51" s="102">
        <f>IF(ISNA(VLOOKUP($C51,'Seven Springs Nor-Am Mar 18 SS'!$A$17:$I$99,9,FALSE))=TRUE,0,VLOOKUP($C51,'Seven Springs Nor-Am Mar 18 SS'!$A$17:$I$99,9,FALSE))</f>
        <v>0</v>
      </c>
      <c r="U51" s="103">
        <f>IF(ISNA(VLOOKUP($C51,'Stoneham COT March 12-13 SS'!$A$17:$I$99,9,FALSE))=TRUE,0,VLOOKUP($C51,'Stoneham COT March 12-13 SS'!$A$17:$I$99,9,FALSE))</f>
        <v>0</v>
      </c>
      <c r="V51" s="103">
        <f>IF(ISNA(VLOOKUP($C51,'Stoneham COT March 11 HP'!$A$17:$I$99,9,FALSE))=TRUE,0,VLOOKUP($C51,'Stoneham COT March 11 HP'!$A$17:$I$99,9,FALSE))</f>
        <v>0</v>
      </c>
      <c r="W51" s="103">
        <f>IF(ISNA(VLOOKUP($C51,'Step Up April 1-3 SS'!$A$17:$I$99,9,FALSE))=TRUE,0,VLOOKUP($C51,'Step Up April 1-3 SS'!$A$17:$I$99,9,FALSE))</f>
        <v>0</v>
      </c>
      <c r="X51" s="103">
        <f>IF(ISNA(VLOOKUP($C51,'Midwest Championship Feb 6 SS'!$A$17:$I$99,9,FALSE))=TRUE,0,VLOOKUP($C51,'Midwest Championship Feb 6 SS'!$A$17:$I$99,9,FALSE))</f>
        <v>0</v>
      </c>
      <c r="Y51" s="103">
        <f>IF(ISNA(VLOOKUP($C51,'Thunder Bay TT Jan 2016 SS'!$A$17:$I$99,9,FALSE))=TRUE,0,VLOOKUP($C51,'Thunder Bay TT Jan 2016 SS'!$A$17:$I$99,9,FALSE))</f>
        <v>0</v>
      </c>
      <c r="Z51" s="103">
        <f>IF(ISNA(VLOOKUP($C51,Event22!$A$17:$I$99,9,FALSE))=TRUE,0,VLOOKUP($C51,Event22!$A$17:$I$99,9,FALSE))</f>
        <v>0</v>
      </c>
      <c r="AA51" s="103">
        <f>IF(ISNA(VLOOKUP($C51,Event23!$A$17:$I$99,9,FALSE))=TRUE,0,VLOOKUP($C51,Event23!$A$17:$I$99,9,FALSE))</f>
        <v>0</v>
      </c>
      <c r="AB51" s="103">
        <f>IF(ISNA(VLOOKUP($C51,Event24!$A$17:$I$99,9,FALSE))=TRUE,0,VLOOKUP($C51,Event24!$A$17:$I$99,9,FALSE))</f>
        <v>0</v>
      </c>
      <c r="AC51" s="103">
        <f>IF(ISNA(VLOOKUP($C51,Event25!$A$17:$I$99,9,FALSE))=TRUE,0,VLOOKUP($C51,Event25!$A$17:$I$99,9,FALSE))</f>
        <v>0</v>
      </c>
      <c r="AD51" s="103">
        <f>IF(ISNA(VLOOKUP($C51,Event26!$A$17:$I$99,9,FALSE))=TRUE,0,VLOOKUP($C51,Event26!$A$17:$I$99,9,FALSE))</f>
        <v>0</v>
      </c>
      <c r="AE51" s="103">
        <f>IF(ISNA(VLOOKUP($C51,Event27!$A$17:$I$99,9,FALSE))=TRUE,0,VLOOKUP($C51,Event27!$A$17:$I$99,9,FALSE))</f>
        <v>0</v>
      </c>
      <c r="AF51" s="103">
        <f>IF(ISNA(VLOOKUP($C51,Event28!$A$17:$I$99,9,FALSE))=TRUE,0,VLOOKUP($C51,Event28!$A$17:$I$99,9,FALSE))</f>
        <v>0</v>
      </c>
      <c r="AG51" s="103">
        <f>IF(ISNA(VLOOKUP($C51,Event29!$A$17:$I$99,9,FALSE))=TRUE,0,VLOOKUP($C51,Event29!$A$17:$I$99,9,FALSE))</f>
        <v>0</v>
      </c>
      <c r="AH51" s="103">
        <f>IF(ISNA(VLOOKUP($C51,Event30!$A$17:$I$99,9,FALSE))=TRUE,0,VLOOKUP($C51,Event30!$A$17:$I$99,9,FALSE))</f>
        <v>0</v>
      </c>
    </row>
    <row r="52" spans="1:34" ht="13.5">
      <c r="A52" s="169"/>
      <c r="B52" s="169"/>
      <c r="C52" s="90"/>
      <c r="D52" s="108" t="str">
        <f>IF(ISNA(VLOOKUP($C52,'RPA Caclulations'!$C$6:$K$100,3,FALSE))=TRUE,"0",VLOOKUP($C52,'RPA Caclulations'!$C$6:$K$100,3,FALSE))</f>
        <v>0</v>
      </c>
      <c r="E52" s="102" t="str">
        <f>IF(ISNA(VLOOKUP($C52,'REV Copper HP Dec 10'!$A$17:$I$71,9,FALSE))=TRUE,"0",VLOOKUP($C52,'REV Copper HP Dec 10'!$A$17:$I$71,9,FALSE))</f>
        <v>0</v>
      </c>
      <c r="F52" s="102" t="str">
        <f>IF(ISNA(VLOOKUP($C52,'REV Copper HP Dec 11'!$A$17:$I$70,9,FALSE))=TRUE,"0",VLOOKUP($C52,'REV Copper HP Dec 11'!$A$17:$I$70,9,FALSE))</f>
        <v>0</v>
      </c>
      <c r="G52" s="103">
        <f>IF(ISNA(VLOOKUP($C52,'Muskoka Timber Tour Jan 23'!$A$17:$I$20,9,FALSE))=TRUE,0,VLOOKUP($C52,'Muskoka Timber Tour Jan 23'!$A$17:$I$20,9,FALSE))</f>
        <v>0</v>
      </c>
      <c r="H52" s="103">
        <f>IF(ISNA(VLOOKUP($C52,'Muskoka Timber Tour Jan 24'!$A$17:$I$20,9,FALSE))=TRUE,0,VLOOKUP($C52,'Muskoka Timber Tour Jan 24'!$A$17:$I$20,9,FALSE))</f>
        <v>0</v>
      </c>
      <c r="I52" s="103">
        <f>IF(ISNA(VLOOKUP($C52,'Whistler COT'!$A$17:$I$95,9,FALSE))=TRUE,0,VLOOKUP($C52,'Whistler COT'!$A$17:$I$95,9,FALSE))</f>
        <v>0</v>
      </c>
      <c r="J52" s="103">
        <f>IF(ISNA(VLOOKUP($C52,'Camp Fortune TT Feb 20'!$A$17:$I$97,9,FALSE))=TRUE,0,VLOOKUP($C52,'Camp Fortune TT Feb 20'!$A$17:$I$97,9,FALSE))</f>
        <v>0</v>
      </c>
      <c r="K52" s="103">
        <f>IF(ISNA(VLOOKUP($C52,'Aspen Open HP Feb 18'!$A$17:$I$100,9,FALSE))=TRUE,0,VLOOKUP($C52,'Aspen Open HP Feb 18'!$A$17:$I$100,9,FALSE))</f>
        <v>0</v>
      </c>
      <c r="L52" s="103">
        <f>IF(ISNA(VLOOKUP($C52,'Aspen Open SS Feb 18'!$A$17:$I$99,9,FALSE))=TRUE,0,VLOOKUP($C52,'Aspen Open SS Feb 18'!$A$17:$I$99,9,FALSE))</f>
        <v>0</v>
      </c>
      <c r="M52" s="103">
        <f>IF(ISNA(VLOOKUP($C52,'Caledon TT Feb 26'!$A$17:$I$99,9,FALSE))=TRUE,0,VLOOKUP($C52,'Caledon TT Feb 26'!$A$17:$I$99,9,FALSE))</f>
        <v>0</v>
      </c>
      <c r="N52" s="103">
        <f>IF(ISNA(VLOOKUP($C52,'Calgary Nor-Am HP Feb 26'!$A$17:$I$99,9,FALSE))=TRUE,0,VLOOKUP($C52,'Calgary Nor-Am HP Feb 26'!$A$17:$I$99,9,FALSE))</f>
        <v>0</v>
      </c>
      <c r="O52" s="103">
        <f>IF(ISNA(VLOOKUP($C52,'Calgary Nor-Am SS Feb 28'!$A$17:$I$99,9,FALSE))=TRUE,0,VLOOKUP($C52,'Calgary Nor-Am SS Feb 28'!$A$17:$I$99,9,FALSE))</f>
        <v>0</v>
      </c>
      <c r="P52" s="103">
        <f>IF(ISNA(VLOOKUP($C52,'MSLM Nor-Am March 5-6'!$A$17:$I$98,9,FALSE))=TRUE,0,VLOOKUP($C52,'MSLM Nor-Am March 5-6'!$A$17:$I$98,9,FALSE))</f>
        <v>0</v>
      </c>
      <c r="Q52" s="103">
        <f>IF(ISNA(VLOOKUP($C52,'Mammoth World Cup'!$A$17:$I$99,9,FALSE))=TRUE,0,VLOOKUP($C52,'Mammoth World Cup'!$A$17:$I$99,9,FALSE))</f>
        <v>0</v>
      </c>
      <c r="R52" s="103">
        <f>IF(ISNA(VLOOKUP($C52,'Jr Nationals March 17 SS'!$A$17:$I$99,9,FALSE))=TRUE,0,VLOOKUP($C52,'Jr Nationals March 17 SS'!$A$17:$I$99,9,FALSE))</f>
        <v>0</v>
      </c>
      <c r="S52" s="103">
        <f>IF(ISNA(VLOOKUP($C52,'Seven Springs Nor-Am Mar 17 HP'!$A$17:$I$99,9,FALSE))=TRUE,0,VLOOKUP($C52,'Seven Springs Nor-Am Mar 17 HP'!$A$17:$I$99,9,FALSE))</f>
        <v>0</v>
      </c>
      <c r="T52" s="102">
        <f>IF(ISNA(VLOOKUP($C52,'Seven Springs Nor-Am Mar 18 SS'!$A$17:$I$99,9,FALSE))=TRUE,0,VLOOKUP($C52,'Seven Springs Nor-Am Mar 18 SS'!$A$17:$I$99,9,FALSE))</f>
        <v>0</v>
      </c>
      <c r="U52" s="103">
        <f>IF(ISNA(VLOOKUP($C52,'Stoneham COT March 12-13 SS'!$A$17:$I$99,9,FALSE))=TRUE,0,VLOOKUP($C52,'Stoneham COT March 12-13 SS'!$A$17:$I$99,9,FALSE))</f>
        <v>0</v>
      </c>
      <c r="V52" s="103">
        <f>IF(ISNA(VLOOKUP($C52,'Stoneham COT March 11 HP'!$A$17:$I$99,9,FALSE))=TRUE,0,VLOOKUP($C52,'Stoneham COT March 11 HP'!$A$17:$I$99,9,FALSE))</f>
        <v>0</v>
      </c>
      <c r="W52" s="103">
        <f>IF(ISNA(VLOOKUP($C52,'Step Up April 1-3 SS'!$A$17:$I$99,9,FALSE))=TRUE,0,VLOOKUP($C52,'Step Up April 1-3 SS'!$A$17:$I$99,9,FALSE))</f>
        <v>0</v>
      </c>
      <c r="X52" s="103">
        <f>IF(ISNA(VLOOKUP($C52,'Midwest Championship Feb 6 SS'!$A$17:$I$99,9,FALSE))=TRUE,0,VLOOKUP($C52,'Midwest Championship Feb 6 SS'!$A$17:$I$99,9,FALSE))</f>
        <v>0</v>
      </c>
      <c r="Y52" s="103">
        <f>IF(ISNA(VLOOKUP($C52,'Thunder Bay TT Jan 2016 SS'!$A$17:$I$99,9,FALSE))=TRUE,0,VLOOKUP($C52,'Thunder Bay TT Jan 2016 SS'!$A$17:$I$99,9,FALSE))</f>
        <v>0</v>
      </c>
      <c r="Z52" s="103">
        <f>IF(ISNA(VLOOKUP($C52,Event22!$A$17:$I$99,9,FALSE))=TRUE,0,VLOOKUP($C52,Event22!$A$17:$I$99,9,FALSE))</f>
        <v>0</v>
      </c>
      <c r="AA52" s="103">
        <f>IF(ISNA(VLOOKUP($C52,Event23!$A$17:$I$99,9,FALSE))=TRUE,0,VLOOKUP($C52,Event23!$A$17:$I$99,9,FALSE))</f>
        <v>0</v>
      </c>
      <c r="AB52" s="103">
        <f>IF(ISNA(VLOOKUP($C52,Event24!$A$17:$I$99,9,FALSE))=TRUE,0,VLOOKUP($C52,Event24!$A$17:$I$99,9,FALSE))</f>
        <v>0</v>
      </c>
      <c r="AC52" s="103">
        <f>IF(ISNA(VLOOKUP($C52,Event25!$A$17:$I$99,9,FALSE))=TRUE,0,VLOOKUP($C52,Event25!$A$17:$I$99,9,FALSE))</f>
        <v>0</v>
      </c>
      <c r="AD52" s="103">
        <f>IF(ISNA(VLOOKUP($C52,Event26!$A$17:$I$99,9,FALSE))=TRUE,0,VLOOKUP($C52,Event26!$A$17:$I$99,9,FALSE))</f>
        <v>0</v>
      </c>
      <c r="AE52" s="103">
        <f>IF(ISNA(VLOOKUP($C52,Event27!$A$17:$I$99,9,FALSE))=TRUE,0,VLOOKUP($C52,Event27!$A$17:$I$99,9,FALSE))</f>
        <v>0</v>
      </c>
      <c r="AF52" s="103">
        <f>IF(ISNA(VLOOKUP($C52,Event28!$A$17:$I$99,9,FALSE))=TRUE,0,VLOOKUP($C52,Event28!$A$17:$I$99,9,FALSE))</f>
        <v>0</v>
      </c>
      <c r="AG52" s="103">
        <f>IF(ISNA(VLOOKUP($C52,Event29!$A$17:$I$99,9,FALSE))=TRUE,0,VLOOKUP($C52,Event29!$A$17:$I$99,9,FALSE))</f>
        <v>0</v>
      </c>
      <c r="AH52" s="103">
        <f>IF(ISNA(VLOOKUP($C52,Event30!$A$17:$I$99,9,FALSE))=TRUE,0,VLOOKUP($C52,Event30!$A$17:$I$99,9,FALSE))</f>
        <v>0</v>
      </c>
    </row>
    <row r="53" spans="1:34" ht="13.5" customHeight="1">
      <c r="A53" s="169"/>
      <c r="B53" s="169"/>
      <c r="C53" s="90"/>
      <c r="D53" s="108" t="str">
        <f>IF(ISNA(VLOOKUP($C53,'RPA Caclulations'!$C$6:$K$100,3,FALSE))=TRUE,"0",VLOOKUP($C53,'RPA Caclulations'!$C$6:$K$100,3,FALSE))</f>
        <v>0</v>
      </c>
      <c r="E53" s="102" t="str">
        <f>IF(ISNA(VLOOKUP($C53,'REV Copper HP Dec 10'!$A$17:$I$71,9,FALSE))=TRUE,"0",VLOOKUP($C53,'REV Copper HP Dec 10'!$A$17:$I$71,9,FALSE))</f>
        <v>0</v>
      </c>
      <c r="F53" s="102" t="str">
        <f>IF(ISNA(VLOOKUP($C53,'REV Copper HP Dec 11'!$A$17:$I$70,9,FALSE))=TRUE,"0",VLOOKUP($C53,'REV Copper HP Dec 11'!$A$17:$I$70,9,FALSE))</f>
        <v>0</v>
      </c>
      <c r="G53" s="103">
        <f>IF(ISNA(VLOOKUP($C53,'Muskoka Timber Tour Jan 23'!$A$17:$I$20,9,FALSE))=TRUE,0,VLOOKUP($C53,'Muskoka Timber Tour Jan 23'!$A$17:$I$20,9,FALSE))</f>
        <v>0</v>
      </c>
      <c r="H53" s="103">
        <f>IF(ISNA(VLOOKUP($C53,'Muskoka Timber Tour Jan 24'!$A$17:$I$20,9,FALSE))=TRUE,0,VLOOKUP($C53,'Muskoka Timber Tour Jan 24'!$A$17:$I$20,9,FALSE))</f>
        <v>0</v>
      </c>
      <c r="I53" s="103">
        <f>IF(ISNA(VLOOKUP($C53,'Whistler COT'!$A$17:$I$95,9,FALSE))=TRUE,0,VLOOKUP($C53,'Whistler COT'!$A$17:$I$95,9,FALSE))</f>
        <v>0</v>
      </c>
      <c r="J53" s="103">
        <f>IF(ISNA(VLOOKUP($C53,'Camp Fortune TT Feb 20'!$A$17:$I$97,9,FALSE))=TRUE,0,VLOOKUP($C53,'Camp Fortune TT Feb 20'!$A$17:$I$97,9,FALSE))</f>
        <v>0</v>
      </c>
      <c r="K53" s="103">
        <f>IF(ISNA(VLOOKUP($C53,'Aspen Open HP Feb 18'!$A$17:$I$100,9,FALSE))=TRUE,0,VLOOKUP($C53,'Aspen Open HP Feb 18'!$A$17:$I$100,9,FALSE))</f>
        <v>0</v>
      </c>
      <c r="L53" s="103">
        <f>IF(ISNA(VLOOKUP($C53,'Aspen Open SS Feb 18'!$A$17:$I$99,9,FALSE))=TRUE,0,VLOOKUP($C53,'Aspen Open SS Feb 18'!$A$17:$I$99,9,FALSE))</f>
        <v>0</v>
      </c>
      <c r="M53" s="103">
        <f>IF(ISNA(VLOOKUP($C53,'Caledon TT Feb 26'!$A$17:$I$99,9,FALSE))=TRUE,0,VLOOKUP($C53,'Caledon TT Feb 26'!$A$17:$I$99,9,FALSE))</f>
        <v>0</v>
      </c>
      <c r="N53" s="103">
        <f>IF(ISNA(VLOOKUP($C53,'Calgary Nor-Am HP Feb 26'!$A$17:$I$99,9,FALSE))=TRUE,0,VLOOKUP($C53,'Calgary Nor-Am HP Feb 26'!$A$17:$I$99,9,FALSE))</f>
        <v>0</v>
      </c>
      <c r="O53" s="103">
        <f>IF(ISNA(VLOOKUP($C53,'Calgary Nor-Am SS Feb 28'!$A$17:$I$99,9,FALSE))=TRUE,0,VLOOKUP($C53,'Calgary Nor-Am SS Feb 28'!$A$17:$I$99,9,FALSE))</f>
        <v>0</v>
      </c>
      <c r="P53" s="103">
        <f>IF(ISNA(VLOOKUP($C53,'MSLM Nor-Am March 5-6'!$A$17:$I$98,9,FALSE))=TRUE,0,VLOOKUP($C53,'MSLM Nor-Am March 5-6'!$A$17:$I$98,9,FALSE))</f>
        <v>0</v>
      </c>
      <c r="Q53" s="103">
        <f>IF(ISNA(VLOOKUP($C53,'Mammoth World Cup'!$A$17:$I$99,9,FALSE))=TRUE,0,VLOOKUP($C53,'Mammoth World Cup'!$A$17:$I$99,9,FALSE))</f>
        <v>0</v>
      </c>
      <c r="R53" s="103">
        <f>IF(ISNA(VLOOKUP($C53,'Jr Nationals March 17 SS'!$A$17:$I$99,9,FALSE))=TRUE,0,VLOOKUP($C53,'Jr Nationals March 17 SS'!$A$17:$I$99,9,FALSE))</f>
        <v>0</v>
      </c>
      <c r="S53" s="103">
        <f>IF(ISNA(VLOOKUP($C53,'Seven Springs Nor-Am Mar 17 HP'!$A$17:$I$99,9,FALSE))=TRUE,0,VLOOKUP($C53,'Seven Springs Nor-Am Mar 17 HP'!$A$17:$I$99,9,FALSE))</f>
        <v>0</v>
      </c>
      <c r="T53" s="102">
        <f>IF(ISNA(VLOOKUP($C53,'Seven Springs Nor-Am Mar 18 SS'!$A$17:$I$99,9,FALSE))=TRUE,0,VLOOKUP($C53,'Seven Springs Nor-Am Mar 18 SS'!$A$17:$I$99,9,FALSE))</f>
        <v>0</v>
      </c>
      <c r="U53" s="103">
        <f>IF(ISNA(VLOOKUP($C53,'Stoneham COT March 12-13 SS'!$A$17:$I$99,9,FALSE))=TRUE,0,VLOOKUP($C53,'Stoneham COT March 12-13 SS'!$A$17:$I$99,9,FALSE))</f>
        <v>0</v>
      </c>
      <c r="V53" s="103">
        <f>IF(ISNA(VLOOKUP($C53,'Stoneham COT March 11 HP'!$A$17:$I$99,9,FALSE))=TRUE,0,VLOOKUP($C53,'Stoneham COT March 11 HP'!$A$17:$I$99,9,FALSE))</f>
        <v>0</v>
      </c>
      <c r="W53" s="103">
        <f>IF(ISNA(VLOOKUP($C53,'Step Up April 1-3 SS'!$A$17:$I$99,9,FALSE))=TRUE,0,VLOOKUP($C53,'Step Up April 1-3 SS'!$A$17:$I$99,9,FALSE))</f>
        <v>0</v>
      </c>
      <c r="X53" s="103">
        <f>IF(ISNA(VLOOKUP($C53,'Midwest Championship Feb 6 SS'!$A$17:$I$99,9,FALSE))=TRUE,0,VLOOKUP($C53,'Midwest Championship Feb 6 SS'!$A$17:$I$99,9,FALSE))</f>
        <v>0</v>
      </c>
      <c r="Y53" s="103">
        <f>IF(ISNA(VLOOKUP($C53,'Thunder Bay TT Jan 2016 SS'!$A$17:$I$99,9,FALSE))=TRUE,0,VLOOKUP($C53,'Thunder Bay TT Jan 2016 SS'!$A$17:$I$99,9,FALSE))</f>
        <v>0</v>
      </c>
      <c r="Z53" s="103">
        <f>IF(ISNA(VLOOKUP($C53,Event22!$A$17:$I$99,9,FALSE))=TRUE,0,VLOOKUP($C53,Event22!$A$17:$I$99,9,FALSE))</f>
        <v>0</v>
      </c>
      <c r="AA53" s="103">
        <f>IF(ISNA(VLOOKUP($C53,Event23!$A$17:$I$99,9,FALSE))=TRUE,0,VLOOKUP($C53,Event23!$A$17:$I$99,9,FALSE))</f>
        <v>0</v>
      </c>
      <c r="AB53" s="103">
        <f>IF(ISNA(VLOOKUP($C53,Event24!$A$17:$I$99,9,FALSE))=TRUE,0,VLOOKUP($C53,Event24!$A$17:$I$99,9,FALSE))</f>
        <v>0</v>
      </c>
      <c r="AC53" s="103">
        <f>IF(ISNA(VLOOKUP($C53,Event25!$A$17:$I$99,9,FALSE))=TRUE,0,VLOOKUP($C53,Event25!$A$17:$I$99,9,FALSE))</f>
        <v>0</v>
      </c>
      <c r="AD53" s="103">
        <f>IF(ISNA(VLOOKUP($C53,Event26!$A$17:$I$99,9,FALSE))=TRUE,0,VLOOKUP($C53,Event26!$A$17:$I$99,9,FALSE))</f>
        <v>0</v>
      </c>
      <c r="AE53" s="103">
        <f>IF(ISNA(VLOOKUP($C53,Event27!$A$17:$I$99,9,FALSE))=TRUE,0,VLOOKUP($C53,Event27!$A$17:$I$99,9,FALSE))</f>
        <v>0</v>
      </c>
      <c r="AF53" s="103">
        <f>IF(ISNA(VLOOKUP($C53,Event28!$A$17:$I$99,9,FALSE))=TRUE,0,VLOOKUP($C53,Event28!$A$17:$I$99,9,FALSE))</f>
        <v>0</v>
      </c>
      <c r="AG53" s="103">
        <f>IF(ISNA(VLOOKUP($C53,Event29!$A$17:$I$99,9,FALSE))=TRUE,0,VLOOKUP($C53,Event29!$A$17:$I$99,9,FALSE))</f>
        <v>0</v>
      </c>
      <c r="AH53" s="103">
        <f>IF(ISNA(VLOOKUP($C53,Event30!$A$17:$I$99,9,FALSE))=TRUE,0,VLOOKUP($C53,Event30!$A$17:$I$99,9,FALSE))</f>
        <v>0</v>
      </c>
    </row>
    <row r="54" spans="1:34" ht="13.5">
      <c r="A54" s="169"/>
      <c r="B54" s="169"/>
      <c r="C54" s="54"/>
      <c r="D54" s="108" t="str">
        <f>IF(ISNA(VLOOKUP($C54,'RPA Caclulations'!$C$6:$K$100,3,FALSE))=TRUE,"0",VLOOKUP($C54,'RPA Caclulations'!$C$6:$K$100,3,FALSE))</f>
        <v>0</v>
      </c>
      <c r="E54" s="102" t="str">
        <f>IF(ISNA(VLOOKUP($C54,'REV Copper HP Dec 10'!$A$17:$I$71,9,FALSE))=TRUE,"0",VLOOKUP($C54,'REV Copper HP Dec 10'!$A$17:$I$71,9,FALSE))</f>
        <v>0</v>
      </c>
      <c r="F54" s="102" t="str">
        <f>IF(ISNA(VLOOKUP($C54,'REV Copper HP Dec 11'!$A$17:$I$70,9,FALSE))=TRUE,"0",VLOOKUP($C54,'REV Copper HP Dec 11'!$A$17:$I$70,9,FALSE))</f>
        <v>0</v>
      </c>
      <c r="G54" s="103">
        <f>IF(ISNA(VLOOKUP($C54,'Muskoka Timber Tour Jan 23'!$A$17:$I$20,9,FALSE))=TRUE,0,VLOOKUP($C54,'Muskoka Timber Tour Jan 23'!$A$17:$I$20,9,FALSE))</f>
        <v>0</v>
      </c>
      <c r="H54" s="103">
        <f>IF(ISNA(VLOOKUP($C54,'Muskoka Timber Tour Jan 24'!$A$17:$I$20,9,FALSE))=TRUE,0,VLOOKUP($C54,'Muskoka Timber Tour Jan 24'!$A$17:$I$20,9,FALSE))</f>
        <v>0</v>
      </c>
      <c r="I54" s="103">
        <f>IF(ISNA(VLOOKUP($C54,'Whistler COT'!$A$17:$I$95,9,FALSE))=TRUE,0,VLOOKUP($C54,'Whistler COT'!$A$17:$I$95,9,FALSE))</f>
        <v>0</v>
      </c>
      <c r="J54" s="103">
        <f>IF(ISNA(VLOOKUP($C54,'Camp Fortune TT Feb 20'!$A$17:$I$97,9,FALSE))=TRUE,0,VLOOKUP($C54,'Camp Fortune TT Feb 20'!$A$17:$I$97,9,FALSE))</f>
        <v>0</v>
      </c>
      <c r="K54" s="103">
        <f>IF(ISNA(VLOOKUP($C54,'Aspen Open HP Feb 18'!$A$17:$I$100,9,FALSE))=TRUE,0,VLOOKUP($C54,'Aspen Open HP Feb 18'!$A$17:$I$100,9,FALSE))</f>
        <v>0</v>
      </c>
      <c r="L54" s="103">
        <f>IF(ISNA(VLOOKUP($C54,'Aspen Open SS Feb 18'!$A$17:$I$99,9,FALSE))=TRUE,0,VLOOKUP($C54,'Aspen Open SS Feb 18'!$A$17:$I$99,9,FALSE))</f>
        <v>0</v>
      </c>
      <c r="M54" s="103">
        <f>IF(ISNA(VLOOKUP($C54,'Caledon TT Feb 26'!$A$17:$I$99,9,FALSE))=TRUE,0,VLOOKUP($C54,'Caledon TT Feb 26'!$A$17:$I$99,9,FALSE))</f>
        <v>0</v>
      </c>
      <c r="N54" s="103">
        <f>IF(ISNA(VLOOKUP($C54,'Calgary Nor-Am HP Feb 26'!$A$17:$I$99,9,FALSE))=TRUE,0,VLOOKUP($C54,'Calgary Nor-Am HP Feb 26'!$A$17:$I$99,9,FALSE))</f>
        <v>0</v>
      </c>
      <c r="O54" s="103">
        <f>IF(ISNA(VLOOKUP($C54,'Calgary Nor-Am SS Feb 28'!$A$17:$I$99,9,FALSE))=TRUE,0,VLOOKUP($C54,'Calgary Nor-Am SS Feb 28'!$A$17:$I$99,9,FALSE))</f>
        <v>0</v>
      </c>
      <c r="P54" s="103">
        <f>IF(ISNA(VLOOKUP($C54,'MSLM Nor-Am March 5-6'!$A$17:$I$98,9,FALSE))=TRUE,0,VLOOKUP($C54,'MSLM Nor-Am March 5-6'!$A$17:$I$98,9,FALSE))</f>
        <v>0</v>
      </c>
      <c r="Q54" s="103">
        <f>IF(ISNA(VLOOKUP($C54,'Mammoth World Cup'!$A$17:$I$99,9,FALSE))=TRUE,0,VLOOKUP($C54,'Mammoth World Cup'!$A$17:$I$99,9,FALSE))</f>
        <v>0</v>
      </c>
      <c r="R54" s="103">
        <f>IF(ISNA(VLOOKUP($C54,'Jr Nationals March 17 SS'!$A$17:$I$99,9,FALSE))=TRUE,0,VLOOKUP($C54,'Jr Nationals March 17 SS'!$A$17:$I$99,9,FALSE))</f>
        <v>0</v>
      </c>
      <c r="S54" s="103">
        <f>IF(ISNA(VLOOKUP($C54,'Seven Springs Nor-Am Mar 17 HP'!$A$17:$I$99,9,FALSE))=TRUE,0,VLOOKUP($C54,'Seven Springs Nor-Am Mar 17 HP'!$A$17:$I$99,9,FALSE))</f>
        <v>0</v>
      </c>
      <c r="T54" s="102">
        <f>IF(ISNA(VLOOKUP($C54,'Seven Springs Nor-Am Mar 18 SS'!$A$17:$I$99,9,FALSE))=TRUE,0,VLOOKUP($C54,'Seven Springs Nor-Am Mar 18 SS'!$A$17:$I$99,9,FALSE))</f>
        <v>0</v>
      </c>
      <c r="U54" s="103">
        <f>IF(ISNA(VLOOKUP($C54,'Stoneham COT March 12-13 SS'!$A$17:$I$99,9,FALSE))=TRUE,0,VLOOKUP($C54,'Stoneham COT March 12-13 SS'!$A$17:$I$99,9,FALSE))</f>
        <v>0</v>
      </c>
      <c r="V54" s="103">
        <f>IF(ISNA(VLOOKUP($C54,'Stoneham COT March 11 HP'!$A$17:$I$99,9,FALSE))=TRUE,0,VLOOKUP($C54,'Stoneham COT March 11 HP'!$A$17:$I$99,9,FALSE))</f>
        <v>0</v>
      </c>
      <c r="W54" s="103">
        <f>IF(ISNA(VLOOKUP($C54,'Step Up April 1-3 SS'!$A$17:$I$99,9,FALSE))=TRUE,0,VLOOKUP($C54,'Step Up April 1-3 SS'!$A$17:$I$99,9,FALSE))</f>
        <v>0</v>
      </c>
      <c r="X54" s="103">
        <f>IF(ISNA(VLOOKUP($C54,'Midwest Championship Feb 6 SS'!$A$17:$I$99,9,FALSE))=TRUE,0,VLOOKUP($C54,'Midwest Championship Feb 6 SS'!$A$17:$I$99,9,FALSE))</f>
        <v>0</v>
      </c>
      <c r="Y54" s="103">
        <f>IF(ISNA(VLOOKUP($C54,'Thunder Bay TT Jan 2016 SS'!$A$17:$I$99,9,FALSE))=TRUE,0,VLOOKUP($C54,'Thunder Bay TT Jan 2016 SS'!$A$17:$I$99,9,FALSE))</f>
        <v>0</v>
      </c>
      <c r="Z54" s="103">
        <f>IF(ISNA(VLOOKUP($C54,Event22!$A$17:$I$99,9,FALSE))=TRUE,0,VLOOKUP($C54,Event22!$A$17:$I$99,9,FALSE))</f>
        <v>0</v>
      </c>
      <c r="AA54" s="103">
        <f>IF(ISNA(VLOOKUP($C54,Event23!$A$17:$I$99,9,FALSE))=TRUE,0,VLOOKUP($C54,Event23!$A$17:$I$99,9,FALSE))</f>
        <v>0</v>
      </c>
      <c r="AB54" s="103">
        <f>IF(ISNA(VLOOKUP($C54,Event24!$A$17:$I$99,9,FALSE))=TRUE,0,VLOOKUP($C54,Event24!$A$17:$I$99,9,FALSE))</f>
        <v>0</v>
      </c>
      <c r="AC54" s="103">
        <f>IF(ISNA(VLOOKUP($C54,Event25!$A$17:$I$99,9,FALSE))=TRUE,0,VLOOKUP($C54,Event25!$A$17:$I$99,9,FALSE))</f>
        <v>0</v>
      </c>
      <c r="AD54" s="103">
        <f>IF(ISNA(VLOOKUP($C54,Event26!$A$17:$I$99,9,FALSE))=TRUE,0,VLOOKUP($C54,Event26!$A$17:$I$99,9,FALSE))</f>
        <v>0</v>
      </c>
      <c r="AE54" s="103">
        <f>IF(ISNA(VLOOKUP($C54,Event27!$A$17:$I$99,9,FALSE))=TRUE,0,VLOOKUP($C54,Event27!$A$17:$I$99,9,FALSE))</f>
        <v>0</v>
      </c>
      <c r="AF54" s="103">
        <f>IF(ISNA(VLOOKUP($C54,Event28!$A$17:$I$99,9,FALSE))=TRUE,0,VLOOKUP($C54,Event28!$A$17:$I$99,9,FALSE))</f>
        <v>0</v>
      </c>
      <c r="AG54" s="103">
        <f>IF(ISNA(VLOOKUP($C54,Event29!$A$17:$I$99,9,FALSE))=TRUE,0,VLOOKUP($C54,Event29!$A$17:$I$99,9,FALSE))</f>
        <v>0</v>
      </c>
      <c r="AH54" s="103">
        <f>IF(ISNA(VLOOKUP($C54,Event30!$A$17:$I$99,9,FALSE))=TRUE,0,VLOOKUP($C54,Event30!$A$17:$I$99,9,FALSE))</f>
        <v>0</v>
      </c>
    </row>
    <row r="55" spans="1:34" ht="13.5">
      <c r="A55" s="169"/>
      <c r="B55" s="169"/>
      <c r="C55" s="91"/>
      <c r="D55" s="108" t="str">
        <f>IF(ISNA(VLOOKUP($C55,'RPA Caclulations'!$C$6:$K$100,3,FALSE))=TRUE,"0",VLOOKUP($C55,'RPA Caclulations'!$C$6:$K$100,3,FALSE))</f>
        <v>0</v>
      </c>
      <c r="E55" s="102" t="str">
        <f>IF(ISNA(VLOOKUP($C55,'REV Copper HP Dec 10'!$A$17:$I$71,9,FALSE))=TRUE,"0",VLOOKUP($C55,'REV Copper HP Dec 10'!$A$17:$I$71,9,FALSE))</f>
        <v>0</v>
      </c>
      <c r="F55" s="102" t="str">
        <f>IF(ISNA(VLOOKUP($C55,'REV Copper HP Dec 11'!$A$17:$I$70,9,FALSE))=TRUE,"0",VLOOKUP($C55,'REV Copper HP Dec 11'!$A$17:$I$70,9,FALSE))</f>
        <v>0</v>
      </c>
      <c r="G55" s="103">
        <f>IF(ISNA(VLOOKUP($C55,'Muskoka Timber Tour Jan 23'!$A$17:$I$20,9,FALSE))=TRUE,0,VLOOKUP($C55,'Muskoka Timber Tour Jan 23'!$A$17:$I$20,9,FALSE))</f>
        <v>0</v>
      </c>
      <c r="H55" s="103">
        <f>IF(ISNA(VLOOKUP($C55,'Muskoka Timber Tour Jan 24'!$A$17:$I$20,9,FALSE))=TRUE,0,VLOOKUP($C55,'Muskoka Timber Tour Jan 24'!$A$17:$I$20,9,FALSE))</f>
        <v>0</v>
      </c>
      <c r="I55" s="103">
        <f>IF(ISNA(VLOOKUP($C55,'Whistler COT'!$A$17:$I$95,9,FALSE))=TRUE,0,VLOOKUP($C55,'Whistler COT'!$A$17:$I$95,9,FALSE))</f>
        <v>0</v>
      </c>
      <c r="J55" s="103">
        <f>IF(ISNA(VLOOKUP($C55,'Camp Fortune TT Feb 20'!$A$17:$I$97,9,FALSE))=TRUE,0,VLOOKUP($C55,'Camp Fortune TT Feb 20'!$A$17:$I$97,9,FALSE))</f>
        <v>0</v>
      </c>
      <c r="K55" s="103">
        <f>IF(ISNA(VLOOKUP($C55,'Aspen Open HP Feb 18'!$A$17:$I$100,9,FALSE))=TRUE,0,VLOOKUP($C55,'Aspen Open HP Feb 18'!$A$17:$I$100,9,FALSE))</f>
        <v>0</v>
      </c>
      <c r="L55" s="103">
        <f>IF(ISNA(VLOOKUP($C55,'Aspen Open SS Feb 18'!$A$17:$I$99,9,FALSE))=TRUE,0,VLOOKUP($C55,'Aspen Open SS Feb 18'!$A$17:$I$99,9,FALSE))</f>
        <v>0</v>
      </c>
      <c r="M55" s="103">
        <f>IF(ISNA(VLOOKUP($C55,'Caledon TT Feb 26'!$A$17:$I$99,9,FALSE))=TRUE,0,VLOOKUP($C55,'Caledon TT Feb 26'!$A$17:$I$99,9,FALSE))</f>
        <v>0</v>
      </c>
      <c r="N55" s="103">
        <f>IF(ISNA(VLOOKUP($C55,'Calgary Nor-Am HP Feb 26'!$A$17:$I$99,9,FALSE))=TRUE,0,VLOOKUP($C55,'Calgary Nor-Am HP Feb 26'!$A$17:$I$99,9,FALSE))</f>
        <v>0</v>
      </c>
      <c r="O55" s="103">
        <f>IF(ISNA(VLOOKUP($C55,'Calgary Nor-Am SS Feb 28'!$A$17:$I$99,9,FALSE))=TRUE,0,VLOOKUP($C55,'Calgary Nor-Am SS Feb 28'!$A$17:$I$99,9,FALSE))</f>
        <v>0</v>
      </c>
      <c r="P55" s="103">
        <f>IF(ISNA(VLOOKUP($C55,'MSLM Nor-Am March 5-6'!$A$17:$I$98,9,FALSE))=TRUE,0,VLOOKUP($C55,'MSLM Nor-Am March 5-6'!$A$17:$I$98,9,FALSE))</f>
        <v>0</v>
      </c>
      <c r="Q55" s="103">
        <f>IF(ISNA(VLOOKUP($C55,'Mammoth World Cup'!$A$17:$I$99,9,FALSE))=TRUE,0,VLOOKUP($C55,'Mammoth World Cup'!$A$17:$I$99,9,FALSE))</f>
        <v>0</v>
      </c>
      <c r="R55" s="103">
        <f>IF(ISNA(VLOOKUP($C55,'Jr Nationals March 17 SS'!$A$17:$I$99,9,FALSE))=TRUE,0,VLOOKUP($C55,'Jr Nationals March 17 SS'!$A$17:$I$99,9,FALSE))</f>
        <v>0</v>
      </c>
      <c r="S55" s="103">
        <f>IF(ISNA(VLOOKUP($C55,'Seven Springs Nor-Am Mar 17 HP'!$A$17:$I$99,9,FALSE))=TRUE,0,VLOOKUP($C55,'Seven Springs Nor-Am Mar 17 HP'!$A$17:$I$99,9,FALSE))</f>
        <v>0</v>
      </c>
      <c r="T55" s="102">
        <f>IF(ISNA(VLOOKUP($C55,'Seven Springs Nor-Am Mar 18 SS'!$A$17:$I$99,9,FALSE))=TRUE,0,VLOOKUP($C55,'Seven Springs Nor-Am Mar 18 SS'!$A$17:$I$99,9,FALSE))</f>
        <v>0</v>
      </c>
      <c r="U55" s="103">
        <f>IF(ISNA(VLOOKUP($C55,'Stoneham COT March 12-13 SS'!$A$17:$I$99,9,FALSE))=TRUE,0,VLOOKUP($C55,'Stoneham COT March 12-13 SS'!$A$17:$I$99,9,FALSE))</f>
        <v>0</v>
      </c>
      <c r="V55" s="103">
        <f>IF(ISNA(VLOOKUP($C55,'Stoneham COT March 11 HP'!$A$17:$I$99,9,FALSE))=TRUE,0,VLOOKUP($C55,'Stoneham COT March 11 HP'!$A$17:$I$99,9,FALSE))</f>
        <v>0</v>
      </c>
      <c r="W55" s="103">
        <f>IF(ISNA(VLOOKUP($C55,'Step Up April 1-3 SS'!$A$17:$I$99,9,FALSE))=TRUE,0,VLOOKUP($C55,'Step Up April 1-3 SS'!$A$17:$I$99,9,FALSE))</f>
        <v>0</v>
      </c>
      <c r="X55" s="103">
        <f>IF(ISNA(VLOOKUP($C55,'Midwest Championship Feb 6 SS'!$A$17:$I$99,9,FALSE))=TRUE,0,VLOOKUP($C55,'Midwest Championship Feb 6 SS'!$A$17:$I$99,9,FALSE))</f>
        <v>0</v>
      </c>
      <c r="Y55" s="103">
        <f>IF(ISNA(VLOOKUP($C55,'Thunder Bay TT Jan 2016 SS'!$A$17:$I$99,9,FALSE))=TRUE,0,VLOOKUP($C55,'Thunder Bay TT Jan 2016 SS'!$A$17:$I$99,9,FALSE))</f>
        <v>0</v>
      </c>
      <c r="Z55" s="103">
        <f>IF(ISNA(VLOOKUP($C55,Event22!$A$17:$I$99,9,FALSE))=TRUE,0,VLOOKUP($C55,Event22!$A$17:$I$99,9,FALSE))</f>
        <v>0</v>
      </c>
      <c r="AA55" s="103">
        <f>IF(ISNA(VLOOKUP($C55,Event23!$A$17:$I$99,9,FALSE))=TRUE,0,VLOOKUP($C55,Event23!$A$17:$I$99,9,FALSE))</f>
        <v>0</v>
      </c>
      <c r="AB55" s="103">
        <f>IF(ISNA(VLOOKUP($C55,Event24!$A$17:$I$99,9,FALSE))=TRUE,0,VLOOKUP($C55,Event24!$A$17:$I$99,9,FALSE))</f>
        <v>0</v>
      </c>
      <c r="AC55" s="103">
        <f>IF(ISNA(VLOOKUP($C55,Event25!$A$17:$I$99,9,FALSE))=TRUE,0,VLOOKUP($C55,Event25!$A$17:$I$99,9,FALSE))</f>
        <v>0</v>
      </c>
      <c r="AD55" s="103">
        <f>IF(ISNA(VLOOKUP($C55,Event26!$A$17:$I$99,9,FALSE))=TRUE,0,VLOOKUP($C55,Event26!$A$17:$I$99,9,FALSE))</f>
        <v>0</v>
      </c>
      <c r="AE55" s="103">
        <f>IF(ISNA(VLOOKUP($C55,Event27!$A$17:$I$99,9,FALSE))=TRUE,0,VLOOKUP($C55,Event27!$A$17:$I$99,9,FALSE))</f>
        <v>0</v>
      </c>
      <c r="AF55" s="103">
        <f>IF(ISNA(VLOOKUP($C55,Event28!$A$17:$I$99,9,FALSE))=TRUE,0,VLOOKUP($C55,Event28!$A$17:$I$99,9,FALSE))</f>
        <v>0</v>
      </c>
      <c r="AG55" s="103">
        <f>IF(ISNA(VLOOKUP($C55,Event29!$A$17:$I$99,9,FALSE))=TRUE,0,VLOOKUP($C55,Event29!$A$17:$I$99,9,FALSE))</f>
        <v>0</v>
      </c>
      <c r="AH55" s="103">
        <f>IF(ISNA(VLOOKUP($C55,Event30!$A$17:$I$99,9,FALSE))=TRUE,0,VLOOKUP($C55,Event30!$A$17:$I$99,9,FALSE))</f>
        <v>0</v>
      </c>
    </row>
    <row r="56" spans="1:34" ht="13.5">
      <c r="A56" s="169"/>
      <c r="B56" s="169"/>
      <c r="C56" s="91"/>
      <c r="D56" s="108" t="str">
        <f>IF(ISNA(VLOOKUP($C56,'RPA Caclulations'!$C$6:$K$100,3,FALSE))=TRUE,"0",VLOOKUP($C56,'RPA Caclulations'!$C$6:$K$100,3,FALSE))</f>
        <v>0</v>
      </c>
      <c r="E56" s="102" t="str">
        <f>IF(ISNA(VLOOKUP($C56,'REV Copper HP Dec 10'!$A$17:$I$71,9,FALSE))=TRUE,"0",VLOOKUP($C56,'REV Copper HP Dec 10'!$A$17:$I$71,9,FALSE))</f>
        <v>0</v>
      </c>
      <c r="F56" s="102" t="str">
        <f>IF(ISNA(VLOOKUP($C56,'REV Copper HP Dec 11'!$A$17:$I$70,9,FALSE))=TRUE,"0",VLOOKUP($C56,'REV Copper HP Dec 11'!$A$17:$I$70,9,FALSE))</f>
        <v>0</v>
      </c>
      <c r="G56" s="103">
        <f>IF(ISNA(VLOOKUP($C56,'Muskoka Timber Tour Jan 23'!$A$17:$I$20,9,FALSE))=TRUE,0,VLOOKUP($C56,'Muskoka Timber Tour Jan 23'!$A$17:$I$20,9,FALSE))</f>
        <v>0</v>
      </c>
      <c r="H56" s="103">
        <f>IF(ISNA(VLOOKUP($C56,'Muskoka Timber Tour Jan 24'!$A$17:$I$20,9,FALSE))=TRUE,0,VLOOKUP($C56,'Muskoka Timber Tour Jan 24'!$A$17:$I$20,9,FALSE))</f>
        <v>0</v>
      </c>
      <c r="I56" s="103">
        <f>IF(ISNA(VLOOKUP($C56,'Whistler COT'!$A$17:$I$95,9,FALSE))=TRUE,0,VLOOKUP($C56,'Whistler COT'!$A$17:$I$95,9,FALSE))</f>
        <v>0</v>
      </c>
      <c r="J56" s="103">
        <f>IF(ISNA(VLOOKUP($C56,'Camp Fortune TT Feb 20'!$A$17:$I$97,9,FALSE))=TRUE,0,VLOOKUP($C56,'Camp Fortune TT Feb 20'!$A$17:$I$97,9,FALSE))</f>
        <v>0</v>
      </c>
      <c r="K56" s="103">
        <f>IF(ISNA(VLOOKUP($C56,'Aspen Open HP Feb 18'!$A$17:$I$100,9,FALSE))=TRUE,0,VLOOKUP($C56,'Aspen Open HP Feb 18'!$A$17:$I$100,9,FALSE))</f>
        <v>0</v>
      </c>
      <c r="L56" s="103">
        <f>IF(ISNA(VLOOKUP($C56,'Aspen Open SS Feb 18'!$A$17:$I$99,9,FALSE))=TRUE,0,VLOOKUP($C56,'Aspen Open SS Feb 18'!$A$17:$I$99,9,FALSE))</f>
        <v>0</v>
      </c>
      <c r="M56" s="103">
        <f>IF(ISNA(VLOOKUP($C56,'Caledon TT Feb 26'!$A$17:$I$99,9,FALSE))=TRUE,0,VLOOKUP($C56,'Caledon TT Feb 26'!$A$17:$I$99,9,FALSE))</f>
        <v>0</v>
      </c>
      <c r="N56" s="103">
        <f>IF(ISNA(VLOOKUP($C56,'Calgary Nor-Am HP Feb 26'!$A$17:$I$99,9,FALSE))=TRUE,0,VLOOKUP($C56,'Calgary Nor-Am HP Feb 26'!$A$17:$I$99,9,FALSE))</f>
        <v>0</v>
      </c>
      <c r="O56" s="103">
        <f>IF(ISNA(VLOOKUP($C56,'Calgary Nor-Am SS Feb 28'!$A$17:$I$99,9,FALSE))=TRUE,0,VLOOKUP($C56,'Calgary Nor-Am SS Feb 28'!$A$17:$I$99,9,FALSE))</f>
        <v>0</v>
      </c>
      <c r="P56" s="103">
        <f>IF(ISNA(VLOOKUP($C56,'MSLM Nor-Am March 5-6'!$A$17:$I$98,9,FALSE))=TRUE,0,VLOOKUP($C56,'MSLM Nor-Am March 5-6'!$A$17:$I$98,9,FALSE))</f>
        <v>0</v>
      </c>
      <c r="Q56" s="103">
        <f>IF(ISNA(VLOOKUP($C56,'Mammoth World Cup'!$A$17:$I$99,9,FALSE))=TRUE,0,VLOOKUP($C56,'Mammoth World Cup'!$A$17:$I$99,9,FALSE))</f>
        <v>0</v>
      </c>
      <c r="R56" s="103">
        <f>IF(ISNA(VLOOKUP($C56,'Jr Nationals March 17 SS'!$A$17:$I$99,9,FALSE))=TRUE,0,VLOOKUP($C56,'Jr Nationals March 17 SS'!$A$17:$I$99,9,FALSE))</f>
        <v>0</v>
      </c>
      <c r="S56" s="103">
        <f>IF(ISNA(VLOOKUP($C56,'Seven Springs Nor-Am Mar 17 HP'!$A$17:$I$99,9,FALSE))=TRUE,0,VLOOKUP($C56,'Seven Springs Nor-Am Mar 17 HP'!$A$17:$I$99,9,FALSE))</f>
        <v>0</v>
      </c>
      <c r="T56" s="102">
        <f>IF(ISNA(VLOOKUP($C56,'Seven Springs Nor-Am Mar 18 SS'!$A$17:$I$99,9,FALSE))=TRUE,0,VLOOKUP($C56,'Seven Springs Nor-Am Mar 18 SS'!$A$17:$I$99,9,FALSE))</f>
        <v>0</v>
      </c>
      <c r="U56" s="103">
        <f>IF(ISNA(VLOOKUP($C56,'Stoneham COT March 12-13 SS'!$A$17:$I$99,9,FALSE))=TRUE,0,VLOOKUP($C56,'Stoneham COT March 12-13 SS'!$A$17:$I$99,9,FALSE))</f>
        <v>0</v>
      </c>
      <c r="V56" s="103">
        <f>IF(ISNA(VLOOKUP($C56,'Stoneham COT March 11 HP'!$A$17:$I$99,9,FALSE))=TRUE,0,VLOOKUP($C56,'Stoneham COT March 11 HP'!$A$17:$I$99,9,FALSE))</f>
        <v>0</v>
      </c>
      <c r="W56" s="103">
        <f>IF(ISNA(VLOOKUP($C56,'Step Up April 1-3 SS'!$A$17:$I$99,9,FALSE))=TRUE,0,VLOOKUP($C56,'Step Up April 1-3 SS'!$A$17:$I$99,9,FALSE))</f>
        <v>0</v>
      </c>
      <c r="X56" s="103">
        <f>IF(ISNA(VLOOKUP($C56,'Midwest Championship Feb 6 SS'!$A$17:$I$99,9,FALSE))=TRUE,0,VLOOKUP($C56,'Midwest Championship Feb 6 SS'!$A$17:$I$99,9,FALSE))</f>
        <v>0</v>
      </c>
      <c r="Y56" s="103">
        <f>IF(ISNA(VLOOKUP($C56,'Thunder Bay TT Jan 2016 SS'!$A$17:$I$99,9,FALSE))=TRUE,0,VLOOKUP($C56,'Thunder Bay TT Jan 2016 SS'!$A$17:$I$99,9,FALSE))</f>
        <v>0</v>
      </c>
      <c r="Z56" s="103">
        <f>IF(ISNA(VLOOKUP($C56,Event22!$A$17:$I$99,9,FALSE))=TRUE,0,VLOOKUP($C56,Event22!$A$17:$I$99,9,FALSE))</f>
        <v>0</v>
      </c>
      <c r="AA56" s="103">
        <f>IF(ISNA(VLOOKUP($C56,Event23!$A$17:$I$99,9,FALSE))=TRUE,0,VLOOKUP($C56,Event23!$A$17:$I$99,9,FALSE))</f>
        <v>0</v>
      </c>
      <c r="AB56" s="103">
        <f>IF(ISNA(VLOOKUP($C56,Event24!$A$17:$I$99,9,FALSE))=TRUE,0,VLOOKUP($C56,Event24!$A$17:$I$99,9,FALSE))</f>
        <v>0</v>
      </c>
      <c r="AC56" s="103">
        <f>IF(ISNA(VLOOKUP($C56,Event25!$A$17:$I$99,9,FALSE))=TRUE,0,VLOOKUP($C56,Event25!$A$17:$I$99,9,FALSE))</f>
        <v>0</v>
      </c>
      <c r="AD56" s="103">
        <f>IF(ISNA(VLOOKUP($C56,Event26!$A$17:$I$99,9,FALSE))=TRUE,0,VLOOKUP($C56,Event26!$A$17:$I$99,9,FALSE))</f>
        <v>0</v>
      </c>
      <c r="AE56" s="103">
        <f>IF(ISNA(VLOOKUP($C56,Event27!$A$17:$I$99,9,FALSE))=TRUE,0,VLOOKUP($C56,Event27!$A$17:$I$99,9,FALSE))</f>
        <v>0</v>
      </c>
      <c r="AF56" s="103">
        <f>IF(ISNA(VLOOKUP($C56,Event28!$A$17:$I$99,9,FALSE))=TRUE,0,VLOOKUP($C56,Event28!$A$17:$I$99,9,FALSE))</f>
        <v>0</v>
      </c>
      <c r="AG56" s="103">
        <f>IF(ISNA(VLOOKUP($C56,Event29!$A$17:$I$99,9,FALSE))=TRUE,0,VLOOKUP($C56,Event29!$A$17:$I$99,9,FALSE))</f>
        <v>0</v>
      </c>
      <c r="AH56" s="103">
        <f>IF(ISNA(VLOOKUP($C56,Event30!$A$17:$I$99,9,FALSE))=TRUE,0,VLOOKUP($C56,Event30!$A$17:$I$99,9,FALSE))</f>
        <v>0</v>
      </c>
    </row>
    <row r="57" spans="1:34" ht="13.5">
      <c r="A57" s="169"/>
      <c r="B57" s="169"/>
      <c r="C57" s="91"/>
      <c r="D57" s="108" t="str">
        <f>IF(ISNA(VLOOKUP($C57,'RPA Caclulations'!$C$6:$K$100,3,FALSE))=TRUE,"0",VLOOKUP($C57,'RPA Caclulations'!$C$6:$K$100,3,FALSE))</f>
        <v>0</v>
      </c>
      <c r="E57" s="102" t="str">
        <f>IF(ISNA(VLOOKUP($C57,'REV Copper HP Dec 10'!$A$17:$I$71,9,FALSE))=TRUE,"0",VLOOKUP($C57,'REV Copper HP Dec 10'!$A$17:$I$71,9,FALSE))</f>
        <v>0</v>
      </c>
      <c r="F57" s="102" t="str">
        <f>IF(ISNA(VLOOKUP($C57,'REV Copper HP Dec 11'!$A$17:$I$70,9,FALSE))=TRUE,"0",VLOOKUP($C57,'REV Copper HP Dec 11'!$A$17:$I$70,9,FALSE))</f>
        <v>0</v>
      </c>
      <c r="G57" s="103">
        <f>IF(ISNA(VLOOKUP($C57,'Muskoka Timber Tour Jan 23'!$A$17:$I$20,9,FALSE))=TRUE,0,VLOOKUP($C57,'Muskoka Timber Tour Jan 23'!$A$17:$I$20,9,FALSE))</f>
        <v>0</v>
      </c>
      <c r="H57" s="103">
        <f>IF(ISNA(VLOOKUP($C57,'Muskoka Timber Tour Jan 24'!$A$17:$I$20,9,FALSE))=TRUE,0,VLOOKUP($C57,'Muskoka Timber Tour Jan 24'!$A$17:$I$20,9,FALSE))</f>
        <v>0</v>
      </c>
      <c r="I57" s="103">
        <f>IF(ISNA(VLOOKUP($C57,'Whistler COT'!$A$17:$I$95,9,FALSE))=TRUE,0,VLOOKUP($C57,'Whistler COT'!$A$17:$I$95,9,FALSE))</f>
        <v>0</v>
      </c>
      <c r="J57" s="103">
        <f>IF(ISNA(VLOOKUP($C57,'Camp Fortune TT Feb 20'!$A$17:$I$97,9,FALSE))=TRUE,0,VLOOKUP($C57,'Camp Fortune TT Feb 20'!$A$17:$I$97,9,FALSE))</f>
        <v>0</v>
      </c>
      <c r="K57" s="103">
        <f>IF(ISNA(VLOOKUP($C57,'Aspen Open HP Feb 18'!$A$17:$I$100,9,FALSE))=TRUE,0,VLOOKUP($C57,'Aspen Open HP Feb 18'!$A$17:$I$100,9,FALSE))</f>
        <v>0</v>
      </c>
      <c r="L57" s="103">
        <f>IF(ISNA(VLOOKUP($C57,'Aspen Open SS Feb 18'!$A$17:$I$99,9,FALSE))=TRUE,0,VLOOKUP($C57,'Aspen Open SS Feb 18'!$A$17:$I$99,9,FALSE))</f>
        <v>0</v>
      </c>
      <c r="M57" s="103">
        <f>IF(ISNA(VLOOKUP($C57,'Caledon TT Feb 26'!$A$17:$I$99,9,FALSE))=TRUE,0,VLOOKUP($C57,'Caledon TT Feb 26'!$A$17:$I$99,9,FALSE))</f>
        <v>0</v>
      </c>
      <c r="N57" s="103">
        <f>IF(ISNA(VLOOKUP($C57,'Calgary Nor-Am HP Feb 26'!$A$17:$I$99,9,FALSE))=TRUE,0,VLOOKUP($C57,'Calgary Nor-Am HP Feb 26'!$A$17:$I$99,9,FALSE))</f>
        <v>0</v>
      </c>
      <c r="O57" s="103">
        <f>IF(ISNA(VLOOKUP($C57,'Calgary Nor-Am SS Feb 28'!$A$17:$I$99,9,FALSE))=TRUE,0,VLOOKUP($C57,'Calgary Nor-Am SS Feb 28'!$A$17:$I$99,9,FALSE))</f>
        <v>0</v>
      </c>
      <c r="P57" s="103">
        <f>IF(ISNA(VLOOKUP($C57,'MSLM Nor-Am March 5-6'!$A$17:$I$98,9,FALSE))=TRUE,0,VLOOKUP($C57,'MSLM Nor-Am March 5-6'!$A$17:$I$98,9,FALSE))</f>
        <v>0</v>
      </c>
      <c r="Q57" s="103">
        <f>IF(ISNA(VLOOKUP($C57,'Mammoth World Cup'!$A$17:$I$99,9,FALSE))=TRUE,0,VLOOKUP($C57,'Mammoth World Cup'!$A$17:$I$99,9,FALSE))</f>
        <v>0</v>
      </c>
      <c r="R57" s="103">
        <f>IF(ISNA(VLOOKUP($C57,'Jr Nationals March 17 SS'!$A$17:$I$99,9,FALSE))=TRUE,0,VLOOKUP($C57,'Jr Nationals March 17 SS'!$A$17:$I$99,9,FALSE))</f>
        <v>0</v>
      </c>
      <c r="S57" s="103">
        <f>IF(ISNA(VLOOKUP($C57,'Seven Springs Nor-Am Mar 17 HP'!$A$17:$I$99,9,FALSE))=TRUE,0,VLOOKUP($C57,'Seven Springs Nor-Am Mar 17 HP'!$A$17:$I$99,9,FALSE))</f>
        <v>0</v>
      </c>
      <c r="T57" s="102">
        <f>IF(ISNA(VLOOKUP($C57,'Seven Springs Nor-Am Mar 18 SS'!$A$17:$I$99,9,FALSE))=TRUE,0,VLOOKUP($C57,'Seven Springs Nor-Am Mar 18 SS'!$A$17:$I$99,9,FALSE))</f>
        <v>0</v>
      </c>
      <c r="U57" s="103">
        <f>IF(ISNA(VLOOKUP($C57,'Stoneham COT March 12-13 SS'!$A$17:$I$99,9,FALSE))=TRUE,0,VLOOKUP($C57,'Stoneham COT March 12-13 SS'!$A$17:$I$99,9,FALSE))</f>
        <v>0</v>
      </c>
      <c r="V57" s="103">
        <f>IF(ISNA(VLOOKUP($C57,'Stoneham COT March 11 HP'!$A$17:$I$99,9,FALSE))=TRUE,0,VLOOKUP($C57,'Stoneham COT March 11 HP'!$A$17:$I$99,9,FALSE))</f>
        <v>0</v>
      </c>
      <c r="W57" s="103">
        <f>IF(ISNA(VLOOKUP($C57,'Step Up April 1-3 SS'!$A$17:$I$99,9,FALSE))=TRUE,0,VLOOKUP($C57,'Step Up April 1-3 SS'!$A$17:$I$99,9,FALSE))</f>
        <v>0</v>
      </c>
      <c r="X57" s="103">
        <f>IF(ISNA(VLOOKUP($C57,'Midwest Championship Feb 6 SS'!$A$17:$I$99,9,FALSE))=TRUE,0,VLOOKUP($C57,'Midwest Championship Feb 6 SS'!$A$17:$I$99,9,FALSE))</f>
        <v>0</v>
      </c>
      <c r="Y57" s="103">
        <f>IF(ISNA(VLOOKUP($C57,'Thunder Bay TT Jan 2016 SS'!$A$17:$I$99,9,FALSE))=TRUE,0,VLOOKUP($C57,'Thunder Bay TT Jan 2016 SS'!$A$17:$I$99,9,FALSE))</f>
        <v>0</v>
      </c>
      <c r="Z57" s="103">
        <f>IF(ISNA(VLOOKUP($C57,Event22!$A$17:$I$99,9,FALSE))=TRUE,0,VLOOKUP($C57,Event22!$A$17:$I$99,9,FALSE))</f>
        <v>0</v>
      </c>
      <c r="AA57" s="103">
        <f>IF(ISNA(VLOOKUP($C57,Event23!$A$17:$I$99,9,FALSE))=TRUE,0,VLOOKUP($C57,Event23!$A$17:$I$99,9,FALSE))</f>
        <v>0</v>
      </c>
      <c r="AB57" s="103">
        <f>IF(ISNA(VLOOKUP($C57,Event24!$A$17:$I$99,9,FALSE))=TRUE,0,VLOOKUP($C57,Event24!$A$17:$I$99,9,FALSE))</f>
        <v>0</v>
      </c>
      <c r="AC57" s="103">
        <f>IF(ISNA(VLOOKUP($C57,Event25!$A$17:$I$99,9,FALSE))=TRUE,0,VLOOKUP($C57,Event25!$A$17:$I$99,9,FALSE))</f>
        <v>0</v>
      </c>
      <c r="AD57" s="103">
        <f>IF(ISNA(VLOOKUP($C57,Event26!$A$17:$I$99,9,FALSE))=TRUE,0,VLOOKUP($C57,Event26!$A$17:$I$99,9,FALSE))</f>
        <v>0</v>
      </c>
      <c r="AE57" s="103">
        <f>IF(ISNA(VLOOKUP($C57,Event27!$A$17:$I$99,9,FALSE))=TRUE,0,VLOOKUP($C57,Event27!$A$17:$I$99,9,FALSE))</f>
        <v>0</v>
      </c>
      <c r="AF57" s="103">
        <f>IF(ISNA(VLOOKUP($C57,Event28!$A$17:$I$99,9,FALSE))=TRUE,0,VLOOKUP($C57,Event28!$A$17:$I$99,9,FALSE))</f>
        <v>0</v>
      </c>
      <c r="AG57" s="103">
        <f>IF(ISNA(VLOOKUP($C57,Event29!$A$17:$I$99,9,FALSE))=TRUE,0,VLOOKUP($C57,Event29!$A$17:$I$99,9,FALSE))</f>
        <v>0</v>
      </c>
      <c r="AH57" s="103">
        <f>IF(ISNA(VLOOKUP($C57,Event30!$A$17:$I$99,9,FALSE))=TRUE,0,VLOOKUP($C57,Event30!$A$17:$I$99,9,FALSE))</f>
        <v>0</v>
      </c>
    </row>
    <row r="58" spans="1:34" ht="13.5">
      <c r="A58" s="169"/>
      <c r="B58" s="169"/>
      <c r="C58" s="54"/>
      <c r="D58" s="108" t="str">
        <f>IF(ISNA(VLOOKUP($C58,'RPA Caclulations'!$C$6:$K$100,3,FALSE))=TRUE,"0",VLOOKUP($C58,'RPA Caclulations'!$C$6:$K$100,3,FALSE))</f>
        <v>0</v>
      </c>
      <c r="E58" s="102" t="str">
        <f>IF(ISNA(VLOOKUP($C58,'REV Copper HP Dec 10'!$A$17:$I$71,9,FALSE))=TRUE,"0",VLOOKUP($C58,'REV Copper HP Dec 10'!$A$17:$I$71,9,FALSE))</f>
        <v>0</v>
      </c>
      <c r="F58" s="102" t="str">
        <f>IF(ISNA(VLOOKUP($C58,'REV Copper HP Dec 11'!$A$17:$I$70,9,FALSE))=TRUE,"0",VLOOKUP($C58,'REV Copper HP Dec 11'!$A$17:$I$70,9,FALSE))</f>
        <v>0</v>
      </c>
      <c r="G58" s="103">
        <f>IF(ISNA(VLOOKUP($C58,'Muskoka Timber Tour Jan 23'!$A$17:$I$20,9,FALSE))=TRUE,0,VLOOKUP($C58,'Muskoka Timber Tour Jan 23'!$A$17:$I$20,9,FALSE))</f>
        <v>0</v>
      </c>
      <c r="H58" s="103">
        <f>IF(ISNA(VLOOKUP($C58,'Muskoka Timber Tour Jan 24'!$A$17:$I$20,9,FALSE))=TRUE,0,VLOOKUP($C58,'Muskoka Timber Tour Jan 24'!$A$17:$I$20,9,FALSE))</f>
        <v>0</v>
      </c>
      <c r="I58" s="103">
        <f>IF(ISNA(VLOOKUP($C58,'Whistler COT'!$A$17:$I$95,9,FALSE))=TRUE,0,VLOOKUP($C58,'Whistler COT'!$A$17:$I$95,9,FALSE))</f>
        <v>0</v>
      </c>
      <c r="J58" s="103">
        <f>IF(ISNA(VLOOKUP($C58,'Camp Fortune TT Feb 20'!$A$17:$I$97,9,FALSE))=TRUE,0,VLOOKUP($C58,'Camp Fortune TT Feb 20'!$A$17:$I$97,9,FALSE))</f>
        <v>0</v>
      </c>
      <c r="K58" s="103">
        <f>IF(ISNA(VLOOKUP($C58,'Aspen Open HP Feb 18'!$A$17:$I$100,9,FALSE))=TRUE,0,VLOOKUP($C58,'Aspen Open HP Feb 18'!$A$17:$I$100,9,FALSE))</f>
        <v>0</v>
      </c>
      <c r="L58" s="103">
        <f>IF(ISNA(VLOOKUP($C58,'Aspen Open SS Feb 18'!$A$17:$I$99,9,FALSE))=TRUE,0,VLOOKUP($C58,'Aspen Open SS Feb 18'!$A$17:$I$99,9,FALSE))</f>
        <v>0</v>
      </c>
      <c r="M58" s="103">
        <f>IF(ISNA(VLOOKUP($C58,'Caledon TT Feb 26'!$A$17:$I$99,9,FALSE))=TRUE,0,VLOOKUP($C58,'Caledon TT Feb 26'!$A$17:$I$99,9,FALSE))</f>
        <v>0</v>
      </c>
      <c r="N58" s="103">
        <f>IF(ISNA(VLOOKUP($C58,'Calgary Nor-Am HP Feb 26'!$A$17:$I$99,9,FALSE))=TRUE,0,VLOOKUP($C58,'Calgary Nor-Am HP Feb 26'!$A$17:$I$99,9,FALSE))</f>
        <v>0</v>
      </c>
      <c r="O58" s="103">
        <f>IF(ISNA(VLOOKUP($C58,'Calgary Nor-Am SS Feb 28'!$A$17:$I$99,9,FALSE))=TRUE,0,VLOOKUP($C58,'Calgary Nor-Am SS Feb 28'!$A$17:$I$99,9,FALSE))</f>
        <v>0</v>
      </c>
      <c r="P58" s="103">
        <f>IF(ISNA(VLOOKUP($C58,'MSLM Nor-Am March 5-6'!$A$17:$I$98,9,FALSE))=TRUE,0,VLOOKUP($C58,'MSLM Nor-Am March 5-6'!$A$17:$I$98,9,FALSE))</f>
        <v>0</v>
      </c>
      <c r="Q58" s="103">
        <f>IF(ISNA(VLOOKUP($C58,'Mammoth World Cup'!$A$17:$I$99,9,FALSE))=TRUE,0,VLOOKUP($C58,'Mammoth World Cup'!$A$17:$I$99,9,FALSE))</f>
        <v>0</v>
      </c>
      <c r="R58" s="103">
        <f>IF(ISNA(VLOOKUP($C58,'Jr Nationals March 17 SS'!$A$17:$I$99,9,FALSE))=TRUE,0,VLOOKUP($C58,'Jr Nationals March 17 SS'!$A$17:$I$99,9,FALSE))</f>
        <v>0</v>
      </c>
      <c r="S58" s="103">
        <f>IF(ISNA(VLOOKUP($C58,'Seven Springs Nor-Am Mar 17 HP'!$A$17:$I$99,9,FALSE))=TRUE,0,VLOOKUP($C58,'Seven Springs Nor-Am Mar 17 HP'!$A$17:$I$99,9,FALSE))</f>
        <v>0</v>
      </c>
      <c r="T58" s="102">
        <f>IF(ISNA(VLOOKUP($C58,'Seven Springs Nor-Am Mar 18 SS'!$A$17:$I$99,9,FALSE))=TRUE,0,VLOOKUP($C58,'Seven Springs Nor-Am Mar 18 SS'!$A$17:$I$99,9,FALSE))</f>
        <v>0</v>
      </c>
      <c r="U58" s="103">
        <f>IF(ISNA(VLOOKUP($C58,'Stoneham COT March 12-13 SS'!$A$17:$I$99,9,FALSE))=TRUE,0,VLOOKUP($C58,'Stoneham COT March 12-13 SS'!$A$17:$I$99,9,FALSE))</f>
        <v>0</v>
      </c>
      <c r="V58" s="103">
        <f>IF(ISNA(VLOOKUP($C58,'Stoneham COT March 11 HP'!$A$17:$I$99,9,FALSE))=TRUE,0,VLOOKUP($C58,'Stoneham COT March 11 HP'!$A$17:$I$99,9,FALSE))</f>
        <v>0</v>
      </c>
      <c r="W58" s="103">
        <f>IF(ISNA(VLOOKUP($C58,'Step Up April 1-3 SS'!$A$17:$I$99,9,FALSE))=TRUE,0,VLOOKUP($C58,'Step Up April 1-3 SS'!$A$17:$I$99,9,FALSE))</f>
        <v>0</v>
      </c>
      <c r="X58" s="103">
        <f>IF(ISNA(VLOOKUP($C58,'Midwest Championship Feb 6 SS'!$A$17:$I$99,9,FALSE))=TRUE,0,VLOOKUP($C58,'Midwest Championship Feb 6 SS'!$A$17:$I$99,9,FALSE))</f>
        <v>0</v>
      </c>
      <c r="Y58" s="103">
        <f>IF(ISNA(VLOOKUP($C58,'Thunder Bay TT Jan 2016 SS'!$A$17:$I$99,9,FALSE))=TRUE,0,VLOOKUP($C58,'Thunder Bay TT Jan 2016 SS'!$A$17:$I$99,9,FALSE))</f>
        <v>0</v>
      </c>
      <c r="Z58" s="103">
        <f>IF(ISNA(VLOOKUP($C58,Event22!$A$17:$I$99,9,FALSE))=TRUE,0,VLOOKUP($C58,Event22!$A$17:$I$99,9,FALSE))</f>
        <v>0</v>
      </c>
      <c r="AA58" s="103">
        <f>IF(ISNA(VLOOKUP($C58,Event23!$A$17:$I$99,9,FALSE))=TRUE,0,VLOOKUP($C58,Event23!$A$17:$I$99,9,FALSE))</f>
        <v>0</v>
      </c>
      <c r="AB58" s="103">
        <f>IF(ISNA(VLOOKUP($C58,Event24!$A$17:$I$99,9,FALSE))=TRUE,0,VLOOKUP($C58,Event24!$A$17:$I$99,9,FALSE))</f>
        <v>0</v>
      </c>
      <c r="AC58" s="103">
        <f>IF(ISNA(VLOOKUP($C58,Event25!$A$17:$I$99,9,FALSE))=TRUE,0,VLOOKUP($C58,Event25!$A$17:$I$99,9,FALSE))</f>
        <v>0</v>
      </c>
      <c r="AD58" s="103">
        <f>IF(ISNA(VLOOKUP($C58,Event26!$A$17:$I$99,9,FALSE))=TRUE,0,VLOOKUP($C58,Event26!$A$17:$I$99,9,FALSE))</f>
        <v>0</v>
      </c>
      <c r="AE58" s="103">
        <f>IF(ISNA(VLOOKUP($C58,Event27!$A$17:$I$99,9,FALSE))=TRUE,0,VLOOKUP($C58,Event27!$A$17:$I$99,9,FALSE))</f>
        <v>0</v>
      </c>
      <c r="AF58" s="103">
        <f>IF(ISNA(VLOOKUP($C58,Event28!$A$17:$I$99,9,FALSE))=TRUE,0,VLOOKUP($C58,Event28!$A$17:$I$99,9,FALSE))</f>
        <v>0</v>
      </c>
      <c r="AG58" s="103">
        <f>IF(ISNA(VLOOKUP($C58,Event29!$A$17:$I$99,9,FALSE))=TRUE,0,VLOOKUP($C58,Event29!$A$17:$I$99,9,FALSE))</f>
        <v>0</v>
      </c>
      <c r="AH58" s="103">
        <f>IF(ISNA(VLOOKUP($C58,Event30!$A$17:$I$99,9,FALSE))=TRUE,0,VLOOKUP($C58,Event30!$A$17:$I$99,9,FALSE))</f>
        <v>0</v>
      </c>
    </row>
    <row r="59" spans="1:34" ht="13.5">
      <c r="A59" s="169"/>
      <c r="B59" s="169"/>
      <c r="C59" s="91"/>
      <c r="D59" s="108" t="str">
        <f>IF(ISNA(VLOOKUP($C59,'RPA Caclulations'!$C$6:$K$100,3,FALSE))=TRUE,"0",VLOOKUP($C59,'RPA Caclulations'!$C$6:$K$100,3,FALSE))</f>
        <v>0</v>
      </c>
      <c r="E59" s="102" t="str">
        <f>IF(ISNA(VLOOKUP($C59,'REV Copper HP Dec 10'!$A$17:$I$71,9,FALSE))=TRUE,"0",VLOOKUP($C59,'REV Copper HP Dec 10'!$A$17:$I$71,9,FALSE))</f>
        <v>0</v>
      </c>
      <c r="F59" s="102" t="str">
        <f>IF(ISNA(VLOOKUP($C59,'REV Copper HP Dec 11'!$A$17:$I$70,9,FALSE))=TRUE,"0",VLOOKUP($C59,'REV Copper HP Dec 11'!$A$17:$I$70,9,FALSE))</f>
        <v>0</v>
      </c>
      <c r="G59" s="103">
        <f>IF(ISNA(VLOOKUP($C59,'Muskoka Timber Tour Jan 23'!$A$17:$I$20,9,FALSE))=TRUE,0,VLOOKUP($C59,'Muskoka Timber Tour Jan 23'!$A$17:$I$20,9,FALSE))</f>
        <v>0</v>
      </c>
      <c r="H59" s="103">
        <f>IF(ISNA(VLOOKUP($C59,'Muskoka Timber Tour Jan 24'!$A$17:$I$20,9,FALSE))=TRUE,0,VLOOKUP($C59,'Muskoka Timber Tour Jan 24'!$A$17:$I$20,9,FALSE))</f>
        <v>0</v>
      </c>
      <c r="I59" s="103">
        <f>IF(ISNA(VLOOKUP($C59,'Whistler COT'!$A$17:$I$95,9,FALSE))=TRUE,0,VLOOKUP($C59,'Whistler COT'!$A$17:$I$95,9,FALSE))</f>
        <v>0</v>
      </c>
      <c r="J59" s="103">
        <f>IF(ISNA(VLOOKUP($C59,'Camp Fortune TT Feb 20'!$A$17:$I$97,9,FALSE))=TRUE,0,VLOOKUP($C59,'Camp Fortune TT Feb 20'!$A$17:$I$97,9,FALSE))</f>
        <v>0</v>
      </c>
      <c r="K59" s="103">
        <f>IF(ISNA(VLOOKUP($C59,'Aspen Open HP Feb 18'!$A$17:$I$100,9,FALSE))=TRUE,0,VLOOKUP($C59,'Aspen Open HP Feb 18'!$A$17:$I$100,9,FALSE))</f>
        <v>0</v>
      </c>
      <c r="L59" s="103">
        <f>IF(ISNA(VLOOKUP($C59,'Aspen Open SS Feb 18'!$A$17:$I$99,9,FALSE))=TRUE,0,VLOOKUP($C59,'Aspen Open SS Feb 18'!$A$17:$I$99,9,FALSE))</f>
        <v>0</v>
      </c>
      <c r="M59" s="103">
        <f>IF(ISNA(VLOOKUP($C59,'Caledon TT Feb 26'!$A$17:$I$99,9,FALSE))=TRUE,0,VLOOKUP($C59,'Caledon TT Feb 26'!$A$17:$I$99,9,FALSE))</f>
        <v>0</v>
      </c>
      <c r="N59" s="103">
        <f>IF(ISNA(VLOOKUP($C59,'Calgary Nor-Am HP Feb 26'!$A$17:$I$99,9,FALSE))=TRUE,0,VLOOKUP($C59,'Calgary Nor-Am HP Feb 26'!$A$17:$I$99,9,FALSE))</f>
        <v>0</v>
      </c>
      <c r="O59" s="103">
        <f>IF(ISNA(VLOOKUP($C59,'Calgary Nor-Am SS Feb 28'!$A$17:$I$99,9,FALSE))=TRUE,0,VLOOKUP($C59,'Calgary Nor-Am SS Feb 28'!$A$17:$I$99,9,FALSE))</f>
        <v>0</v>
      </c>
      <c r="P59" s="103">
        <f>IF(ISNA(VLOOKUP($C59,'MSLM Nor-Am March 5-6'!$A$17:$I$98,9,FALSE))=TRUE,0,VLOOKUP($C59,'MSLM Nor-Am March 5-6'!$A$17:$I$98,9,FALSE))</f>
        <v>0</v>
      </c>
      <c r="Q59" s="103">
        <f>IF(ISNA(VLOOKUP($C59,'Mammoth World Cup'!$A$17:$I$99,9,FALSE))=TRUE,0,VLOOKUP($C59,'Mammoth World Cup'!$A$17:$I$99,9,FALSE))</f>
        <v>0</v>
      </c>
      <c r="R59" s="103">
        <f>IF(ISNA(VLOOKUP($C59,'Jr Nationals March 17 SS'!$A$17:$I$99,9,FALSE))=TRUE,0,VLOOKUP($C59,'Jr Nationals March 17 SS'!$A$17:$I$99,9,FALSE))</f>
        <v>0</v>
      </c>
      <c r="S59" s="103">
        <f>IF(ISNA(VLOOKUP($C59,'Seven Springs Nor-Am Mar 17 HP'!$A$17:$I$99,9,FALSE))=TRUE,0,VLOOKUP($C59,'Seven Springs Nor-Am Mar 17 HP'!$A$17:$I$99,9,FALSE))</f>
        <v>0</v>
      </c>
      <c r="T59" s="102">
        <f>IF(ISNA(VLOOKUP($C59,'Seven Springs Nor-Am Mar 18 SS'!$A$17:$I$99,9,FALSE))=TRUE,0,VLOOKUP($C59,'Seven Springs Nor-Am Mar 18 SS'!$A$17:$I$99,9,FALSE))</f>
        <v>0</v>
      </c>
      <c r="U59" s="103">
        <f>IF(ISNA(VLOOKUP($C59,'Stoneham COT March 12-13 SS'!$A$17:$I$99,9,FALSE))=TRUE,0,VLOOKUP($C59,'Stoneham COT March 12-13 SS'!$A$17:$I$99,9,FALSE))</f>
        <v>0</v>
      </c>
      <c r="V59" s="103">
        <f>IF(ISNA(VLOOKUP($C59,'Stoneham COT March 11 HP'!$A$17:$I$99,9,FALSE))=TRUE,0,VLOOKUP($C59,'Stoneham COT March 11 HP'!$A$17:$I$99,9,FALSE))</f>
        <v>0</v>
      </c>
      <c r="W59" s="103">
        <f>IF(ISNA(VLOOKUP($C59,'Step Up April 1-3 SS'!$A$17:$I$99,9,FALSE))=TRUE,0,VLOOKUP($C59,'Step Up April 1-3 SS'!$A$17:$I$99,9,FALSE))</f>
        <v>0</v>
      </c>
      <c r="X59" s="103">
        <f>IF(ISNA(VLOOKUP($C59,'Midwest Championship Feb 6 SS'!$A$17:$I$99,9,FALSE))=TRUE,0,VLOOKUP($C59,'Midwest Championship Feb 6 SS'!$A$17:$I$99,9,FALSE))</f>
        <v>0</v>
      </c>
      <c r="Y59" s="103">
        <f>IF(ISNA(VLOOKUP($C59,'Thunder Bay TT Jan 2016 SS'!$A$17:$I$99,9,FALSE))=TRUE,0,VLOOKUP($C59,'Thunder Bay TT Jan 2016 SS'!$A$17:$I$99,9,FALSE))</f>
        <v>0</v>
      </c>
      <c r="Z59" s="103">
        <f>IF(ISNA(VLOOKUP($C59,Event22!$A$17:$I$99,9,FALSE))=TRUE,0,VLOOKUP($C59,Event22!$A$17:$I$99,9,FALSE))</f>
        <v>0</v>
      </c>
      <c r="AA59" s="103">
        <f>IF(ISNA(VLOOKUP($C59,Event23!$A$17:$I$99,9,FALSE))=TRUE,0,VLOOKUP($C59,Event23!$A$17:$I$99,9,FALSE))</f>
        <v>0</v>
      </c>
      <c r="AB59" s="103">
        <f>IF(ISNA(VLOOKUP($C59,Event24!$A$17:$I$99,9,FALSE))=TRUE,0,VLOOKUP($C59,Event24!$A$17:$I$99,9,FALSE))</f>
        <v>0</v>
      </c>
      <c r="AC59" s="103">
        <f>IF(ISNA(VLOOKUP($C59,Event25!$A$17:$I$99,9,FALSE))=TRUE,0,VLOOKUP($C59,Event25!$A$17:$I$99,9,FALSE))</f>
        <v>0</v>
      </c>
      <c r="AD59" s="103">
        <f>IF(ISNA(VLOOKUP($C59,Event26!$A$17:$I$99,9,FALSE))=TRUE,0,VLOOKUP($C59,Event26!$A$17:$I$99,9,FALSE))</f>
        <v>0</v>
      </c>
      <c r="AE59" s="103">
        <f>IF(ISNA(VLOOKUP($C59,Event27!$A$17:$I$99,9,FALSE))=TRUE,0,VLOOKUP($C59,Event27!$A$17:$I$99,9,FALSE))</f>
        <v>0</v>
      </c>
      <c r="AF59" s="103">
        <f>IF(ISNA(VLOOKUP($C59,Event28!$A$17:$I$99,9,FALSE))=TRUE,0,VLOOKUP($C59,Event28!$A$17:$I$99,9,FALSE))</f>
        <v>0</v>
      </c>
      <c r="AG59" s="103">
        <f>IF(ISNA(VLOOKUP($C59,Event29!$A$17:$I$99,9,FALSE))=TRUE,0,VLOOKUP($C59,Event29!$A$17:$I$99,9,FALSE))</f>
        <v>0</v>
      </c>
      <c r="AH59" s="103">
        <f>IF(ISNA(VLOOKUP($C59,Event30!$A$17:$I$99,9,FALSE))=TRUE,0,VLOOKUP($C59,Event30!$A$17:$I$99,9,FALSE))</f>
        <v>0</v>
      </c>
    </row>
    <row r="60" spans="1:34" ht="13.5">
      <c r="A60" s="169"/>
      <c r="B60" s="169"/>
      <c r="C60" s="91"/>
      <c r="D60" s="108" t="str">
        <f>IF(ISNA(VLOOKUP($C60,'RPA Caclulations'!$C$6:$K$100,3,FALSE))=TRUE,"0",VLOOKUP($C60,'RPA Caclulations'!$C$6:$K$100,3,FALSE))</f>
        <v>0</v>
      </c>
      <c r="E60" s="102" t="str">
        <f>IF(ISNA(VLOOKUP($C60,'REV Copper HP Dec 10'!$A$17:$I$71,9,FALSE))=TRUE,"0",VLOOKUP($C60,'REV Copper HP Dec 10'!$A$17:$I$71,9,FALSE))</f>
        <v>0</v>
      </c>
      <c r="F60" s="102" t="str">
        <f>IF(ISNA(VLOOKUP($C60,'REV Copper HP Dec 11'!$A$17:$I$70,9,FALSE))=TRUE,"0",VLOOKUP($C60,'REV Copper HP Dec 11'!$A$17:$I$70,9,FALSE))</f>
        <v>0</v>
      </c>
      <c r="G60" s="103">
        <f>IF(ISNA(VLOOKUP($C60,'Muskoka Timber Tour Jan 23'!$A$17:$I$20,9,FALSE))=TRUE,0,VLOOKUP($C60,'Muskoka Timber Tour Jan 23'!$A$17:$I$20,9,FALSE))</f>
        <v>0</v>
      </c>
      <c r="H60" s="103">
        <f>IF(ISNA(VLOOKUP($C60,'Muskoka Timber Tour Jan 24'!$A$17:$I$20,9,FALSE))=TRUE,0,VLOOKUP($C60,'Muskoka Timber Tour Jan 24'!$A$17:$I$20,9,FALSE))</f>
        <v>0</v>
      </c>
      <c r="I60" s="103">
        <f>IF(ISNA(VLOOKUP($C60,'Whistler COT'!$A$17:$I$95,9,FALSE))=TRUE,0,VLOOKUP($C60,'Whistler COT'!$A$17:$I$95,9,FALSE))</f>
        <v>0</v>
      </c>
      <c r="J60" s="103">
        <f>IF(ISNA(VLOOKUP($C60,'Camp Fortune TT Feb 20'!$A$17:$I$97,9,FALSE))=TRUE,0,VLOOKUP($C60,'Camp Fortune TT Feb 20'!$A$17:$I$97,9,FALSE))</f>
        <v>0</v>
      </c>
      <c r="K60" s="103">
        <f>IF(ISNA(VLOOKUP($C60,'Aspen Open HP Feb 18'!$A$17:$I$100,9,FALSE))=TRUE,0,VLOOKUP($C60,'Aspen Open HP Feb 18'!$A$17:$I$100,9,FALSE))</f>
        <v>0</v>
      </c>
      <c r="L60" s="103">
        <f>IF(ISNA(VLOOKUP($C60,'Aspen Open SS Feb 18'!$A$17:$I$99,9,FALSE))=TRUE,0,VLOOKUP($C60,'Aspen Open SS Feb 18'!$A$17:$I$99,9,FALSE))</f>
        <v>0</v>
      </c>
      <c r="M60" s="103">
        <f>IF(ISNA(VLOOKUP($C60,'Caledon TT Feb 26'!$A$17:$I$99,9,FALSE))=TRUE,0,VLOOKUP($C60,'Caledon TT Feb 26'!$A$17:$I$99,9,FALSE))</f>
        <v>0</v>
      </c>
      <c r="N60" s="103">
        <f>IF(ISNA(VLOOKUP($C60,'Calgary Nor-Am HP Feb 26'!$A$17:$I$99,9,FALSE))=TRUE,0,VLOOKUP($C60,'Calgary Nor-Am HP Feb 26'!$A$17:$I$99,9,FALSE))</f>
        <v>0</v>
      </c>
      <c r="O60" s="103">
        <f>IF(ISNA(VLOOKUP($C60,'Calgary Nor-Am SS Feb 28'!$A$17:$I$99,9,FALSE))=TRUE,0,VLOOKUP($C60,'Calgary Nor-Am SS Feb 28'!$A$17:$I$99,9,FALSE))</f>
        <v>0</v>
      </c>
      <c r="P60" s="103">
        <f>IF(ISNA(VLOOKUP($C60,'MSLM Nor-Am March 5-6'!$A$17:$I$98,9,FALSE))=TRUE,0,VLOOKUP($C60,'MSLM Nor-Am March 5-6'!$A$17:$I$98,9,FALSE))</f>
        <v>0</v>
      </c>
      <c r="Q60" s="103">
        <f>IF(ISNA(VLOOKUP($C60,'Mammoth World Cup'!$A$17:$I$99,9,FALSE))=TRUE,0,VLOOKUP($C60,'Mammoth World Cup'!$A$17:$I$99,9,FALSE))</f>
        <v>0</v>
      </c>
      <c r="R60" s="103">
        <f>IF(ISNA(VLOOKUP($C60,'Jr Nationals March 17 SS'!$A$17:$I$99,9,FALSE))=TRUE,0,VLOOKUP($C60,'Jr Nationals March 17 SS'!$A$17:$I$99,9,FALSE))</f>
        <v>0</v>
      </c>
      <c r="S60" s="103">
        <f>IF(ISNA(VLOOKUP($C60,'Seven Springs Nor-Am Mar 17 HP'!$A$17:$I$99,9,FALSE))=TRUE,0,VLOOKUP($C60,'Seven Springs Nor-Am Mar 17 HP'!$A$17:$I$99,9,FALSE))</f>
        <v>0</v>
      </c>
      <c r="T60" s="102">
        <f>IF(ISNA(VLOOKUP($C60,'Seven Springs Nor-Am Mar 18 SS'!$A$17:$I$99,9,FALSE))=TRUE,0,VLOOKUP($C60,'Seven Springs Nor-Am Mar 18 SS'!$A$17:$I$99,9,FALSE))</f>
        <v>0</v>
      </c>
      <c r="U60" s="103">
        <f>IF(ISNA(VLOOKUP($C60,'Stoneham COT March 12-13 SS'!$A$17:$I$99,9,FALSE))=TRUE,0,VLOOKUP($C60,'Stoneham COT March 12-13 SS'!$A$17:$I$99,9,FALSE))</f>
        <v>0</v>
      </c>
      <c r="V60" s="103">
        <f>IF(ISNA(VLOOKUP($C60,'Stoneham COT March 11 HP'!$A$17:$I$99,9,FALSE))=TRUE,0,VLOOKUP($C60,'Stoneham COT March 11 HP'!$A$17:$I$99,9,FALSE))</f>
        <v>0</v>
      </c>
      <c r="W60" s="103">
        <f>IF(ISNA(VLOOKUP($C60,'Step Up April 1-3 SS'!$A$17:$I$99,9,FALSE))=TRUE,0,VLOOKUP($C60,'Step Up April 1-3 SS'!$A$17:$I$99,9,FALSE))</f>
        <v>0</v>
      </c>
      <c r="X60" s="103">
        <f>IF(ISNA(VLOOKUP($C60,'Midwest Championship Feb 6 SS'!$A$17:$I$99,9,FALSE))=TRUE,0,VLOOKUP($C60,'Midwest Championship Feb 6 SS'!$A$17:$I$99,9,FALSE))</f>
        <v>0</v>
      </c>
      <c r="Y60" s="103">
        <f>IF(ISNA(VLOOKUP($C60,'Thunder Bay TT Jan 2016 SS'!$A$17:$I$99,9,FALSE))=TRUE,0,VLOOKUP($C60,'Thunder Bay TT Jan 2016 SS'!$A$17:$I$99,9,FALSE))</f>
        <v>0</v>
      </c>
      <c r="Z60" s="103">
        <f>IF(ISNA(VLOOKUP($C60,Event22!$A$17:$I$99,9,FALSE))=TRUE,0,VLOOKUP($C60,Event22!$A$17:$I$99,9,FALSE))</f>
        <v>0</v>
      </c>
      <c r="AA60" s="103">
        <f>IF(ISNA(VLOOKUP($C60,Event23!$A$17:$I$99,9,FALSE))=TRUE,0,VLOOKUP($C60,Event23!$A$17:$I$99,9,FALSE))</f>
        <v>0</v>
      </c>
      <c r="AB60" s="103">
        <f>IF(ISNA(VLOOKUP($C60,Event24!$A$17:$I$99,9,FALSE))=TRUE,0,VLOOKUP($C60,Event24!$A$17:$I$99,9,FALSE))</f>
        <v>0</v>
      </c>
      <c r="AC60" s="103">
        <f>IF(ISNA(VLOOKUP($C60,Event25!$A$17:$I$99,9,FALSE))=TRUE,0,VLOOKUP($C60,Event25!$A$17:$I$99,9,FALSE))</f>
        <v>0</v>
      </c>
      <c r="AD60" s="103">
        <f>IF(ISNA(VLOOKUP($C60,Event26!$A$17:$I$99,9,FALSE))=TRUE,0,VLOOKUP($C60,Event26!$A$17:$I$99,9,FALSE))</f>
        <v>0</v>
      </c>
      <c r="AE60" s="103">
        <f>IF(ISNA(VLOOKUP($C60,Event27!$A$17:$I$99,9,FALSE))=TRUE,0,VLOOKUP($C60,Event27!$A$17:$I$99,9,FALSE))</f>
        <v>0</v>
      </c>
      <c r="AF60" s="103">
        <f>IF(ISNA(VLOOKUP($C60,Event28!$A$17:$I$99,9,FALSE))=TRUE,0,VLOOKUP($C60,Event28!$A$17:$I$99,9,FALSE))</f>
        <v>0</v>
      </c>
      <c r="AG60" s="103">
        <f>IF(ISNA(VLOOKUP($C60,Event29!$A$17:$I$99,9,FALSE))=TRUE,0,VLOOKUP($C60,Event29!$A$17:$I$99,9,FALSE))</f>
        <v>0</v>
      </c>
      <c r="AH60" s="103">
        <f>IF(ISNA(VLOOKUP($C60,Event30!$A$17:$I$99,9,FALSE))=TRUE,0,VLOOKUP($C60,Event30!$A$17:$I$99,9,FALSE))</f>
        <v>0</v>
      </c>
    </row>
    <row r="61" spans="1:34" ht="13.5">
      <c r="A61" s="169"/>
      <c r="B61" s="169"/>
      <c r="C61" s="91"/>
      <c r="D61" s="108" t="str">
        <f>IF(ISNA(VLOOKUP($C61,'RPA Caclulations'!$C$6:$K$100,3,FALSE))=TRUE,"0",VLOOKUP($C61,'RPA Caclulations'!$C$6:$K$100,3,FALSE))</f>
        <v>0</v>
      </c>
      <c r="E61" s="102" t="str">
        <f>IF(ISNA(VLOOKUP($C61,'REV Copper HP Dec 10'!$A$17:$I$71,9,FALSE))=TRUE,"0",VLOOKUP($C61,'REV Copper HP Dec 10'!$A$17:$I$71,9,FALSE))</f>
        <v>0</v>
      </c>
      <c r="F61" s="102" t="str">
        <f>IF(ISNA(VLOOKUP($C61,'REV Copper HP Dec 11'!$A$17:$I$70,9,FALSE))=TRUE,"0",VLOOKUP($C61,'REV Copper HP Dec 11'!$A$17:$I$70,9,FALSE))</f>
        <v>0</v>
      </c>
      <c r="G61" s="103">
        <f>IF(ISNA(VLOOKUP($C61,'Muskoka Timber Tour Jan 23'!$A$17:$I$20,9,FALSE))=TRUE,0,VLOOKUP($C61,'Muskoka Timber Tour Jan 23'!$A$17:$I$20,9,FALSE))</f>
        <v>0</v>
      </c>
      <c r="H61" s="103">
        <f>IF(ISNA(VLOOKUP($C61,'Muskoka Timber Tour Jan 24'!$A$17:$I$20,9,FALSE))=TRUE,0,VLOOKUP($C61,'Muskoka Timber Tour Jan 24'!$A$17:$I$20,9,FALSE))</f>
        <v>0</v>
      </c>
      <c r="I61" s="103">
        <f>IF(ISNA(VLOOKUP($C61,'Whistler COT'!$A$17:$I$95,9,FALSE))=TRUE,0,VLOOKUP($C61,'Whistler COT'!$A$17:$I$95,9,FALSE))</f>
        <v>0</v>
      </c>
      <c r="J61" s="103">
        <f>IF(ISNA(VLOOKUP($C61,'Camp Fortune TT Feb 20'!$A$17:$I$97,9,FALSE))=TRUE,0,VLOOKUP($C61,'Camp Fortune TT Feb 20'!$A$17:$I$97,9,FALSE))</f>
        <v>0</v>
      </c>
      <c r="K61" s="103">
        <f>IF(ISNA(VLOOKUP($C61,'Aspen Open HP Feb 18'!$A$17:$I$100,9,FALSE))=TRUE,0,VLOOKUP($C61,'Aspen Open HP Feb 18'!$A$17:$I$100,9,FALSE))</f>
        <v>0</v>
      </c>
      <c r="L61" s="103">
        <f>IF(ISNA(VLOOKUP($C61,'Aspen Open SS Feb 18'!$A$17:$I$99,9,FALSE))=TRUE,0,VLOOKUP($C61,'Aspen Open SS Feb 18'!$A$17:$I$99,9,FALSE))</f>
        <v>0</v>
      </c>
      <c r="M61" s="103">
        <f>IF(ISNA(VLOOKUP($C61,'Caledon TT Feb 26'!$A$17:$I$99,9,FALSE))=TRUE,0,VLOOKUP($C61,'Caledon TT Feb 26'!$A$17:$I$99,9,FALSE))</f>
        <v>0</v>
      </c>
      <c r="N61" s="103">
        <f>IF(ISNA(VLOOKUP($C61,'Calgary Nor-Am HP Feb 26'!$A$17:$I$99,9,FALSE))=TRUE,0,VLOOKUP($C61,'Calgary Nor-Am HP Feb 26'!$A$17:$I$99,9,FALSE))</f>
        <v>0</v>
      </c>
      <c r="O61" s="103">
        <f>IF(ISNA(VLOOKUP($C61,'Calgary Nor-Am SS Feb 28'!$A$17:$I$99,9,FALSE))=TRUE,0,VLOOKUP($C61,'Calgary Nor-Am SS Feb 28'!$A$17:$I$99,9,FALSE))</f>
        <v>0</v>
      </c>
      <c r="P61" s="103">
        <f>IF(ISNA(VLOOKUP($C61,'MSLM Nor-Am March 5-6'!$A$17:$I$98,9,FALSE))=TRUE,0,VLOOKUP($C61,'MSLM Nor-Am March 5-6'!$A$17:$I$98,9,FALSE))</f>
        <v>0</v>
      </c>
      <c r="Q61" s="103">
        <f>IF(ISNA(VLOOKUP($C61,'Mammoth World Cup'!$A$17:$I$99,9,FALSE))=TRUE,0,VLOOKUP($C61,'Mammoth World Cup'!$A$17:$I$99,9,FALSE))</f>
        <v>0</v>
      </c>
      <c r="R61" s="103">
        <f>IF(ISNA(VLOOKUP($C61,'Jr Nationals March 17 SS'!$A$17:$I$99,9,FALSE))=TRUE,0,VLOOKUP($C61,'Jr Nationals March 17 SS'!$A$17:$I$99,9,FALSE))</f>
        <v>0</v>
      </c>
      <c r="S61" s="103">
        <f>IF(ISNA(VLOOKUP($C61,'Seven Springs Nor-Am Mar 17 HP'!$A$17:$I$99,9,FALSE))=TRUE,0,VLOOKUP($C61,'Seven Springs Nor-Am Mar 17 HP'!$A$17:$I$99,9,FALSE))</f>
        <v>0</v>
      </c>
      <c r="T61" s="102">
        <f>IF(ISNA(VLOOKUP($C61,'Seven Springs Nor-Am Mar 18 SS'!$A$17:$I$99,9,FALSE))=TRUE,0,VLOOKUP($C61,'Seven Springs Nor-Am Mar 18 SS'!$A$17:$I$99,9,FALSE))</f>
        <v>0</v>
      </c>
      <c r="U61" s="103">
        <f>IF(ISNA(VLOOKUP($C61,'Stoneham COT March 12-13 SS'!$A$17:$I$99,9,FALSE))=TRUE,0,VLOOKUP($C61,'Stoneham COT March 12-13 SS'!$A$17:$I$99,9,FALSE))</f>
        <v>0</v>
      </c>
      <c r="V61" s="103">
        <f>IF(ISNA(VLOOKUP($C61,'Stoneham COT March 11 HP'!$A$17:$I$99,9,FALSE))=TRUE,0,VLOOKUP($C61,'Stoneham COT March 11 HP'!$A$17:$I$99,9,FALSE))</f>
        <v>0</v>
      </c>
      <c r="W61" s="103">
        <f>IF(ISNA(VLOOKUP($C61,'Step Up April 1-3 SS'!$A$17:$I$99,9,FALSE))=TRUE,0,VLOOKUP($C61,'Step Up April 1-3 SS'!$A$17:$I$99,9,FALSE))</f>
        <v>0</v>
      </c>
      <c r="X61" s="103">
        <f>IF(ISNA(VLOOKUP($C61,'Midwest Championship Feb 6 SS'!$A$17:$I$99,9,FALSE))=TRUE,0,VLOOKUP($C61,'Midwest Championship Feb 6 SS'!$A$17:$I$99,9,FALSE))</f>
        <v>0</v>
      </c>
      <c r="Y61" s="103">
        <f>IF(ISNA(VLOOKUP($C61,'Thunder Bay TT Jan 2016 SS'!$A$17:$I$99,9,FALSE))=TRUE,0,VLOOKUP($C61,'Thunder Bay TT Jan 2016 SS'!$A$17:$I$99,9,FALSE))</f>
        <v>0</v>
      </c>
      <c r="Z61" s="103">
        <f>IF(ISNA(VLOOKUP($C61,Event22!$A$17:$I$99,9,FALSE))=TRUE,0,VLOOKUP($C61,Event22!$A$17:$I$99,9,FALSE))</f>
        <v>0</v>
      </c>
      <c r="AA61" s="103">
        <f>IF(ISNA(VLOOKUP($C61,Event23!$A$17:$I$99,9,FALSE))=TRUE,0,VLOOKUP($C61,Event23!$A$17:$I$99,9,FALSE))</f>
        <v>0</v>
      </c>
      <c r="AB61" s="103">
        <f>IF(ISNA(VLOOKUP($C61,Event24!$A$17:$I$99,9,FALSE))=TRUE,0,VLOOKUP($C61,Event24!$A$17:$I$99,9,FALSE))</f>
        <v>0</v>
      </c>
      <c r="AC61" s="103">
        <f>IF(ISNA(VLOOKUP($C61,Event25!$A$17:$I$99,9,FALSE))=TRUE,0,VLOOKUP($C61,Event25!$A$17:$I$99,9,FALSE))</f>
        <v>0</v>
      </c>
      <c r="AD61" s="103">
        <f>IF(ISNA(VLOOKUP($C61,Event26!$A$17:$I$99,9,FALSE))=TRUE,0,VLOOKUP($C61,Event26!$A$17:$I$99,9,FALSE))</f>
        <v>0</v>
      </c>
      <c r="AE61" s="103">
        <f>IF(ISNA(VLOOKUP($C61,Event27!$A$17:$I$99,9,FALSE))=TRUE,0,VLOOKUP($C61,Event27!$A$17:$I$99,9,FALSE))</f>
        <v>0</v>
      </c>
      <c r="AF61" s="103">
        <f>IF(ISNA(VLOOKUP($C61,Event28!$A$17:$I$99,9,FALSE))=TRUE,0,VLOOKUP($C61,Event28!$A$17:$I$99,9,FALSE))</f>
        <v>0</v>
      </c>
      <c r="AG61" s="103">
        <f>IF(ISNA(VLOOKUP($C61,Event29!$A$17:$I$99,9,FALSE))=TRUE,0,VLOOKUP($C61,Event29!$A$17:$I$99,9,FALSE))</f>
        <v>0</v>
      </c>
      <c r="AH61" s="103">
        <f>IF(ISNA(VLOOKUP($C61,Event30!$A$17:$I$99,9,FALSE))=TRUE,0,VLOOKUP($C61,Event30!$A$17:$I$99,9,FALSE))</f>
        <v>0</v>
      </c>
    </row>
    <row r="62" spans="1:34" ht="13.5">
      <c r="A62" s="169"/>
      <c r="B62" s="169"/>
      <c r="C62" s="91"/>
      <c r="D62" s="108" t="str">
        <f>IF(ISNA(VLOOKUP($C62,'RPA Caclulations'!$C$6:$K$100,3,FALSE))=TRUE,"0",VLOOKUP($C62,'RPA Caclulations'!$C$6:$K$100,3,FALSE))</f>
        <v>0</v>
      </c>
      <c r="E62" s="102" t="str">
        <f>IF(ISNA(VLOOKUP($C62,'REV Copper HP Dec 10'!$A$17:$I$71,9,FALSE))=TRUE,"0",VLOOKUP($C62,'REV Copper HP Dec 10'!$A$17:$I$71,9,FALSE))</f>
        <v>0</v>
      </c>
      <c r="F62" s="102" t="str">
        <f>IF(ISNA(VLOOKUP($C62,'REV Copper HP Dec 11'!$A$17:$I$70,9,FALSE))=TRUE,"0",VLOOKUP($C62,'REV Copper HP Dec 11'!$A$17:$I$70,9,FALSE))</f>
        <v>0</v>
      </c>
      <c r="G62" s="103">
        <f>IF(ISNA(VLOOKUP($C62,'Muskoka Timber Tour Jan 23'!$A$17:$I$20,9,FALSE))=TRUE,0,VLOOKUP($C62,'Muskoka Timber Tour Jan 23'!$A$17:$I$20,9,FALSE))</f>
        <v>0</v>
      </c>
      <c r="H62" s="103">
        <f>IF(ISNA(VLOOKUP($C62,'Muskoka Timber Tour Jan 24'!$A$17:$I$20,9,FALSE))=TRUE,0,VLOOKUP($C62,'Muskoka Timber Tour Jan 24'!$A$17:$I$20,9,FALSE))</f>
        <v>0</v>
      </c>
      <c r="I62" s="103">
        <f>IF(ISNA(VLOOKUP($C62,'Whistler COT'!$A$17:$I$95,9,FALSE))=TRUE,0,VLOOKUP($C62,'Whistler COT'!$A$17:$I$95,9,FALSE))</f>
        <v>0</v>
      </c>
      <c r="J62" s="103">
        <f>IF(ISNA(VLOOKUP($C62,'Camp Fortune TT Feb 20'!$A$17:$I$97,9,FALSE))=TRUE,0,VLOOKUP($C62,'Camp Fortune TT Feb 20'!$A$17:$I$97,9,FALSE))</f>
        <v>0</v>
      </c>
      <c r="K62" s="103">
        <f>IF(ISNA(VLOOKUP($C62,'Aspen Open HP Feb 18'!$A$17:$I$100,9,FALSE))=TRUE,0,VLOOKUP($C62,'Aspen Open HP Feb 18'!$A$17:$I$100,9,FALSE))</f>
        <v>0</v>
      </c>
      <c r="L62" s="103">
        <f>IF(ISNA(VLOOKUP($C62,'Aspen Open SS Feb 18'!$A$17:$I$99,9,FALSE))=TRUE,0,VLOOKUP($C62,'Aspen Open SS Feb 18'!$A$17:$I$99,9,FALSE))</f>
        <v>0</v>
      </c>
      <c r="M62" s="103">
        <f>IF(ISNA(VLOOKUP($C62,'Caledon TT Feb 26'!$A$17:$I$99,9,FALSE))=TRUE,0,VLOOKUP($C62,'Caledon TT Feb 26'!$A$17:$I$99,9,FALSE))</f>
        <v>0</v>
      </c>
      <c r="N62" s="103">
        <f>IF(ISNA(VLOOKUP($C62,'Calgary Nor-Am HP Feb 26'!$A$17:$I$99,9,FALSE))=TRUE,0,VLOOKUP($C62,'Calgary Nor-Am HP Feb 26'!$A$17:$I$99,9,FALSE))</f>
        <v>0</v>
      </c>
      <c r="O62" s="103">
        <f>IF(ISNA(VLOOKUP($C62,'Calgary Nor-Am SS Feb 28'!$A$17:$I$99,9,FALSE))=TRUE,0,VLOOKUP($C62,'Calgary Nor-Am SS Feb 28'!$A$17:$I$99,9,FALSE))</f>
        <v>0</v>
      </c>
      <c r="P62" s="103">
        <f>IF(ISNA(VLOOKUP($C62,'MSLM Nor-Am March 5-6'!$A$17:$I$98,9,FALSE))=TRUE,0,VLOOKUP($C62,'MSLM Nor-Am March 5-6'!$A$17:$I$98,9,FALSE))</f>
        <v>0</v>
      </c>
      <c r="Q62" s="103">
        <f>IF(ISNA(VLOOKUP($C62,'Mammoth World Cup'!$A$17:$I$99,9,FALSE))=TRUE,0,VLOOKUP($C62,'Mammoth World Cup'!$A$17:$I$99,9,FALSE))</f>
        <v>0</v>
      </c>
      <c r="R62" s="103">
        <f>IF(ISNA(VLOOKUP($C62,'Jr Nationals March 17 SS'!$A$17:$I$99,9,FALSE))=TRUE,0,VLOOKUP($C62,'Jr Nationals March 17 SS'!$A$17:$I$99,9,FALSE))</f>
        <v>0</v>
      </c>
      <c r="S62" s="103">
        <f>IF(ISNA(VLOOKUP($C62,'Seven Springs Nor-Am Mar 17 HP'!$A$17:$I$99,9,FALSE))=TRUE,0,VLOOKUP($C62,'Seven Springs Nor-Am Mar 17 HP'!$A$17:$I$99,9,FALSE))</f>
        <v>0</v>
      </c>
      <c r="T62" s="102">
        <f>IF(ISNA(VLOOKUP($C62,'Seven Springs Nor-Am Mar 18 SS'!$A$17:$I$99,9,FALSE))=TRUE,0,VLOOKUP($C62,'Seven Springs Nor-Am Mar 18 SS'!$A$17:$I$99,9,FALSE))</f>
        <v>0</v>
      </c>
      <c r="U62" s="103">
        <f>IF(ISNA(VLOOKUP($C62,'Stoneham COT March 12-13 SS'!$A$17:$I$99,9,FALSE))=TRUE,0,VLOOKUP($C62,'Stoneham COT March 12-13 SS'!$A$17:$I$99,9,FALSE))</f>
        <v>0</v>
      </c>
      <c r="V62" s="103">
        <f>IF(ISNA(VLOOKUP($C62,'Stoneham COT March 11 HP'!$A$17:$I$99,9,FALSE))=TRUE,0,VLOOKUP($C62,'Stoneham COT March 11 HP'!$A$17:$I$99,9,FALSE))</f>
        <v>0</v>
      </c>
      <c r="W62" s="103">
        <f>IF(ISNA(VLOOKUP($C62,'Step Up April 1-3 SS'!$A$17:$I$99,9,FALSE))=TRUE,0,VLOOKUP($C62,'Step Up April 1-3 SS'!$A$17:$I$99,9,FALSE))</f>
        <v>0</v>
      </c>
      <c r="X62" s="103">
        <f>IF(ISNA(VLOOKUP($C62,'Midwest Championship Feb 6 SS'!$A$17:$I$99,9,FALSE))=TRUE,0,VLOOKUP($C62,'Midwest Championship Feb 6 SS'!$A$17:$I$99,9,FALSE))</f>
        <v>0</v>
      </c>
      <c r="Y62" s="103">
        <f>IF(ISNA(VLOOKUP($C62,'Thunder Bay TT Jan 2016 SS'!$A$17:$I$99,9,FALSE))=TRUE,0,VLOOKUP($C62,'Thunder Bay TT Jan 2016 SS'!$A$17:$I$99,9,FALSE))</f>
        <v>0</v>
      </c>
      <c r="Z62" s="103">
        <f>IF(ISNA(VLOOKUP($C62,Event22!$A$17:$I$99,9,FALSE))=TRUE,0,VLOOKUP($C62,Event22!$A$17:$I$99,9,FALSE))</f>
        <v>0</v>
      </c>
      <c r="AA62" s="103">
        <f>IF(ISNA(VLOOKUP($C62,Event23!$A$17:$I$99,9,FALSE))=TRUE,0,VLOOKUP($C62,Event23!$A$17:$I$99,9,FALSE))</f>
        <v>0</v>
      </c>
      <c r="AB62" s="103">
        <f>IF(ISNA(VLOOKUP($C62,Event24!$A$17:$I$99,9,FALSE))=TRUE,0,VLOOKUP($C62,Event24!$A$17:$I$99,9,FALSE))</f>
        <v>0</v>
      </c>
      <c r="AC62" s="103">
        <f>IF(ISNA(VLOOKUP($C62,Event25!$A$17:$I$99,9,FALSE))=TRUE,0,VLOOKUP($C62,Event25!$A$17:$I$99,9,FALSE))</f>
        <v>0</v>
      </c>
      <c r="AD62" s="103">
        <f>IF(ISNA(VLOOKUP($C62,Event26!$A$17:$I$99,9,FALSE))=TRUE,0,VLOOKUP($C62,Event26!$A$17:$I$99,9,FALSE))</f>
        <v>0</v>
      </c>
      <c r="AE62" s="103">
        <f>IF(ISNA(VLOOKUP($C62,Event27!$A$17:$I$99,9,FALSE))=TRUE,0,VLOOKUP($C62,Event27!$A$17:$I$99,9,FALSE))</f>
        <v>0</v>
      </c>
      <c r="AF62" s="103">
        <f>IF(ISNA(VLOOKUP($C62,Event28!$A$17:$I$99,9,FALSE))=TRUE,0,VLOOKUP($C62,Event28!$A$17:$I$99,9,FALSE))</f>
        <v>0</v>
      </c>
      <c r="AG62" s="103">
        <f>IF(ISNA(VLOOKUP($C62,Event29!$A$17:$I$99,9,FALSE))=TRUE,0,VLOOKUP($C62,Event29!$A$17:$I$99,9,FALSE))</f>
        <v>0</v>
      </c>
      <c r="AH62" s="103">
        <f>IF(ISNA(VLOOKUP($C62,Event30!$A$17:$I$99,9,FALSE))=TRUE,0,VLOOKUP($C62,Event30!$A$17:$I$99,9,FALSE))</f>
        <v>0</v>
      </c>
    </row>
    <row r="63" spans="1:34" ht="13.5">
      <c r="A63" s="169"/>
      <c r="B63" s="169"/>
      <c r="C63" s="91"/>
      <c r="D63" s="108" t="str">
        <f>IF(ISNA(VLOOKUP($C63,'RPA Caclulations'!$C$6:$K$100,3,FALSE))=TRUE,"0",VLOOKUP($C63,'RPA Caclulations'!$C$6:$K$100,3,FALSE))</f>
        <v>0</v>
      </c>
      <c r="E63" s="102" t="str">
        <f>IF(ISNA(VLOOKUP($C63,'REV Copper HP Dec 10'!$A$17:$I$71,9,FALSE))=TRUE,"0",VLOOKUP($C63,'REV Copper HP Dec 10'!$A$17:$I$71,9,FALSE))</f>
        <v>0</v>
      </c>
      <c r="F63" s="102" t="str">
        <f>IF(ISNA(VLOOKUP($C63,'REV Copper HP Dec 11'!$A$17:$I$70,9,FALSE))=TRUE,"0",VLOOKUP($C63,'REV Copper HP Dec 11'!$A$17:$I$70,9,FALSE))</f>
        <v>0</v>
      </c>
      <c r="G63" s="103">
        <f>IF(ISNA(VLOOKUP($C63,'Muskoka Timber Tour Jan 23'!$A$17:$I$20,9,FALSE))=TRUE,0,VLOOKUP($C63,'Muskoka Timber Tour Jan 23'!$A$17:$I$20,9,FALSE))</f>
        <v>0</v>
      </c>
      <c r="H63" s="103">
        <f>IF(ISNA(VLOOKUP($C63,'Muskoka Timber Tour Jan 24'!$A$17:$I$20,9,FALSE))=TRUE,0,VLOOKUP($C63,'Muskoka Timber Tour Jan 24'!$A$17:$I$20,9,FALSE))</f>
        <v>0</v>
      </c>
      <c r="I63" s="103">
        <f>IF(ISNA(VLOOKUP($C63,'Whistler COT'!$A$17:$I$95,9,FALSE))=TRUE,0,VLOOKUP($C63,'Whistler COT'!$A$17:$I$95,9,FALSE))</f>
        <v>0</v>
      </c>
      <c r="J63" s="103">
        <f>IF(ISNA(VLOOKUP($C63,'Camp Fortune TT Feb 20'!$A$17:$I$97,9,FALSE))=TRUE,0,VLOOKUP($C63,'Camp Fortune TT Feb 20'!$A$17:$I$97,9,FALSE))</f>
        <v>0</v>
      </c>
      <c r="K63" s="103">
        <f>IF(ISNA(VLOOKUP($C63,'Aspen Open HP Feb 18'!$A$17:$I$100,9,FALSE))=TRUE,0,VLOOKUP($C63,'Aspen Open HP Feb 18'!$A$17:$I$100,9,FALSE))</f>
        <v>0</v>
      </c>
      <c r="L63" s="103">
        <f>IF(ISNA(VLOOKUP($C63,'Aspen Open SS Feb 18'!$A$17:$I$99,9,FALSE))=TRUE,0,VLOOKUP($C63,'Aspen Open SS Feb 18'!$A$17:$I$99,9,FALSE))</f>
        <v>0</v>
      </c>
      <c r="M63" s="103">
        <f>IF(ISNA(VLOOKUP($C63,'Caledon TT Feb 26'!$A$17:$I$99,9,FALSE))=TRUE,0,VLOOKUP($C63,'Caledon TT Feb 26'!$A$17:$I$99,9,FALSE))</f>
        <v>0</v>
      </c>
      <c r="N63" s="103">
        <f>IF(ISNA(VLOOKUP($C63,'Calgary Nor-Am HP Feb 26'!$A$17:$I$99,9,FALSE))=TRUE,0,VLOOKUP($C63,'Calgary Nor-Am HP Feb 26'!$A$17:$I$99,9,FALSE))</f>
        <v>0</v>
      </c>
      <c r="O63" s="103">
        <f>IF(ISNA(VLOOKUP($C63,'Calgary Nor-Am SS Feb 28'!$A$17:$I$99,9,FALSE))=TRUE,0,VLOOKUP($C63,'Calgary Nor-Am SS Feb 28'!$A$17:$I$99,9,FALSE))</f>
        <v>0</v>
      </c>
      <c r="P63" s="103">
        <f>IF(ISNA(VLOOKUP($C63,'MSLM Nor-Am March 5-6'!$A$17:$I$98,9,FALSE))=TRUE,0,VLOOKUP($C63,'MSLM Nor-Am March 5-6'!$A$17:$I$98,9,FALSE))</f>
        <v>0</v>
      </c>
      <c r="Q63" s="103">
        <f>IF(ISNA(VLOOKUP($C63,'Mammoth World Cup'!$A$17:$I$99,9,FALSE))=TRUE,0,VLOOKUP($C63,'Mammoth World Cup'!$A$17:$I$99,9,FALSE))</f>
        <v>0</v>
      </c>
      <c r="R63" s="103">
        <f>IF(ISNA(VLOOKUP($C63,'Jr Nationals March 17 SS'!$A$17:$I$99,9,FALSE))=TRUE,0,VLOOKUP($C63,'Jr Nationals March 17 SS'!$A$17:$I$99,9,FALSE))</f>
        <v>0</v>
      </c>
      <c r="S63" s="103">
        <f>IF(ISNA(VLOOKUP($C63,'Seven Springs Nor-Am Mar 17 HP'!$A$17:$I$99,9,FALSE))=TRUE,0,VLOOKUP($C63,'Seven Springs Nor-Am Mar 17 HP'!$A$17:$I$99,9,FALSE))</f>
        <v>0</v>
      </c>
      <c r="T63" s="102">
        <f>IF(ISNA(VLOOKUP($C63,'Seven Springs Nor-Am Mar 18 SS'!$A$17:$I$99,9,FALSE))=TRUE,0,VLOOKUP($C63,'Seven Springs Nor-Am Mar 18 SS'!$A$17:$I$99,9,FALSE))</f>
        <v>0</v>
      </c>
      <c r="U63" s="103">
        <f>IF(ISNA(VLOOKUP($C63,'Stoneham COT March 12-13 SS'!$A$17:$I$99,9,FALSE))=TRUE,0,VLOOKUP($C63,'Stoneham COT March 12-13 SS'!$A$17:$I$99,9,FALSE))</f>
        <v>0</v>
      </c>
      <c r="V63" s="103">
        <f>IF(ISNA(VLOOKUP($C63,'Stoneham COT March 11 HP'!$A$17:$I$99,9,FALSE))=TRUE,0,VLOOKUP($C63,'Stoneham COT March 11 HP'!$A$17:$I$99,9,FALSE))</f>
        <v>0</v>
      </c>
      <c r="W63" s="103">
        <f>IF(ISNA(VLOOKUP($C63,'Step Up April 1-3 SS'!$A$17:$I$99,9,FALSE))=TRUE,0,VLOOKUP($C63,'Step Up April 1-3 SS'!$A$17:$I$99,9,FALSE))</f>
        <v>0</v>
      </c>
      <c r="X63" s="103">
        <f>IF(ISNA(VLOOKUP($C63,'Midwest Championship Feb 6 SS'!$A$17:$I$99,9,FALSE))=TRUE,0,VLOOKUP($C63,'Midwest Championship Feb 6 SS'!$A$17:$I$99,9,FALSE))</f>
        <v>0</v>
      </c>
      <c r="Y63" s="103">
        <f>IF(ISNA(VLOOKUP($C63,'Thunder Bay TT Jan 2016 SS'!$A$17:$I$99,9,FALSE))=TRUE,0,VLOOKUP($C63,'Thunder Bay TT Jan 2016 SS'!$A$17:$I$99,9,FALSE))</f>
        <v>0</v>
      </c>
      <c r="Z63" s="103">
        <f>IF(ISNA(VLOOKUP($C63,Event22!$A$17:$I$99,9,FALSE))=TRUE,0,VLOOKUP($C63,Event22!$A$17:$I$99,9,FALSE))</f>
        <v>0</v>
      </c>
      <c r="AA63" s="103">
        <f>IF(ISNA(VLOOKUP($C63,Event23!$A$17:$I$99,9,FALSE))=TRUE,0,VLOOKUP($C63,Event23!$A$17:$I$99,9,FALSE))</f>
        <v>0</v>
      </c>
      <c r="AB63" s="103">
        <f>IF(ISNA(VLOOKUP($C63,Event24!$A$17:$I$99,9,FALSE))=TRUE,0,VLOOKUP($C63,Event24!$A$17:$I$99,9,FALSE))</f>
        <v>0</v>
      </c>
      <c r="AC63" s="103">
        <f>IF(ISNA(VLOOKUP($C63,Event25!$A$17:$I$99,9,FALSE))=TRUE,0,VLOOKUP($C63,Event25!$A$17:$I$99,9,FALSE))</f>
        <v>0</v>
      </c>
      <c r="AD63" s="103">
        <f>IF(ISNA(VLOOKUP($C63,Event26!$A$17:$I$99,9,FALSE))=TRUE,0,VLOOKUP($C63,Event26!$A$17:$I$99,9,FALSE))</f>
        <v>0</v>
      </c>
      <c r="AE63" s="103">
        <f>IF(ISNA(VLOOKUP($C63,Event27!$A$17:$I$99,9,FALSE))=TRUE,0,VLOOKUP($C63,Event27!$A$17:$I$99,9,FALSE))</f>
        <v>0</v>
      </c>
      <c r="AF63" s="103">
        <f>IF(ISNA(VLOOKUP($C63,Event28!$A$17:$I$99,9,FALSE))=TRUE,0,VLOOKUP($C63,Event28!$A$17:$I$99,9,FALSE))</f>
        <v>0</v>
      </c>
      <c r="AG63" s="103">
        <f>IF(ISNA(VLOOKUP($C63,Event29!$A$17:$I$99,9,FALSE))=TRUE,0,VLOOKUP($C63,Event29!$A$17:$I$99,9,FALSE))</f>
        <v>0</v>
      </c>
      <c r="AH63" s="103">
        <f>IF(ISNA(VLOOKUP($C63,Event30!$A$17:$I$99,9,FALSE))=TRUE,0,VLOOKUP($C63,Event30!$A$17:$I$99,9,FALSE))</f>
        <v>0</v>
      </c>
    </row>
    <row r="64" spans="1:34" ht="13.5">
      <c r="A64" s="169"/>
      <c r="B64" s="169"/>
      <c r="C64" s="91"/>
      <c r="D64" s="108" t="str">
        <f>IF(ISNA(VLOOKUP($C64,'RPA Caclulations'!$C$6:$K$100,3,FALSE))=TRUE,"0",VLOOKUP($C64,'RPA Caclulations'!$C$6:$K$100,3,FALSE))</f>
        <v>0</v>
      </c>
      <c r="E64" s="102" t="str">
        <f>IF(ISNA(VLOOKUP($C64,'REV Copper HP Dec 10'!$A$17:$I$71,9,FALSE))=TRUE,"0",VLOOKUP($C64,'REV Copper HP Dec 10'!$A$17:$I$71,9,FALSE))</f>
        <v>0</v>
      </c>
      <c r="F64" s="102" t="str">
        <f>IF(ISNA(VLOOKUP($C64,'REV Copper HP Dec 11'!$A$17:$I$70,9,FALSE))=TRUE,"0",VLOOKUP($C64,'REV Copper HP Dec 11'!$A$17:$I$70,9,FALSE))</f>
        <v>0</v>
      </c>
      <c r="G64" s="103">
        <f>IF(ISNA(VLOOKUP($C64,'Muskoka Timber Tour Jan 23'!$A$17:$I$20,9,FALSE))=TRUE,0,VLOOKUP($C64,'Muskoka Timber Tour Jan 23'!$A$17:$I$20,9,FALSE))</f>
        <v>0</v>
      </c>
      <c r="H64" s="103">
        <f>IF(ISNA(VLOOKUP($C64,'Muskoka Timber Tour Jan 24'!$A$17:$I$20,9,FALSE))=TRUE,0,VLOOKUP($C64,'Muskoka Timber Tour Jan 24'!$A$17:$I$20,9,FALSE))</f>
        <v>0</v>
      </c>
      <c r="I64" s="103">
        <f>IF(ISNA(VLOOKUP($C64,'Whistler COT'!$A$17:$I$95,9,FALSE))=TRUE,0,VLOOKUP($C64,'Whistler COT'!$A$17:$I$95,9,FALSE))</f>
        <v>0</v>
      </c>
      <c r="J64" s="103">
        <f>IF(ISNA(VLOOKUP($C64,'Camp Fortune TT Feb 20'!$A$17:$I$97,9,FALSE))=TRUE,0,VLOOKUP($C64,'Camp Fortune TT Feb 20'!$A$17:$I$97,9,FALSE))</f>
        <v>0</v>
      </c>
      <c r="K64" s="103">
        <f>IF(ISNA(VLOOKUP($C64,'Aspen Open HP Feb 18'!$A$17:$I$100,9,FALSE))=TRUE,0,VLOOKUP($C64,'Aspen Open HP Feb 18'!$A$17:$I$100,9,FALSE))</f>
        <v>0</v>
      </c>
      <c r="L64" s="103">
        <f>IF(ISNA(VLOOKUP($C64,'Aspen Open SS Feb 18'!$A$17:$I$99,9,FALSE))=TRUE,0,VLOOKUP($C64,'Aspen Open SS Feb 18'!$A$17:$I$99,9,FALSE))</f>
        <v>0</v>
      </c>
      <c r="M64" s="103">
        <f>IF(ISNA(VLOOKUP($C64,'Caledon TT Feb 26'!$A$17:$I$99,9,FALSE))=TRUE,0,VLOOKUP($C64,'Caledon TT Feb 26'!$A$17:$I$99,9,FALSE))</f>
        <v>0</v>
      </c>
      <c r="N64" s="103">
        <f>IF(ISNA(VLOOKUP($C64,'Calgary Nor-Am HP Feb 26'!$A$17:$I$99,9,FALSE))=TRUE,0,VLOOKUP($C64,'Calgary Nor-Am HP Feb 26'!$A$17:$I$99,9,FALSE))</f>
        <v>0</v>
      </c>
      <c r="O64" s="103">
        <f>IF(ISNA(VLOOKUP($C64,'Calgary Nor-Am SS Feb 28'!$A$17:$I$99,9,FALSE))=TRUE,0,VLOOKUP($C64,'Calgary Nor-Am SS Feb 28'!$A$17:$I$99,9,FALSE))</f>
        <v>0</v>
      </c>
      <c r="P64" s="103">
        <f>IF(ISNA(VLOOKUP($C64,'MSLM Nor-Am March 5-6'!$A$17:$I$98,9,FALSE))=TRUE,0,VLOOKUP($C64,'MSLM Nor-Am March 5-6'!$A$17:$I$98,9,FALSE))</f>
        <v>0</v>
      </c>
      <c r="Q64" s="103">
        <f>IF(ISNA(VLOOKUP($C64,'Mammoth World Cup'!$A$17:$I$99,9,FALSE))=TRUE,0,VLOOKUP($C64,'Mammoth World Cup'!$A$17:$I$99,9,FALSE))</f>
        <v>0</v>
      </c>
      <c r="R64" s="103">
        <f>IF(ISNA(VLOOKUP($C64,'Jr Nationals March 17 SS'!$A$17:$I$99,9,FALSE))=TRUE,0,VLOOKUP($C64,'Jr Nationals March 17 SS'!$A$17:$I$99,9,FALSE))</f>
        <v>0</v>
      </c>
      <c r="S64" s="103">
        <f>IF(ISNA(VLOOKUP($C64,'Seven Springs Nor-Am Mar 17 HP'!$A$17:$I$99,9,FALSE))=TRUE,0,VLOOKUP($C64,'Seven Springs Nor-Am Mar 17 HP'!$A$17:$I$99,9,FALSE))</f>
        <v>0</v>
      </c>
      <c r="T64" s="102">
        <f>IF(ISNA(VLOOKUP($C64,'Seven Springs Nor-Am Mar 18 SS'!$A$17:$I$99,9,FALSE))=TRUE,0,VLOOKUP($C64,'Seven Springs Nor-Am Mar 18 SS'!$A$17:$I$99,9,FALSE))</f>
        <v>0</v>
      </c>
      <c r="U64" s="103">
        <f>IF(ISNA(VLOOKUP($C64,'Stoneham COT March 12-13 SS'!$A$17:$I$99,9,FALSE))=TRUE,0,VLOOKUP($C64,'Stoneham COT March 12-13 SS'!$A$17:$I$99,9,FALSE))</f>
        <v>0</v>
      </c>
      <c r="V64" s="103">
        <f>IF(ISNA(VLOOKUP($C64,'Stoneham COT March 11 HP'!$A$17:$I$99,9,FALSE))=TRUE,0,VLOOKUP($C64,'Stoneham COT March 11 HP'!$A$17:$I$99,9,FALSE))</f>
        <v>0</v>
      </c>
      <c r="W64" s="103">
        <f>IF(ISNA(VLOOKUP($C64,'Step Up April 1-3 SS'!$A$17:$I$99,9,FALSE))=TRUE,0,VLOOKUP($C64,'Step Up April 1-3 SS'!$A$17:$I$99,9,FALSE))</f>
        <v>0</v>
      </c>
      <c r="X64" s="103">
        <f>IF(ISNA(VLOOKUP($C64,'Midwest Championship Feb 6 SS'!$A$17:$I$99,9,FALSE))=TRUE,0,VLOOKUP($C64,'Midwest Championship Feb 6 SS'!$A$17:$I$99,9,FALSE))</f>
        <v>0</v>
      </c>
      <c r="Y64" s="103">
        <f>IF(ISNA(VLOOKUP($C64,'Thunder Bay TT Jan 2016 SS'!$A$17:$I$99,9,FALSE))=TRUE,0,VLOOKUP($C64,'Thunder Bay TT Jan 2016 SS'!$A$17:$I$99,9,FALSE))</f>
        <v>0</v>
      </c>
      <c r="Z64" s="103">
        <f>IF(ISNA(VLOOKUP($C64,Event22!$A$17:$I$99,9,FALSE))=TRUE,0,VLOOKUP($C64,Event22!$A$17:$I$99,9,FALSE))</f>
        <v>0</v>
      </c>
      <c r="AA64" s="103">
        <f>IF(ISNA(VLOOKUP($C64,Event23!$A$17:$I$99,9,FALSE))=TRUE,0,VLOOKUP($C64,Event23!$A$17:$I$99,9,FALSE))</f>
        <v>0</v>
      </c>
      <c r="AB64" s="103">
        <f>IF(ISNA(VLOOKUP($C64,Event24!$A$17:$I$99,9,FALSE))=TRUE,0,VLOOKUP($C64,Event24!$A$17:$I$99,9,FALSE))</f>
        <v>0</v>
      </c>
      <c r="AC64" s="103">
        <f>IF(ISNA(VLOOKUP($C64,Event25!$A$17:$I$99,9,FALSE))=TRUE,0,VLOOKUP($C64,Event25!$A$17:$I$99,9,FALSE))</f>
        <v>0</v>
      </c>
      <c r="AD64" s="103">
        <f>IF(ISNA(VLOOKUP($C64,Event26!$A$17:$I$99,9,FALSE))=TRUE,0,VLOOKUP($C64,Event26!$A$17:$I$99,9,FALSE))</f>
        <v>0</v>
      </c>
      <c r="AE64" s="103">
        <f>IF(ISNA(VLOOKUP($C64,Event27!$A$17:$I$99,9,FALSE))=TRUE,0,VLOOKUP($C64,Event27!$A$17:$I$99,9,FALSE))</f>
        <v>0</v>
      </c>
      <c r="AF64" s="103">
        <f>IF(ISNA(VLOOKUP($C64,Event28!$A$17:$I$99,9,FALSE))=TRUE,0,VLOOKUP($C64,Event28!$A$17:$I$99,9,FALSE))</f>
        <v>0</v>
      </c>
      <c r="AG64" s="103">
        <f>IF(ISNA(VLOOKUP($C64,Event29!$A$17:$I$99,9,FALSE))=TRUE,0,VLOOKUP($C64,Event29!$A$17:$I$99,9,FALSE))</f>
        <v>0</v>
      </c>
      <c r="AH64" s="103">
        <f>IF(ISNA(VLOOKUP($C64,Event30!$A$17:$I$99,9,FALSE))=TRUE,0,VLOOKUP($C64,Event30!$A$17:$I$99,9,FALSE))</f>
        <v>0</v>
      </c>
    </row>
    <row r="65" spans="1:34" ht="13.5">
      <c r="A65" s="169"/>
      <c r="B65" s="169"/>
      <c r="C65" s="91"/>
      <c r="D65" s="108" t="str">
        <f>IF(ISNA(VLOOKUP($C65,'RPA Caclulations'!$C$6:$K$100,3,FALSE))=TRUE,"0",VLOOKUP($C65,'RPA Caclulations'!$C$6:$K$100,3,FALSE))</f>
        <v>0</v>
      </c>
      <c r="E65" s="102" t="str">
        <f>IF(ISNA(VLOOKUP($C65,'REV Copper HP Dec 10'!$A$17:$I$71,9,FALSE))=TRUE,"0",VLOOKUP($C65,'REV Copper HP Dec 10'!$A$17:$I$71,9,FALSE))</f>
        <v>0</v>
      </c>
      <c r="F65" s="102" t="str">
        <f>IF(ISNA(VLOOKUP($C65,'REV Copper HP Dec 11'!$A$17:$I$70,9,FALSE))=TRUE,"0",VLOOKUP($C65,'REV Copper HP Dec 11'!$A$17:$I$70,9,FALSE))</f>
        <v>0</v>
      </c>
      <c r="G65" s="103">
        <f>IF(ISNA(VLOOKUP($C65,'Muskoka Timber Tour Jan 23'!$A$17:$I$20,9,FALSE))=TRUE,0,VLOOKUP($C65,'Muskoka Timber Tour Jan 23'!$A$17:$I$20,9,FALSE))</f>
        <v>0</v>
      </c>
      <c r="H65" s="103">
        <f>IF(ISNA(VLOOKUP($C65,'Muskoka Timber Tour Jan 24'!$A$17:$I$20,9,FALSE))=TRUE,0,VLOOKUP($C65,'Muskoka Timber Tour Jan 24'!$A$17:$I$20,9,FALSE))</f>
        <v>0</v>
      </c>
      <c r="I65" s="103">
        <f>IF(ISNA(VLOOKUP($C65,'Whistler COT'!$A$17:$I$95,9,FALSE))=TRUE,0,VLOOKUP($C65,'Whistler COT'!$A$17:$I$95,9,FALSE))</f>
        <v>0</v>
      </c>
      <c r="J65" s="103">
        <f>IF(ISNA(VLOOKUP($C65,'Camp Fortune TT Feb 20'!$A$17:$I$97,9,FALSE))=TRUE,0,VLOOKUP($C65,'Camp Fortune TT Feb 20'!$A$17:$I$97,9,FALSE))</f>
        <v>0</v>
      </c>
      <c r="K65" s="103">
        <f>IF(ISNA(VLOOKUP($C65,'Aspen Open HP Feb 18'!$A$17:$I$100,9,FALSE))=TRUE,0,VLOOKUP($C65,'Aspen Open HP Feb 18'!$A$17:$I$100,9,FALSE))</f>
        <v>0</v>
      </c>
      <c r="L65" s="103">
        <f>IF(ISNA(VLOOKUP($C65,'Aspen Open SS Feb 18'!$A$17:$I$99,9,FALSE))=TRUE,0,VLOOKUP($C65,'Aspen Open SS Feb 18'!$A$17:$I$99,9,FALSE))</f>
        <v>0</v>
      </c>
      <c r="M65" s="103">
        <f>IF(ISNA(VLOOKUP($C65,'Caledon TT Feb 26'!$A$17:$I$99,9,FALSE))=TRUE,0,VLOOKUP($C65,'Caledon TT Feb 26'!$A$17:$I$99,9,FALSE))</f>
        <v>0</v>
      </c>
      <c r="N65" s="103">
        <f>IF(ISNA(VLOOKUP($C65,'Calgary Nor-Am HP Feb 26'!$A$17:$I$99,9,FALSE))=TRUE,0,VLOOKUP($C65,'Calgary Nor-Am HP Feb 26'!$A$17:$I$99,9,FALSE))</f>
        <v>0</v>
      </c>
      <c r="O65" s="103">
        <f>IF(ISNA(VLOOKUP($C65,'Calgary Nor-Am SS Feb 28'!$A$17:$I$99,9,FALSE))=TRUE,0,VLOOKUP($C65,'Calgary Nor-Am SS Feb 28'!$A$17:$I$99,9,FALSE))</f>
        <v>0</v>
      </c>
      <c r="P65" s="103">
        <f>IF(ISNA(VLOOKUP($C65,'MSLM Nor-Am March 5-6'!$A$17:$I$98,9,FALSE))=TRUE,0,VLOOKUP($C65,'MSLM Nor-Am March 5-6'!$A$17:$I$98,9,FALSE))</f>
        <v>0</v>
      </c>
      <c r="Q65" s="103">
        <f>IF(ISNA(VLOOKUP($C65,'Mammoth World Cup'!$A$17:$I$99,9,FALSE))=TRUE,0,VLOOKUP($C65,'Mammoth World Cup'!$A$17:$I$99,9,FALSE))</f>
        <v>0</v>
      </c>
      <c r="R65" s="103">
        <f>IF(ISNA(VLOOKUP($C65,'Jr Nationals March 17 SS'!$A$17:$I$99,9,FALSE))=TRUE,0,VLOOKUP($C65,'Jr Nationals March 17 SS'!$A$17:$I$99,9,FALSE))</f>
        <v>0</v>
      </c>
      <c r="S65" s="103">
        <f>IF(ISNA(VLOOKUP($C65,'Seven Springs Nor-Am Mar 17 HP'!$A$17:$I$99,9,FALSE))=TRUE,0,VLOOKUP($C65,'Seven Springs Nor-Am Mar 17 HP'!$A$17:$I$99,9,FALSE))</f>
        <v>0</v>
      </c>
      <c r="T65" s="102">
        <f>IF(ISNA(VLOOKUP($C65,'Seven Springs Nor-Am Mar 18 SS'!$A$17:$I$99,9,FALSE))=TRUE,0,VLOOKUP($C65,'Seven Springs Nor-Am Mar 18 SS'!$A$17:$I$99,9,FALSE))</f>
        <v>0</v>
      </c>
      <c r="U65" s="103">
        <f>IF(ISNA(VLOOKUP($C65,'Stoneham COT March 12-13 SS'!$A$17:$I$99,9,FALSE))=TRUE,0,VLOOKUP($C65,'Stoneham COT March 12-13 SS'!$A$17:$I$99,9,FALSE))</f>
        <v>0</v>
      </c>
      <c r="V65" s="103">
        <f>IF(ISNA(VLOOKUP($C65,'Stoneham COT March 11 HP'!$A$17:$I$99,9,FALSE))=TRUE,0,VLOOKUP($C65,'Stoneham COT March 11 HP'!$A$17:$I$99,9,FALSE))</f>
        <v>0</v>
      </c>
      <c r="W65" s="103">
        <f>IF(ISNA(VLOOKUP($C65,'Step Up April 1-3 SS'!$A$17:$I$99,9,FALSE))=TRUE,0,VLOOKUP($C65,'Step Up April 1-3 SS'!$A$17:$I$99,9,FALSE))</f>
        <v>0</v>
      </c>
      <c r="X65" s="103">
        <f>IF(ISNA(VLOOKUP($C65,'Midwest Championship Feb 6 SS'!$A$17:$I$99,9,FALSE))=TRUE,0,VLOOKUP($C65,'Midwest Championship Feb 6 SS'!$A$17:$I$99,9,FALSE))</f>
        <v>0</v>
      </c>
      <c r="Y65" s="103">
        <f>IF(ISNA(VLOOKUP($C65,'Thunder Bay TT Jan 2016 SS'!$A$17:$I$99,9,FALSE))=TRUE,0,VLOOKUP($C65,'Thunder Bay TT Jan 2016 SS'!$A$17:$I$99,9,FALSE))</f>
        <v>0</v>
      </c>
      <c r="Z65" s="103">
        <f>IF(ISNA(VLOOKUP($C65,Event22!$A$17:$I$99,9,FALSE))=TRUE,0,VLOOKUP($C65,Event22!$A$17:$I$99,9,FALSE))</f>
        <v>0</v>
      </c>
      <c r="AA65" s="103">
        <f>IF(ISNA(VLOOKUP($C65,Event23!$A$17:$I$99,9,FALSE))=TRUE,0,VLOOKUP($C65,Event23!$A$17:$I$99,9,FALSE))</f>
        <v>0</v>
      </c>
      <c r="AB65" s="103">
        <f>IF(ISNA(VLOOKUP($C65,Event24!$A$17:$I$99,9,FALSE))=TRUE,0,VLOOKUP($C65,Event24!$A$17:$I$99,9,FALSE))</f>
        <v>0</v>
      </c>
      <c r="AC65" s="103">
        <f>IF(ISNA(VLOOKUP($C65,Event25!$A$17:$I$99,9,FALSE))=TRUE,0,VLOOKUP($C65,Event25!$A$17:$I$99,9,FALSE))</f>
        <v>0</v>
      </c>
      <c r="AD65" s="103">
        <f>IF(ISNA(VLOOKUP($C65,Event26!$A$17:$I$99,9,FALSE))=TRUE,0,VLOOKUP($C65,Event26!$A$17:$I$99,9,FALSE))</f>
        <v>0</v>
      </c>
      <c r="AE65" s="103">
        <f>IF(ISNA(VLOOKUP($C65,Event27!$A$17:$I$99,9,FALSE))=TRUE,0,VLOOKUP($C65,Event27!$A$17:$I$99,9,FALSE))</f>
        <v>0</v>
      </c>
      <c r="AF65" s="103">
        <f>IF(ISNA(VLOOKUP($C65,Event28!$A$17:$I$99,9,FALSE))=TRUE,0,VLOOKUP($C65,Event28!$A$17:$I$99,9,FALSE))</f>
        <v>0</v>
      </c>
      <c r="AG65" s="103">
        <f>IF(ISNA(VLOOKUP($C65,Event29!$A$17:$I$99,9,FALSE))=TRUE,0,VLOOKUP($C65,Event29!$A$17:$I$99,9,FALSE))</f>
        <v>0</v>
      </c>
      <c r="AH65" s="103">
        <f>IF(ISNA(VLOOKUP($C65,Event30!$A$17:$I$99,9,FALSE))=TRUE,0,VLOOKUP($C65,Event30!$A$17:$I$99,9,FALSE))</f>
        <v>0</v>
      </c>
    </row>
    <row r="66" spans="1:34" ht="13.5">
      <c r="A66" s="169"/>
      <c r="B66" s="169"/>
      <c r="C66" s="91"/>
      <c r="D66" s="108" t="str">
        <f>IF(ISNA(VLOOKUP($C66,'RPA Caclulations'!$C$6:$K$100,3,FALSE))=TRUE,"0",VLOOKUP($C66,'RPA Caclulations'!$C$6:$K$100,3,FALSE))</f>
        <v>0</v>
      </c>
      <c r="E66" s="102" t="str">
        <f>IF(ISNA(VLOOKUP($C66,'REV Copper HP Dec 10'!$A$17:$I$71,9,FALSE))=TRUE,"0",VLOOKUP($C66,'REV Copper HP Dec 10'!$A$17:$I$71,9,FALSE))</f>
        <v>0</v>
      </c>
      <c r="F66" s="102" t="str">
        <f>IF(ISNA(VLOOKUP($C66,'REV Copper HP Dec 11'!$A$17:$I$70,9,FALSE))=TRUE,"0",VLOOKUP($C66,'REV Copper HP Dec 11'!$A$17:$I$70,9,FALSE))</f>
        <v>0</v>
      </c>
      <c r="G66" s="103">
        <f>IF(ISNA(VLOOKUP($C66,'Muskoka Timber Tour Jan 23'!$A$17:$I$20,9,FALSE))=TRUE,0,VLOOKUP($C66,'Muskoka Timber Tour Jan 23'!$A$17:$I$20,9,FALSE))</f>
        <v>0</v>
      </c>
      <c r="H66" s="103">
        <f>IF(ISNA(VLOOKUP($C66,'Muskoka Timber Tour Jan 24'!$A$17:$I$20,9,FALSE))=TRUE,0,VLOOKUP($C66,'Muskoka Timber Tour Jan 24'!$A$17:$I$20,9,FALSE))</f>
        <v>0</v>
      </c>
      <c r="I66" s="103">
        <f>IF(ISNA(VLOOKUP($C66,'Whistler COT'!$A$17:$I$95,9,FALSE))=TRUE,0,VLOOKUP($C66,'Whistler COT'!$A$17:$I$95,9,FALSE))</f>
        <v>0</v>
      </c>
      <c r="J66" s="103">
        <f>IF(ISNA(VLOOKUP($C66,'Camp Fortune TT Feb 20'!$A$17:$I$97,9,FALSE))=TRUE,0,VLOOKUP($C66,'Camp Fortune TT Feb 20'!$A$17:$I$97,9,FALSE))</f>
        <v>0</v>
      </c>
      <c r="K66" s="103">
        <f>IF(ISNA(VLOOKUP($C66,'Aspen Open HP Feb 18'!$A$17:$I$100,9,FALSE))=TRUE,0,VLOOKUP($C66,'Aspen Open HP Feb 18'!$A$17:$I$100,9,FALSE))</f>
        <v>0</v>
      </c>
      <c r="L66" s="103">
        <f>IF(ISNA(VLOOKUP($C66,'Aspen Open SS Feb 18'!$A$17:$I$99,9,FALSE))=TRUE,0,VLOOKUP($C66,'Aspen Open SS Feb 18'!$A$17:$I$99,9,FALSE))</f>
        <v>0</v>
      </c>
      <c r="M66" s="103">
        <f>IF(ISNA(VLOOKUP($C66,'Caledon TT Feb 26'!$A$17:$I$99,9,FALSE))=TRUE,0,VLOOKUP($C66,'Caledon TT Feb 26'!$A$17:$I$99,9,FALSE))</f>
        <v>0</v>
      </c>
      <c r="N66" s="103">
        <f>IF(ISNA(VLOOKUP($C66,'Calgary Nor-Am HP Feb 26'!$A$17:$I$99,9,FALSE))=TRUE,0,VLOOKUP($C66,'Calgary Nor-Am HP Feb 26'!$A$17:$I$99,9,FALSE))</f>
        <v>0</v>
      </c>
      <c r="O66" s="103">
        <f>IF(ISNA(VLOOKUP($C66,'Calgary Nor-Am SS Feb 28'!$A$17:$I$99,9,FALSE))=TRUE,0,VLOOKUP($C66,'Calgary Nor-Am SS Feb 28'!$A$17:$I$99,9,FALSE))</f>
        <v>0</v>
      </c>
      <c r="P66" s="103">
        <f>IF(ISNA(VLOOKUP($C66,'MSLM Nor-Am March 5-6'!$A$17:$I$98,9,FALSE))=TRUE,0,VLOOKUP($C66,'MSLM Nor-Am March 5-6'!$A$17:$I$98,9,FALSE))</f>
        <v>0</v>
      </c>
      <c r="Q66" s="103">
        <f>IF(ISNA(VLOOKUP($C66,'Mammoth World Cup'!$A$17:$I$99,9,FALSE))=TRUE,0,VLOOKUP($C66,'Mammoth World Cup'!$A$17:$I$99,9,FALSE))</f>
        <v>0</v>
      </c>
      <c r="R66" s="103">
        <f>IF(ISNA(VLOOKUP($C66,'Jr Nationals March 17 SS'!$A$17:$I$99,9,FALSE))=TRUE,0,VLOOKUP($C66,'Jr Nationals March 17 SS'!$A$17:$I$99,9,FALSE))</f>
        <v>0</v>
      </c>
      <c r="S66" s="103">
        <f>IF(ISNA(VLOOKUP($C66,'Seven Springs Nor-Am Mar 17 HP'!$A$17:$I$99,9,FALSE))=TRUE,0,VLOOKUP($C66,'Seven Springs Nor-Am Mar 17 HP'!$A$17:$I$99,9,FALSE))</f>
        <v>0</v>
      </c>
      <c r="T66" s="102">
        <f>IF(ISNA(VLOOKUP($C66,'Seven Springs Nor-Am Mar 18 SS'!$A$17:$I$99,9,FALSE))=TRUE,0,VLOOKUP($C66,'Seven Springs Nor-Am Mar 18 SS'!$A$17:$I$99,9,FALSE))</f>
        <v>0</v>
      </c>
      <c r="U66" s="103">
        <f>IF(ISNA(VLOOKUP($C66,'Stoneham COT March 12-13 SS'!$A$17:$I$99,9,FALSE))=TRUE,0,VLOOKUP($C66,'Stoneham COT March 12-13 SS'!$A$17:$I$99,9,FALSE))</f>
        <v>0</v>
      </c>
      <c r="V66" s="103">
        <f>IF(ISNA(VLOOKUP($C66,'Stoneham COT March 11 HP'!$A$17:$I$99,9,FALSE))=TRUE,0,VLOOKUP($C66,'Stoneham COT March 11 HP'!$A$17:$I$99,9,FALSE))</f>
        <v>0</v>
      </c>
      <c r="W66" s="103">
        <f>IF(ISNA(VLOOKUP($C66,'Step Up April 1-3 SS'!$A$17:$I$99,9,FALSE))=TRUE,0,VLOOKUP($C66,'Step Up April 1-3 SS'!$A$17:$I$99,9,FALSE))</f>
        <v>0</v>
      </c>
      <c r="X66" s="103">
        <f>IF(ISNA(VLOOKUP($C66,'Midwest Championship Feb 6 SS'!$A$17:$I$99,9,FALSE))=TRUE,0,VLOOKUP($C66,'Midwest Championship Feb 6 SS'!$A$17:$I$99,9,FALSE))</f>
        <v>0</v>
      </c>
      <c r="Y66" s="103">
        <f>IF(ISNA(VLOOKUP($C66,'Thunder Bay TT Jan 2016 SS'!$A$17:$I$99,9,FALSE))=TRUE,0,VLOOKUP($C66,'Thunder Bay TT Jan 2016 SS'!$A$17:$I$99,9,FALSE))</f>
        <v>0</v>
      </c>
      <c r="Z66" s="103">
        <f>IF(ISNA(VLOOKUP($C66,Event22!$A$17:$I$99,9,FALSE))=TRUE,0,VLOOKUP($C66,Event22!$A$17:$I$99,9,FALSE))</f>
        <v>0</v>
      </c>
      <c r="AA66" s="103">
        <f>IF(ISNA(VLOOKUP($C66,Event23!$A$17:$I$99,9,FALSE))=TRUE,0,VLOOKUP($C66,Event23!$A$17:$I$99,9,FALSE))</f>
        <v>0</v>
      </c>
      <c r="AB66" s="103">
        <f>IF(ISNA(VLOOKUP($C66,Event24!$A$17:$I$99,9,FALSE))=TRUE,0,VLOOKUP($C66,Event24!$A$17:$I$99,9,FALSE))</f>
        <v>0</v>
      </c>
      <c r="AC66" s="103">
        <f>IF(ISNA(VLOOKUP($C66,Event25!$A$17:$I$99,9,FALSE))=TRUE,0,VLOOKUP($C66,Event25!$A$17:$I$99,9,FALSE))</f>
        <v>0</v>
      </c>
      <c r="AD66" s="103">
        <f>IF(ISNA(VLOOKUP($C66,Event26!$A$17:$I$99,9,FALSE))=TRUE,0,VLOOKUP($C66,Event26!$A$17:$I$99,9,FALSE))</f>
        <v>0</v>
      </c>
      <c r="AE66" s="103">
        <f>IF(ISNA(VLOOKUP($C66,Event27!$A$17:$I$99,9,FALSE))=TRUE,0,VLOOKUP($C66,Event27!$A$17:$I$99,9,FALSE))</f>
        <v>0</v>
      </c>
      <c r="AF66" s="103">
        <f>IF(ISNA(VLOOKUP($C66,Event28!$A$17:$I$99,9,FALSE))=TRUE,0,VLOOKUP($C66,Event28!$A$17:$I$99,9,FALSE))</f>
        <v>0</v>
      </c>
      <c r="AG66" s="103">
        <f>IF(ISNA(VLOOKUP($C66,Event29!$A$17:$I$99,9,FALSE))=TRUE,0,VLOOKUP($C66,Event29!$A$17:$I$99,9,FALSE))</f>
        <v>0</v>
      </c>
      <c r="AH66" s="103">
        <f>IF(ISNA(VLOOKUP($C66,Event30!$A$17:$I$99,9,FALSE))=TRUE,0,VLOOKUP($C66,Event30!$A$17:$I$99,9,FALSE))</f>
        <v>0</v>
      </c>
    </row>
    <row r="67" spans="1:34" ht="13.5">
      <c r="A67" s="169"/>
      <c r="B67" s="169"/>
      <c r="C67" s="91"/>
      <c r="D67" s="108" t="str">
        <f>IF(ISNA(VLOOKUP($C67,'RPA Caclulations'!$C$6:$K$100,3,FALSE))=TRUE,"0",VLOOKUP($C67,'RPA Caclulations'!$C$6:$K$100,3,FALSE))</f>
        <v>0</v>
      </c>
      <c r="E67" s="102" t="str">
        <f>IF(ISNA(VLOOKUP($C67,'REV Copper HP Dec 10'!$A$17:$I$71,9,FALSE))=TRUE,"0",VLOOKUP($C67,'REV Copper HP Dec 10'!$A$17:$I$71,9,FALSE))</f>
        <v>0</v>
      </c>
      <c r="F67" s="102" t="str">
        <f>IF(ISNA(VLOOKUP($C67,'REV Copper HP Dec 11'!$A$17:$I$70,9,FALSE))=TRUE,"0",VLOOKUP($C67,'REV Copper HP Dec 11'!$A$17:$I$70,9,FALSE))</f>
        <v>0</v>
      </c>
      <c r="G67" s="103">
        <f>IF(ISNA(VLOOKUP($C67,'Muskoka Timber Tour Jan 23'!$A$17:$I$20,9,FALSE))=TRUE,0,VLOOKUP($C67,'Muskoka Timber Tour Jan 23'!$A$17:$I$20,9,FALSE))</f>
        <v>0</v>
      </c>
      <c r="H67" s="103">
        <f>IF(ISNA(VLOOKUP($C67,'Muskoka Timber Tour Jan 24'!$A$17:$I$20,9,FALSE))=TRUE,0,VLOOKUP($C67,'Muskoka Timber Tour Jan 24'!$A$17:$I$20,9,FALSE))</f>
        <v>0</v>
      </c>
      <c r="I67" s="103">
        <f>IF(ISNA(VLOOKUP($C67,'Whistler COT'!$A$17:$I$95,9,FALSE))=TRUE,0,VLOOKUP($C67,'Whistler COT'!$A$17:$I$95,9,FALSE))</f>
        <v>0</v>
      </c>
      <c r="J67" s="103">
        <f>IF(ISNA(VLOOKUP($C67,'Camp Fortune TT Feb 20'!$A$17:$I$97,9,FALSE))=TRUE,0,VLOOKUP($C67,'Camp Fortune TT Feb 20'!$A$17:$I$97,9,FALSE))</f>
        <v>0</v>
      </c>
      <c r="K67" s="103">
        <f>IF(ISNA(VLOOKUP($C67,'Aspen Open HP Feb 18'!$A$17:$I$100,9,FALSE))=TRUE,0,VLOOKUP($C67,'Aspen Open HP Feb 18'!$A$17:$I$100,9,FALSE))</f>
        <v>0</v>
      </c>
      <c r="L67" s="103">
        <f>IF(ISNA(VLOOKUP($C67,'Aspen Open SS Feb 18'!$A$17:$I$99,9,FALSE))=TRUE,0,VLOOKUP($C67,'Aspen Open SS Feb 18'!$A$17:$I$99,9,FALSE))</f>
        <v>0</v>
      </c>
      <c r="M67" s="103">
        <f>IF(ISNA(VLOOKUP($C67,'Caledon TT Feb 26'!$A$17:$I$99,9,FALSE))=TRUE,0,VLOOKUP($C67,'Caledon TT Feb 26'!$A$17:$I$99,9,FALSE))</f>
        <v>0</v>
      </c>
      <c r="N67" s="103">
        <f>IF(ISNA(VLOOKUP($C67,'Calgary Nor-Am HP Feb 26'!$A$17:$I$99,9,FALSE))=TRUE,0,VLOOKUP($C67,'Calgary Nor-Am HP Feb 26'!$A$17:$I$99,9,FALSE))</f>
        <v>0</v>
      </c>
      <c r="O67" s="103">
        <f>IF(ISNA(VLOOKUP($C67,'Calgary Nor-Am SS Feb 28'!$A$17:$I$99,9,FALSE))=TRUE,0,VLOOKUP($C67,'Calgary Nor-Am SS Feb 28'!$A$17:$I$99,9,FALSE))</f>
        <v>0</v>
      </c>
      <c r="P67" s="103">
        <f>IF(ISNA(VLOOKUP($C67,'MSLM Nor-Am March 5-6'!$A$17:$I$98,9,FALSE))=TRUE,0,VLOOKUP($C67,'MSLM Nor-Am March 5-6'!$A$17:$I$98,9,FALSE))</f>
        <v>0</v>
      </c>
      <c r="Q67" s="103">
        <f>IF(ISNA(VLOOKUP($C67,'Mammoth World Cup'!$A$17:$I$99,9,FALSE))=TRUE,0,VLOOKUP($C67,'Mammoth World Cup'!$A$17:$I$99,9,FALSE))</f>
        <v>0</v>
      </c>
      <c r="R67" s="103">
        <f>IF(ISNA(VLOOKUP($C67,'Jr Nationals March 17 SS'!$A$17:$I$99,9,FALSE))=TRUE,0,VLOOKUP($C67,'Jr Nationals March 17 SS'!$A$17:$I$99,9,FALSE))</f>
        <v>0</v>
      </c>
      <c r="S67" s="103">
        <f>IF(ISNA(VLOOKUP($C67,'Seven Springs Nor-Am Mar 17 HP'!$A$17:$I$99,9,FALSE))=TRUE,0,VLOOKUP($C67,'Seven Springs Nor-Am Mar 17 HP'!$A$17:$I$99,9,FALSE))</f>
        <v>0</v>
      </c>
      <c r="T67" s="102">
        <f>IF(ISNA(VLOOKUP($C67,'Seven Springs Nor-Am Mar 18 SS'!$A$17:$I$99,9,FALSE))=TRUE,0,VLOOKUP($C67,'Seven Springs Nor-Am Mar 18 SS'!$A$17:$I$99,9,FALSE))</f>
        <v>0</v>
      </c>
      <c r="U67" s="103">
        <f>IF(ISNA(VLOOKUP($C67,'Stoneham COT March 12-13 SS'!$A$17:$I$99,9,FALSE))=TRUE,0,VLOOKUP($C67,'Stoneham COT March 12-13 SS'!$A$17:$I$99,9,FALSE))</f>
        <v>0</v>
      </c>
      <c r="V67" s="103">
        <f>IF(ISNA(VLOOKUP($C67,'Stoneham COT March 11 HP'!$A$17:$I$99,9,FALSE))=TRUE,0,VLOOKUP($C67,'Stoneham COT March 11 HP'!$A$17:$I$99,9,FALSE))</f>
        <v>0</v>
      </c>
      <c r="W67" s="103">
        <f>IF(ISNA(VLOOKUP($C67,'Step Up April 1-3 SS'!$A$17:$I$99,9,FALSE))=TRUE,0,VLOOKUP($C67,'Step Up April 1-3 SS'!$A$17:$I$99,9,FALSE))</f>
        <v>0</v>
      </c>
      <c r="X67" s="103">
        <f>IF(ISNA(VLOOKUP($C67,'Midwest Championship Feb 6 SS'!$A$17:$I$99,9,FALSE))=TRUE,0,VLOOKUP($C67,'Midwest Championship Feb 6 SS'!$A$17:$I$99,9,FALSE))</f>
        <v>0</v>
      </c>
      <c r="Y67" s="103">
        <f>IF(ISNA(VLOOKUP($C67,'Thunder Bay TT Jan 2016 SS'!$A$17:$I$99,9,FALSE))=TRUE,0,VLOOKUP($C67,'Thunder Bay TT Jan 2016 SS'!$A$17:$I$99,9,FALSE))</f>
        <v>0</v>
      </c>
      <c r="Z67" s="103">
        <f>IF(ISNA(VLOOKUP($C67,Event22!$A$17:$I$99,9,FALSE))=TRUE,0,VLOOKUP($C67,Event22!$A$17:$I$99,9,FALSE))</f>
        <v>0</v>
      </c>
      <c r="AA67" s="103">
        <f>IF(ISNA(VLOOKUP($C67,Event23!$A$17:$I$99,9,FALSE))=TRUE,0,VLOOKUP($C67,Event23!$A$17:$I$99,9,FALSE))</f>
        <v>0</v>
      </c>
      <c r="AB67" s="103">
        <f>IF(ISNA(VLOOKUP($C67,Event24!$A$17:$I$99,9,FALSE))=TRUE,0,VLOOKUP($C67,Event24!$A$17:$I$99,9,FALSE))</f>
        <v>0</v>
      </c>
      <c r="AC67" s="103">
        <f>IF(ISNA(VLOOKUP($C67,Event25!$A$17:$I$99,9,FALSE))=TRUE,0,VLOOKUP($C67,Event25!$A$17:$I$99,9,FALSE))</f>
        <v>0</v>
      </c>
      <c r="AD67" s="103">
        <f>IF(ISNA(VLOOKUP($C67,Event26!$A$17:$I$99,9,FALSE))=TRUE,0,VLOOKUP($C67,Event26!$A$17:$I$99,9,FALSE))</f>
        <v>0</v>
      </c>
      <c r="AE67" s="103">
        <f>IF(ISNA(VLOOKUP($C67,Event27!$A$17:$I$99,9,FALSE))=TRUE,0,VLOOKUP($C67,Event27!$A$17:$I$99,9,FALSE))</f>
        <v>0</v>
      </c>
      <c r="AF67" s="103">
        <f>IF(ISNA(VLOOKUP($C67,Event28!$A$17:$I$99,9,FALSE))=TRUE,0,VLOOKUP($C67,Event28!$A$17:$I$99,9,FALSE))</f>
        <v>0</v>
      </c>
      <c r="AG67" s="103">
        <f>IF(ISNA(VLOOKUP($C67,Event29!$A$17:$I$99,9,FALSE))=TRUE,0,VLOOKUP($C67,Event29!$A$17:$I$99,9,FALSE))</f>
        <v>0</v>
      </c>
      <c r="AH67" s="103">
        <f>IF(ISNA(VLOOKUP($C67,Event30!$A$17:$I$99,9,FALSE))=TRUE,0,VLOOKUP($C67,Event30!$A$17:$I$99,9,FALSE))</f>
        <v>0</v>
      </c>
    </row>
    <row r="68" spans="1:34" ht="13.5" customHeight="1">
      <c r="A68" s="169"/>
      <c r="B68" s="169"/>
      <c r="C68" s="54"/>
      <c r="D68" s="108" t="str">
        <f>IF(ISNA(VLOOKUP($C68,'RPA Caclulations'!$C$6:$K$100,3,FALSE))=TRUE,"0",VLOOKUP($C68,'RPA Caclulations'!$C$6:$K$100,3,FALSE))</f>
        <v>0</v>
      </c>
      <c r="E68" s="102" t="str">
        <f>IF(ISNA(VLOOKUP($C68,'REV Copper HP Dec 10'!$A$17:$I$71,9,FALSE))=TRUE,"0",VLOOKUP($C68,'REV Copper HP Dec 10'!$A$17:$I$71,9,FALSE))</f>
        <v>0</v>
      </c>
      <c r="F68" s="102" t="str">
        <f>IF(ISNA(VLOOKUP($C68,'REV Copper HP Dec 11'!$A$17:$I$70,9,FALSE))=TRUE,"0",VLOOKUP($C68,'REV Copper HP Dec 11'!$A$17:$I$70,9,FALSE))</f>
        <v>0</v>
      </c>
      <c r="G68" s="103">
        <f>IF(ISNA(VLOOKUP($C68,'Muskoka Timber Tour Jan 23'!$A$17:$I$20,9,FALSE))=TRUE,0,VLOOKUP($C68,'Muskoka Timber Tour Jan 23'!$A$17:$I$20,9,FALSE))</f>
        <v>0</v>
      </c>
      <c r="H68" s="103">
        <f>IF(ISNA(VLOOKUP($C68,'Muskoka Timber Tour Jan 24'!$A$17:$I$20,9,FALSE))=TRUE,0,VLOOKUP($C68,'Muskoka Timber Tour Jan 24'!$A$17:$I$20,9,FALSE))</f>
        <v>0</v>
      </c>
      <c r="I68" s="103">
        <f>IF(ISNA(VLOOKUP($C68,'Whistler COT'!$A$17:$I$95,9,FALSE))=TRUE,0,VLOOKUP($C68,'Whistler COT'!$A$17:$I$95,9,FALSE))</f>
        <v>0</v>
      </c>
      <c r="J68" s="103">
        <f>IF(ISNA(VLOOKUP($C68,'Camp Fortune TT Feb 20'!$A$17:$I$97,9,FALSE))=TRUE,0,VLOOKUP($C68,'Camp Fortune TT Feb 20'!$A$17:$I$97,9,FALSE))</f>
        <v>0</v>
      </c>
      <c r="K68" s="103">
        <f>IF(ISNA(VLOOKUP($C68,'Aspen Open HP Feb 18'!$A$17:$I$100,9,FALSE))=TRUE,0,VLOOKUP($C68,'Aspen Open HP Feb 18'!$A$17:$I$100,9,FALSE))</f>
        <v>0</v>
      </c>
      <c r="L68" s="103">
        <f>IF(ISNA(VLOOKUP($C68,'Aspen Open SS Feb 18'!$A$17:$I$99,9,FALSE))=TRUE,0,VLOOKUP($C68,'Aspen Open SS Feb 18'!$A$17:$I$99,9,FALSE))</f>
        <v>0</v>
      </c>
      <c r="M68" s="103">
        <f>IF(ISNA(VLOOKUP($C68,'Caledon TT Feb 26'!$A$17:$I$99,9,FALSE))=TRUE,0,VLOOKUP($C68,'Caledon TT Feb 26'!$A$17:$I$99,9,FALSE))</f>
        <v>0</v>
      </c>
      <c r="N68" s="103">
        <f>IF(ISNA(VLOOKUP($C68,'Calgary Nor-Am HP Feb 26'!$A$17:$I$99,9,FALSE))=TRUE,0,VLOOKUP($C68,'Calgary Nor-Am HP Feb 26'!$A$17:$I$99,9,FALSE))</f>
        <v>0</v>
      </c>
      <c r="O68" s="103">
        <f>IF(ISNA(VLOOKUP($C68,'Calgary Nor-Am SS Feb 28'!$A$17:$I$99,9,FALSE))=TRUE,0,VLOOKUP($C68,'Calgary Nor-Am SS Feb 28'!$A$17:$I$99,9,FALSE))</f>
        <v>0</v>
      </c>
      <c r="P68" s="103">
        <f>IF(ISNA(VLOOKUP($C68,'MSLM Nor-Am March 5-6'!$A$17:$I$98,9,FALSE))=TRUE,0,VLOOKUP($C68,'MSLM Nor-Am March 5-6'!$A$17:$I$98,9,FALSE))</f>
        <v>0</v>
      </c>
      <c r="Q68" s="103">
        <f>IF(ISNA(VLOOKUP($C68,'Mammoth World Cup'!$A$17:$I$99,9,FALSE))=TRUE,0,VLOOKUP($C68,'Mammoth World Cup'!$A$17:$I$99,9,FALSE))</f>
        <v>0</v>
      </c>
      <c r="R68" s="103">
        <f>IF(ISNA(VLOOKUP($C68,'Jr Nationals March 17 SS'!$A$17:$I$99,9,FALSE))=TRUE,0,VLOOKUP($C68,'Jr Nationals March 17 SS'!$A$17:$I$99,9,FALSE))</f>
        <v>0</v>
      </c>
      <c r="S68" s="103">
        <f>IF(ISNA(VLOOKUP($C68,'Seven Springs Nor-Am Mar 17 HP'!$A$17:$I$99,9,FALSE))=TRUE,0,VLOOKUP($C68,'Seven Springs Nor-Am Mar 17 HP'!$A$17:$I$99,9,FALSE))</f>
        <v>0</v>
      </c>
      <c r="T68" s="102">
        <f>IF(ISNA(VLOOKUP($C68,'Seven Springs Nor-Am Mar 18 SS'!$A$17:$I$99,9,FALSE))=TRUE,0,VLOOKUP($C68,'Seven Springs Nor-Am Mar 18 SS'!$A$17:$I$99,9,FALSE))</f>
        <v>0</v>
      </c>
      <c r="U68" s="103">
        <f>IF(ISNA(VLOOKUP($C68,'Stoneham COT March 12-13 SS'!$A$17:$I$99,9,FALSE))=TRUE,0,VLOOKUP($C68,'Stoneham COT March 12-13 SS'!$A$17:$I$99,9,FALSE))</f>
        <v>0</v>
      </c>
      <c r="V68" s="103">
        <f>IF(ISNA(VLOOKUP($C68,'Stoneham COT March 11 HP'!$A$17:$I$99,9,FALSE))=TRUE,0,VLOOKUP($C68,'Stoneham COT March 11 HP'!$A$17:$I$99,9,FALSE))</f>
        <v>0</v>
      </c>
      <c r="W68" s="103">
        <f>IF(ISNA(VLOOKUP($C68,'Step Up April 1-3 SS'!$A$17:$I$99,9,FALSE))=TRUE,0,VLOOKUP($C68,'Step Up April 1-3 SS'!$A$17:$I$99,9,FALSE))</f>
        <v>0</v>
      </c>
      <c r="X68" s="103">
        <f>IF(ISNA(VLOOKUP($C68,'Midwest Championship Feb 6 SS'!$A$17:$I$99,9,FALSE))=TRUE,0,VLOOKUP($C68,'Midwest Championship Feb 6 SS'!$A$17:$I$99,9,FALSE))</f>
        <v>0</v>
      </c>
      <c r="Y68" s="103">
        <f>IF(ISNA(VLOOKUP($C68,'Thunder Bay TT Jan 2016 SS'!$A$17:$I$99,9,FALSE))=TRUE,0,VLOOKUP($C68,'Thunder Bay TT Jan 2016 SS'!$A$17:$I$99,9,FALSE))</f>
        <v>0</v>
      </c>
      <c r="Z68" s="103">
        <f>IF(ISNA(VLOOKUP($C68,Event22!$A$17:$I$99,9,FALSE))=TRUE,0,VLOOKUP($C68,Event22!$A$17:$I$99,9,FALSE))</f>
        <v>0</v>
      </c>
      <c r="AA68" s="103">
        <f>IF(ISNA(VLOOKUP($C68,Event23!$A$17:$I$99,9,FALSE))=TRUE,0,VLOOKUP($C68,Event23!$A$17:$I$99,9,FALSE))</f>
        <v>0</v>
      </c>
      <c r="AB68" s="103">
        <f>IF(ISNA(VLOOKUP($C68,Event24!$A$17:$I$99,9,FALSE))=TRUE,0,VLOOKUP($C68,Event24!$A$17:$I$99,9,FALSE))</f>
        <v>0</v>
      </c>
      <c r="AC68" s="103">
        <f>IF(ISNA(VLOOKUP($C68,Event25!$A$17:$I$99,9,FALSE))=TRUE,0,VLOOKUP($C68,Event25!$A$17:$I$99,9,FALSE))</f>
        <v>0</v>
      </c>
      <c r="AD68" s="103">
        <f>IF(ISNA(VLOOKUP($C68,Event26!$A$17:$I$99,9,FALSE))=TRUE,0,VLOOKUP($C68,Event26!$A$17:$I$99,9,FALSE))</f>
        <v>0</v>
      </c>
      <c r="AE68" s="103">
        <f>IF(ISNA(VLOOKUP($C68,Event27!$A$17:$I$99,9,FALSE))=TRUE,0,VLOOKUP($C68,Event27!$A$17:$I$99,9,FALSE))</f>
        <v>0</v>
      </c>
      <c r="AF68" s="103">
        <f>IF(ISNA(VLOOKUP($C68,Event28!$A$17:$I$99,9,FALSE))=TRUE,0,VLOOKUP($C68,Event28!$A$17:$I$99,9,FALSE))</f>
        <v>0</v>
      </c>
      <c r="AG68" s="103">
        <f>IF(ISNA(VLOOKUP($C68,Event29!$A$17:$I$99,9,FALSE))=TRUE,0,VLOOKUP($C68,Event29!$A$17:$I$99,9,FALSE))</f>
        <v>0</v>
      </c>
      <c r="AH68" s="103">
        <f>IF(ISNA(VLOOKUP($C68,Event30!$A$17:$I$99,9,FALSE))=TRUE,0,VLOOKUP($C68,Event30!$A$17:$I$99,9,FALSE))</f>
        <v>0</v>
      </c>
    </row>
    <row r="69" spans="1:34" ht="13.5" customHeight="1">
      <c r="A69" s="169"/>
      <c r="B69" s="169"/>
      <c r="C69" s="91"/>
      <c r="D69" s="108" t="str">
        <f>IF(ISNA(VLOOKUP($C69,'RPA Caclulations'!$C$6:$K$100,3,FALSE))=TRUE,"0",VLOOKUP($C69,'RPA Caclulations'!$C$6:$K$100,3,FALSE))</f>
        <v>0</v>
      </c>
      <c r="E69" s="102" t="str">
        <f>IF(ISNA(VLOOKUP($C69,'REV Copper HP Dec 10'!$A$17:$I$71,9,FALSE))=TRUE,"0",VLOOKUP($C69,'REV Copper HP Dec 10'!$A$17:$I$71,9,FALSE))</f>
        <v>0</v>
      </c>
      <c r="F69" s="102" t="str">
        <f>IF(ISNA(VLOOKUP($C69,'REV Copper HP Dec 11'!$A$17:$I$70,9,FALSE))=TRUE,"0",VLOOKUP($C69,'REV Copper HP Dec 11'!$A$17:$I$70,9,FALSE))</f>
        <v>0</v>
      </c>
      <c r="G69" s="103">
        <f>IF(ISNA(VLOOKUP($C69,'Muskoka Timber Tour Jan 23'!$A$17:$I$20,9,FALSE))=TRUE,0,VLOOKUP($C69,'Muskoka Timber Tour Jan 23'!$A$17:$I$20,9,FALSE))</f>
        <v>0</v>
      </c>
      <c r="H69" s="103">
        <f>IF(ISNA(VLOOKUP($C69,'Muskoka Timber Tour Jan 24'!$A$17:$I$20,9,FALSE))=TRUE,0,VLOOKUP($C69,'Muskoka Timber Tour Jan 24'!$A$17:$I$20,9,FALSE))</f>
        <v>0</v>
      </c>
      <c r="I69" s="103">
        <f>IF(ISNA(VLOOKUP($C69,'Whistler COT'!$A$17:$I$95,9,FALSE))=TRUE,0,VLOOKUP($C69,'Whistler COT'!$A$17:$I$95,9,FALSE))</f>
        <v>0</v>
      </c>
      <c r="J69" s="103">
        <f>IF(ISNA(VLOOKUP($C69,'Camp Fortune TT Feb 20'!$A$17:$I$97,9,FALSE))=TRUE,0,VLOOKUP($C69,'Camp Fortune TT Feb 20'!$A$17:$I$97,9,FALSE))</f>
        <v>0</v>
      </c>
      <c r="K69" s="103">
        <f>IF(ISNA(VLOOKUP($C69,'Aspen Open HP Feb 18'!$A$17:$I$100,9,FALSE))=TRUE,0,VLOOKUP($C69,'Aspen Open HP Feb 18'!$A$17:$I$100,9,FALSE))</f>
        <v>0</v>
      </c>
      <c r="L69" s="103">
        <f>IF(ISNA(VLOOKUP($C69,'Aspen Open SS Feb 18'!$A$17:$I$99,9,FALSE))=TRUE,0,VLOOKUP($C69,'Aspen Open SS Feb 18'!$A$17:$I$99,9,FALSE))</f>
        <v>0</v>
      </c>
      <c r="M69" s="103">
        <f>IF(ISNA(VLOOKUP($C69,'Caledon TT Feb 26'!$A$17:$I$99,9,FALSE))=TRUE,0,VLOOKUP($C69,'Caledon TT Feb 26'!$A$17:$I$99,9,FALSE))</f>
        <v>0</v>
      </c>
      <c r="N69" s="103">
        <f>IF(ISNA(VLOOKUP($C69,'Calgary Nor-Am HP Feb 26'!$A$17:$I$99,9,FALSE))=TRUE,0,VLOOKUP($C69,'Calgary Nor-Am HP Feb 26'!$A$17:$I$99,9,FALSE))</f>
        <v>0</v>
      </c>
      <c r="O69" s="103">
        <f>IF(ISNA(VLOOKUP($C69,'Calgary Nor-Am SS Feb 28'!$A$17:$I$99,9,FALSE))=TRUE,0,VLOOKUP($C69,'Calgary Nor-Am SS Feb 28'!$A$17:$I$99,9,FALSE))</f>
        <v>0</v>
      </c>
      <c r="P69" s="103">
        <f>IF(ISNA(VLOOKUP($C69,'MSLM Nor-Am March 5-6'!$A$17:$I$98,9,FALSE))=TRUE,0,VLOOKUP($C69,'MSLM Nor-Am March 5-6'!$A$17:$I$98,9,FALSE))</f>
        <v>0</v>
      </c>
      <c r="Q69" s="103">
        <f>IF(ISNA(VLOOKUP($C69,'Mammoth World Cup'!$A$17:$I$99,9,FALSE))=TRUE,0,VLOOKUP($C69,'Mammoth World Cup'!$A$17:$I$99,9,FALSE))</f>
        <v>0</v>
      </c>
      <c r="R69" s="103">
        <f>IF(ISNA(VLOOKUP($C69,'Jr Nationals March 17 SS'!$A$17:$I$99,9,FALSE))=TRUE,0,VLOOKUP($C69,'Jr Nationals March 17 SS'!$A$17:$I$99,9,FALSE))</f>
        <v>0</v>
      </c>
      <c r="S69" s="103">
        <f>IF(ISNA(VLOOKUP($C69,'Seven Springs Nor-Am Mar 17 HP'!$A$17:$I$99,9,FALSE))=TRUE,0,VLOOKUP($C69,'Seven Springs Nor-Am Mar 17 HP'!$A$17:$I$99,9,FALSE))</f>
        <v>0</v>
      </c>
      <c r="T69" s="102">
        <f>IF(ISNA(VLOOKUP($C69,'Seven Springs Nor-Am Mar 18 SS'!$A$17:$I$99,9,FALSE))=TRUE,0,VLOOKUP($C69,'Seven Springs Nor-Am Mar 18 SS'!$A$17:$I$99,9,FALSE))</f>
        <v>0</v>
      </c>
      <c r="U69" s="103">
        <f>IF(ISNA(VLOOKUP($C69,'Stoneham COT March 12-13 SS'!$A$17:$I$99,9,FALSE))=TRUE,0,VLOOKUP($C69,'Stoneham COT March 12-13 SS'!$A$17:$I$99,9,FALSE))</f>
        <v>0</v>
      </c>
      <c r="V69" s="103">
        <f>IF(ISNA(VLOOKUP($C69,'Stoneham COT March 11 HP'!$A$17:$I$99,9,FALSE))=TRUE,0,VLOOKUP($C69,'Stoneham COT March 11 HP'!$A$17:$I$99,9,FALSE))</f>
        <v>0</v>
      </c>
      <c r="W69" s="103">
        <f>IF(ISNA(VLOOKUP($C69,'Step Up April 1-3 SS'!$A$17:$I$99,9,FALSE))=TRUE,0,VLOOKUP($C69,'Step Up April 1-3 SS'!$A$17:$I$99,9,FALSE))</f>
        <v>0</v>
      </c>
      <c r="X69" s="103">
        <f>IF(ISNA(VLOOKUP($C69,'Midwest Championship Feb 6 SS'!$A$17:$I$99,9,FALSE))=TRUE,0,VLOOKUP($C69,'Midwest Championship Feb 6 SS'!$A$17:$I$99,9,FALSE))</f>
        <v>0</v>
      </c>
      <c r="Y69" s="103">
        <f>IF(ISNA(VLOOKUP($C69,'Thunder Bay TT Jan 2016 SS'!$A$17:$I$99,9,FALSE))=TRUE,0,VLOOKUP($C69,'Thunder Bay TT Jan 2016 SS'!$A$17:$I$99,9,FALSE))</f>
        <v>0</v>
      </c>
      <c r="Z69" s="103">
        <f>IF(ISNA(VLOOKUP($C69,Event22!$A$17:$I$99,9,FALSE))=TRUE,0,VLOOKUP($C69,Event22!$A$17:$I$99,9,FALSE))</f>
        <v>0</v>
      </c>
      <c r="AA69" s="103">
        <f>IF(ISNA(VLOOKUP($C69,Event23!$A$17:$I$99,9,FALSE))=TRUE,0,VLOOKUP($C69,Event23!$A$17:$I$99,9,FALSE))</f>
        <v>0</v>
      </c>
      <c r="AB69" s="103">
        <f>IF(ISNA(VLOOKUP($C69,Event24!$A$17:$I$99,9,FALSE))=TRUE,0,VLOOKUP($C69,Event24!$A$17:$I$99,9,FALSE))</f>
        <v>0</v>
      </c>
      <c r="AC69" s="103">
        <f>IF(ISNA(VLOOKUP($C69,Event25!$A$17:$I$99,9,FALSE))=TRUE,0,VLOOKUP($C69,Event25!$A$17:$I$99,9,FALSE))</f>
        <v>0</v>
      </c>
      <c r="AD69" s="103">
        <f>IF(ISNA(VLOOKUP($C69,Event26!$A$17:$I$99,9,FALSE))=TRUE,0,VLOOKUP($C69,Event26!$A$17:$I$99,9,FALSE))</f>
        <v>0</v>
      </c>
      <c r="AE69" s="103">
        <f>IF(ISNA(VLOOKUP($C69,Event27!$A$17:$I$99,9,FALSE))=TRUE,0,VLOOKUP($C69,Event27!$A$17:$I$99,9,FALSE))</f>
        <v>0</v>
      </c>
      <c r="AF69" s="103">
        <f>IF(ISNA(VLOOKUP($C69,Event28!$A$17:$I$99,9,FALSE))=TRUE,0,VLOOKUP($C69,Event28!$A$17:$I$99,9,FALSE))</f>
        <v>0</v>
      </c>
      <c r="AG69" s="103">
        <f>IF(ISNA(VLOOKUP($C69,Event29!$A$17:$I$99,9,FALSE))=TRUE,0,VLOOKUP($C69,Event29!$A$17:$I$99,9,FALSE))</f>
        <v>0</v>
      </c>
      <c r="AH69" s="103">
        <f>IF(ISNA(VLOOKUP($C69,Event30!$A$17:$I$99,9,FALSE))=TRUE,0,VLOOKUP($C69,Event30!$A$17:$I$99,9,FALSE))</f>
        <v>0</v>
      </c>
    </row>
    <row r="70" spans="1:34" ht="13.5" customHeight="1">
      <c r="A70" s="169"/>
      <c r="B70" s="169"/>
      <c r="C70" s="91"/>
      <c r="D70" s="108" t="str">
        <f>IF(ISNA(VLOOKUP($C70,'RPA Caclulations'!$C$6:$K$100,3,FALSE))=TRUE,"0",VLOOKUP($C70,'RPA Caclulations'!$C$6:$K$100,3,FALSE))</f>
        <v>0</v>
      </c>
      <c r="E70" s="102" t="str">
        <f>IF(ISNA(VLOOKUP($C70,'REV Copper HP Dec 10'!$A$17:$I$71,9,FALSE))=TRUE,"0",VLOOKUP($C70,'REV Copper HP Dec 10'!$A$17:$I$71,9,FALSE))</f>
        <v>0</v>
      </c>
      <c r="F70" s="102" t="str">
        <f>IF(ISNA(VLOOKUP($C70,'REV Copper HP Dec 11'!$A$17:$I$70,9,FALSE))=TRUE,"0",VLOOKUP($C70,'REV Copper HP Dec 11'!$A$17:$I$70,9,FALSE))</f>
        <v>0</v>
      </c>
      <c r="G70" s="103">
        <f>IF(ISNA(VLOOKUP($C70,'Muskoka Timber Tour Jan 23'!$A$17:$I$20,9,FALSE))=TRUE,0,VLOOKUP($C70,'Muskoka Timber Tour Jan 23'!$A$17:$I$20,9,FALSE))</f>
        <v>0</v>
      </c>
      <c r="H70" s="103">
        <f>IF(ISNA(VLOOKUP($C70,'Muskoka Timber Tour Jan 24'!$A$17:$I$20,9,FALSE))=TRUE,0,VLOOKUP($C70,'Muskoka Timber Tour Jan 24'!$A$17:$I$20,9,FALSE))</f>
        <v>0</v>
      </c>
      <c r="I70" s="103">
        <f>IF(ISNA(VLOOKUP($C70,'Whistler COT'!$A$17:$I$95,9,FALSE))=TRUE,0,VLOOKUP($C70,'Whistler COT'!$A$17:$I$95,9,FALSE))</f>
        <v>0</v>
      </c>
      <c r="J70" s="103">
        <f>IF(ISNA(VLOOKUP($C70,'Camp Fortune TT Feb 20'!$A$17:$I$97,9,FALSE))=TRUE,0,VLOOKUP($C70,'Camp Fortune TT Feb 20'!$A$17:$I$97,9,FALSE))</f>
        <v>0</v>
      </c>
      <c r="K70" s="103">
        <f>IF(ISNA(VLOOKUP($C70,'Aspen Open HP Feb 18'!$A$17:$I$100,9,FALSE))=TRUE,0,VLOOKUP($C70,'Aspen Open HP Feb 18'!$A$17:$I$100,9,FALSE))</f>
        <v>0</v>
      </c>
      <c r="L70" s="103">
        <f>IF(ISNA(VLOOKUP($C70,'Aspen Open SS Feb 18'!$A$17:$I$99,9,FALSE))=TRUE,0,VLOOKUP($C70,'Aspen Open SS Feb 18'!$A$17:$I$99,9,FALSE))</f>
        <v>0</v>
      </c>
      <c r="M70" s="103">
        <f>IF(ISNA(VLOOKUP($C70,'Caledon TT Feb 26'!$A$17:$I$99,9,FALSE))=TRUE,0,VLOOKUP($C70,'Caledon TT Feb 26'!$A$17:$I$99,9,FALSE))</f>
        <v>0</v>
      </c>
      <c r="N70" s="103">
        <f>IF(ISNA(VLOOKUP($C70,'Calgary Nor-Am HP Feb 26'!$A$17:$I$99,9,FALSE))=TRUE,0,VLOOKUP($C70,'Calgary Nor-Am HP Feb 26'!$A$17:$I$99,9,FALSE))</f>
        <v>0</v>
      </c>
      <c r="O70" s="103">
        <f>IF(ISNA(VLOOKUP($C70,'Calgary Nor-Am SS Feb 28'!$A$17:$I$99,9,FALSE))=TRUE,0,VLOOKUP($C70,'Calgary Nor-Am SS Feb 28'!$A$17:$I$99,9,FALSE))</f>
        <v>0</v>
      </c>
      <c r="P70" s="103">
        <f>IF(ISNA(VLOOKUP($C70,'MSLM Nor-Am March 5-6'!$A$17:$I$98,9,FALSE))=TRUE,0,VLOOKUP($C70,'MSLM Nor-Am March 5-6'!$A$17:$I$98,9,FALSE))</f>
        <v>0</v>
      </c>
      <c r="Q70" s="103">
        <f>IF(ISNA(VLOOKUP($C70,'Mammoth World Cup'!$A$17:$I$99,9,FALSE))=TRUE,0,VLOOKUP($C70,'Mammoth World Cup'!$A$17:$I$99,9,FALSE))</f>
        <v>0</v>
      </c>
      <c r="R70" s="103">
        <f>IF(ISNA(VLOOKUP($C70,'Jr Nationals March 17 SS'!$A$17:$I$99,9,FALSE))=TRUE,0,VLOOKUP($C70,'Jr Nationals March 17 SS'!$A$17:$I$99,9,FALSE))</f>
        <v>0</v>
      </c>
      <c r="S70" s="103">
        <f>IF(ISNA(VLOOKUP($C70,'Seven Springs Nor-Am Mar 17 HP'!$A$17:$I$99,9,FALSE))=TRUE,0,VLOOKUP($C70,'Seven Springs Nor-Am Mar 17 HP'!$A$17:$I$99,9,FALSE))</f>
        <v>0</v>
      </c>
      <c r="T70" s="102">
        <f>IF(ISNA(VLOOKUP($C70,'Seven Springs Nor-Am Mar 18 SS'!$A$17:$I$99,9,FALSE))=TRUE,0,VLOOKUP($C70,'Seven Springs Nor-Am Mar 18 SS'!$A$17:$I$99,9,FALSE))</f>
        <v>0</v>
      </c>
      <c r="U70" s="103">
        <f>IF(ISNA(VLOOKUP($C70,'Stoneham COT March 12-13 SS'!$A$17:$I$99,9,FALSE))=TRUE,0,VLOOKUP($C70,'Stoneham COT March 12-13 SS'!$A$17:$I$99,9,FALSE))</f>
        <v>0</v>
      </c>
      <c r="V70" s="103">
        <f>IF(ISNA(VLOOKUP($C70,'Stoneham COT March 11 HP'!$A$17:$I$99,9,FALSE))=TRUE,0,VLOOKUP($C70,'Stoneham COT March 11 HP'!$A$17:$I$99,9,FALSE))</f>
        <v>0</v>
      </c>
      <c r="W70" s="103">
        <f>IF(ISNA(VLOOKUP($C70,'Step Up April 1-3 SS'!$A$17:$I$99,9,FALSE))=TRUE,0,VLOOKUP($C70,'Step Up April 1-3 SS'!$A$17:$I$99,9,FALSE))</f>
        <v>0</v>
      </c>
      <c r="X70" s="103">
        <f>IF(ISNA(VLOOKUP($C70,'Midwest Championship Feb 6 SS'!$A$17:$I$99,9,FALSE))=TRUE,0,VLOOKUP($C70,'Midwest Championship Feb 6 SS'!$A$17:$I$99,9,FALSE))</f>
        <v>0</v>
      </c>
      <c r="Y70" s="103">
        <f>IF(ISNA(VLOOKUP($C70,'Thunder Bay TT Jan 2016 SS'!$A$17:$I$99,9,FALSE))=TRUE,0,VLOOKUP($C70,'Thunder Bay TT Jan 2016 SS'!$A$17:$I$99,9,FALSE))</f>
        <v>0</v>
      </c>
      <c r="Z70" s="103">
        <f>IF(ISNA(VLOOKUP($C70,Event22!$A$17:$I$99,9,FALSE))=TRUE,0,VLOOKUP($C70,Event22!$A$17:$I$99,9,FALSE))</f>
        <v>0</v>
      </c>
      <c r="AA70" s="103">
        <f>IF(ISNA(VLOOKUP($C70,Event23!$A$17:$I$99,9,FALSE))=TRUE,0,VLOOKUP($C70,Event23!$A$17:$I$99,9,FALSE))</f>
        <v>0</v>
      </c>
      <c r="AB70" s="103">
        <f>IF(ISNA(VLOOKUP($C70,Event24!$A$17:$I$99,9,FALSE))=TRUE,0,VLOOKUP($C70,Event24!$A$17:$I$99,9,FALSE))</f>
        <v>0</v>
      </c>
      <c r="AC70" s="103">
        <f>IF(ISNA(VLOOKUP($C70,Event25!$A$17:$I$99,9,FALSE))=TRUE,0,VLOOKUP($C70,Event25!$A$17:$I$99,9,FALSE))</f>
        <v>0</v>
      </c>
      <c r="AD70" s="103">
        <f>IF(ISNA(VLOOKUP($C70,Event26!$A$17:$I$99,9,FALSE))=TRUE,0,VLOOKUP($C70,Event26!$A$17:$I$99,9,FALSE))</f>
        <v>0</v>
      </c>
      <c r="AE70" s="103">
        <f>IF(ISNA(VLOOKUP($C70,Event27!$A$17:$I$99,9,FALSE))=TRUE,0,VLOOKUP($C70,Event27!$A$17:$I$99,9,FALSE))</f>
        <v>0</v>
      </c>
      <c r="AF70" s="103">
        <f>IF(ISNA(VLOOKUP($C70,Event28!$A$17:$I$99,9,FALSE))=TRUE,0,VLOOKUP($C70,Event28!$A$17:$I$99,9,FALSE))</f>
        <v>0</v>
      </c>
      <c r="AG70" s="103">
        <f>IF(ISNA(VLOOKUP($C70,Event29!$A$17:$I$99,9,FALSE))=TRUE,0,VLOOKUP($C70,Event29!$A$17:$I$99,9,FALSE))</f>
        <v>0</v>
      </c>
      <c r="AH70" s="103">
        <f>IF(ISNA(VLOOKUP($C70,Event30!$A$17:$I$99,9,FALSE))=TRUE,0,VLOOKUP($C70,Event30!$A$17:$I$99,9,FALSE))</f>
        <v>0</v>
      </c>
    </row>
    <row r="71" spans="1:34" ht="13.5" customHeight="1">
      <c r="A71" s="169"/>
      <c r="B71" s="169"/>
      <c r="C71" s="89"/>
      <c r="D71" s="108" t="str">
        <f>IF(ISNA(VLOOKUP($C71,'RPA Caclulations'!$C$6:$K$100,3,FALSE))=TRUE,"0",VLOOKUP($C71,'RPA Caclulations'!$C$6:$K$100,3,FALSE))</f>
        <v>0</v>
      </c>
      <c r="E71" s="102" t="str">
        <f>IF(ISNA(VLOOKUP($C71,'REV Copper HP Dec 10'!$A$17:$I$71,9,FALSE))=TRUE,"0",VLOOKUP($C71,'REV Copper HP Dec 10'!$A$17:$I$71,9,FALSE))</f>
        <v>0</v>
      </c>
      <c r="F71" s="102" t="str">
        <f>IF(ISNA(VLOOKUP($C71,'REV Copper HP Dec 11'!$A$17:$I$70,9,FALSE))=TRUE,"0",VLOOKUP($C71,'REV Copper HP Dec 11'!$A$17:$I$70,9,FALSE))</f>
        <v>0</v>
      </c>
      <c r="G71" s="103">
        <f>IF(ISNA(VLOOKUP($C71,'Muskoka Timber Tour Jan 23'!$A$17:$I$20,9,FALSE))=TRUE,0,VLOOKUP($C71,'Muskoka Timber Tour Jan 23'!$A$17:$I$20,9,FALSE))</f>
        <v>0</v>
      </c>
      <c r="H71" s="103">
        <f>IF(ISNA(VLOOKUP($C71,'Muskoka Timber Tour Jan 24'!$A$17:$I$20,9,FALSE))=TRUE,0,VLOOKUP($C71,'Muskoka Timber Tour Jan 24'!$A$17:$I$20,9,FALSE))</f>
        <v>0</v>
      </c>
      <c r="I71" s="103">
        <f>IF(ISNA(VLOOKUP($C71,'Whistler COT'!$A$17:$I$95,9,FALSE))=TRUE,0,VLOOKUP($C71,'Whistler COT'!$A$17:$I$95,9,FALSE))</f>
        <v>0</v>
      </c>
      <c r="J71" s="103">
        <f>IF(ISNA(VLOOKUP($C71,'Camp Fortune TT Feb 20'!$A$17:$I$97,9,FALSE))=TRUE,0,VLOOKUP($C71,'Camp Fortune TT Feb 20'!$A$17:$I$97,9,FALSE))</f>
        <v>0</v>
      </c>
      <c r="K71" s="103">
        <f>IF(ISNA(VLOOKUP($C71,'Aspen Open HP Feb 18'!$A$17:$I$100,9,FALSE))=TRUE,0,VLOOKUP($C71,'Aspen Open HP Feb 18'!$A$17:$I$100,9,FALSE))</f>
        <v>0</v>
      </c>
      <c r="L71" s="103">
        <f>IF(ISNA(VLOOKUP($C71,'Aspen Open SS Feb 18'!$A$17:$I$99,9,FALSE))=TRUE,0,VLOOKUP($C71,'Aspen Open SS Feb 18'!$A$17:$I$99,9,FALSE))</f>
        <v>0</v>
      </c>
      <c r="M71" s="103">
        <f>IF(ISNA(VLOOKUP($C71,'Caledon TT Feb 26'!$A$17:$I$99,9,FALSE))=TRUE,0,VLOOKUP($C71,'Caledon TT Feb 26'!$A$17:$I$99,9,FALSE))</f>
        <v>0</v>
      </c>
      <c r="N71" s="103">
        <f>IF(ISNA(VLOOKUP($C71,'Calgary Nor-Am HP Feb 26'!$A$17:$I$99,9,FALSE))=TRUE,0,VLOOKUP($C71,'Calgary Nor-Am HP Feb 26'!$A$17:$I$99,9,FALSE))</f>
        <v>0</v>
      </c>
      <c r="O71" s="103">
        <f>IF(ISNA(VLOOKUP($C71,'Calgary Nor-Am SS Feb 28'!$A$17:$I$99,9,FALSE))=TRUE,0,VLOOKUP($C71,'Calgary Nor-Am SS Feb 28'!$A$17:$I$99,9,FALSE))</f>
        <v>0</v>
      </c>
      <c r="P71" s="103">
        <f>IF(ISNA(VLOOKUP($C71,'MSLM Nor-Am March 5-6'!$A$17:$I$98,9,FALSE))=TRUE,0,VLOOKUP($C71,'MSLM Nor-Am March 5-6'!$A$17:$I$98,9,FALSE))</f>
        <v>0</v>
      </c>
      <c r="Q71" s="103">
        <f>IF(ISNA(VLOOKUP($C71,'Mammoth World Cup'!$A$17:$I$99,9,FALSE))=TRUE,0,VLOOKUP($C71,'Mammoth World Cup'!$A$17:$I$99,9,FALSE))</f>
        <v>0</v>
      </c>
      <c r="R71" s="103">
        <f>IF(ISNA(VLOOKUP($C71,'Jr Nationals March 17 SS'!$A$17:$I$99,9,FALSE))=TRUE,0,VLOOKUP($C71,'Jr Nationals March 17 SS'!$A$17:$I$99,9,FALSE))</f>
        <v>0</v>
      </c>
      <c r="S71" s="103">
        <f>IF(ISNA(VLOOKUP($C71,'Seven Springs Nor-Am Mar 17 HP'!$A$17:$I$99,9,FALSE))=TRUE,0,VLOOKUP($C71,'Seven Springs Nor-Am Mar 17 HP'!$A$17:$I$99,9,FALSE))</f>
        <v>0</v>
      </c>
      <c r="T71" s="102">
        <f>IF(ISNA(VLOOKUP($C71,'Seven Springs Nor-Am Mar 18 SS'!$A$17:$I$99,9,FALSE))=TRUE,0,VLOOKUP($C71,'Seven Springs Nor-Am Mar 18 SS'!$A$17:$I$99,9,FALSE))</f>
        <v>0</v>
      </c>
      <c r="U71" s="103">
        <f>IF(ISNA(VLOOKUP($C71,'Stoneham COT March 12-13 SS'!$A$17:$I$99,9,FALSE))=TRUE,0,VLOOKUP($C71,'Stoneham COT March 12-13 SS'!$A$17:$I$99,9,FALSE))</f>
        <v>0</v>
      </c>
      <c r="V71" s="103">
        <f>IF(ISNA(VLOOKUP($C71,'Stoneham COT March 11 HP'!$A$17:$I$99,9,FALSE))=TRUE,0,VLOOKUP($C71,'Stoneham COT March 11 HP'!$A$17:$I$99,9,FALSE))</f>
        <v>0</v>
      </c>
      <c r="W71" s="103">
        <f>IF(ISNA(VLOOKUP($C71,'Step Up April 1-3 SS'!$A$17:$I$99,9,FALSE))=TRUE,0,VLOOKUP($C71,'Step Up April 1-3 SS'!$A$17:$I$99,9,FALSE))</f>
        <v>0</v>
      </c>
      <c r="X71" s="103">
        <f>IF(ISNA(VLOOKUP($C71,'Midwest Championship Feb 6 SS'!$A$17:$I$99,9,FALSE))=TRUE,0,VLOOKUP($C71,'Midwest Championship Feb 6 SS'!$A$17:$I$99,9,FALSE))</f>
        <v>0</v>
      </c>
      <c r="Y71" s="103">
        <f>IF(ISNA(VLOOKUP($C71,'Thunder Bay TT Jan 2016 SS'!$A$17:$I$99,9,FALSE))=TRUE,0,VLOOKUP($C71,'Thunder Bay TT Jan 2016 SS'!$A$17:$I$99,9,FALSE))</f>
        <v>0</v>
      </c>
      <c r="Z71" s="103">
        <f>IF(ISNA(VLOOKUP($C71,Event22!$A$17:$I$99,9,FALSE))=TRUE,0,VLOOKUP($C71,Event22!$A$17:$I$99,9,FALSE))</f>
        <v>0</v>
      </c>
      <c r="AA71" s="103">
        <f>IF(ISNA(VLOOKUP($C71,Event23!$A$17:$I$99,9,FALSE))=TRUE,0,VLOOKUP($C71,Event23!$A$17:$I$99,9,FALSE))</f>
        <v>0</v>
      </c>
      <c r="AB71" s="103">
        <f>IF(ISNA(VLOOKUP($C71,Event24!$A$17:$I$99,9,FALSE))=TRUE,0,VLOOKUP($C71,Event24!$A$17:$I$99,9,FALSE))</f>
        <v>0</v>
      </c>
      <c r="AC71" s="103">
        <f>IF(ISNA(VLOOKUP($C71,Event25!$A$17:$I$99,9,FALSE))=TRUE,0,VLOOKUP($C71,Event25!$A$17:$I$99,9,FALSE))</f>
        <v>0</v>
      </c>
      <c r="AD71" s="103">
        <f>IF(ISNA(VLOOKUP($C71,Event26!$A$17:$I$99,9,FALSE))=TRUE,0,VLOOKUP($C71,Event26!$A$17:$I$99,9,FALSE))</f>
        <v>0</v>
      </c>
      <c r="AE71" s="103">
        <f>IF(ISNA(VLOOKUP($C71,Event27!$A$17:$I$99,9,FALSE))=TRUE,0,VLOOKUP($C71,Event27!$A$17:$I$99,9,FALSE))</f>
        <v>0</v>
      </c>
      <c r="AF71" s="103">
        <f>IF(ISNA(VLOOKUP($C71,Event28!$A$17:$I$99,9,FALSE))=TRUE,0,VLOOKUP($C71,Event28!$A$17:$I$99,9,FALSE))</f>
        <v>0</v>
      </c>
      <c r="AG71" s="103">
        <f>IF(ISNA(VLOOKUP($C71,Event29!$A$17:$I$99,9,FALSE))=TRUE,0,VLOOKUP($C71,Event29!$A$17:$I$99,9,FALSE))</f>
        <v>0</v>
      </c>
      <c r="AH71" s="103">
        <f>IF(ISNA(VLOOKUP($C71,Event30!$A$17:$I$99,9,FALSE))=TRUE,0,VLOOKUP($C71,Event30!$A$17:$I$99,9,FALSE))</f>
        <v>0</v>
      </c>
    </row>
    <row r="72" spans="1:34" ht="13.5">
      <c r="A72" s="169"/>
      <c r="B72" s="169"/>
      <c r="C72" s="54"/>
      <c r="D72" s="108" t="str">
        <f>IF(ISNA(VLOOKUP($C72,'RPA Caclulations'!$C$6:$K$100,3,FALSE))=TRUE,"0",VLOOKUP($C72,'RPA Caclulations'!$C$6:$K$100,3,FALSE))</f>
        <v>0</v>
      </c>
      <c r="E72" s="102" t="str">
        <f>IF(ISNA(VLOOKUP($C72,'REV Copper HP Dec 10'!$A$17:$I$71,9,FALSE))=TRUE,"0",VLOOKUP($C72,'REV Copper HP Dec 10'!$A$17:$I$71,9,FALSE))</f>
        <v>0</v>
      </c>
      <c r="F72" s="102" t="str">
        <f>IF(ISNA(VLOOKUP($C72,'REV Copper HP Dec 11'!$A$17:$I$70,9,FALSE))=TRUE,"0",VLOOKUP($C72,'REV Copper HP Dec 11'!$A$17:$I$70,9,FALSE))</f>
        <v>0</v>
      </c>
      <c r="G72" s="103">
        <f>IF(ISNA(VLOOKUP($C72,'Muskoka Timber Tour Jan 23'!$A$17:$I$20,9,FALSE))=TRUE,0,VLOOKUP($C72,'Muskoka Timber Tour Jan 23'!$A$17:$I$20,9,FALSE))</f>
        <v>0</v>
      </c>
      <c r="H72" s="103">
        <f>IF(ISNA(VLOOKUP($C72,'Muskoka Timber Tour Jan 24'!$A$17:$I$20,9,FALSE))=TRUE,0,VLOOKUP($C72,'Muskoka Timber Tour Jan 24'!$A$17:$I$20,9,FALSE))</f>
        <v>0</v>
      </c>
      <c r="I72" s="103">
        <f>IF(ISNA(VLOOKUP($C72,'Whistler COT'!$A$17:$I$95,9,FALSE))=TRUE,0,VLOOKUP($C72,'Whistler COT'!$A$17:$I$95,9,FALSE))</f>
        <v>0</v>
      </c>
      <c r="J72" s="103">
        <f>IF(ISNA(VLOOKUP($C72,'Camp Fortune TT Feb 20'!$A$17:$I$97,9,FALSE))=TRUE,0,VLOOKUP($C72,'Camp Fortune TT Feb 20'!$A$17:$I$97,9,FALSE))</f>
        <v>0</v>
      </c>
      <c r="K72" s="103">
        <f>IF(ISNA(VLOOKUP($C72,'Aspen Open HP Feb 18'!$A$17:$I$100,9,FALSE))=TRUE,0,VLOOKUP($C72,'Aspen Open HP Feb 18'!$A$17:$I$100,9,FALSE))</f>
        <v>0</v>
      </c>
      <c r="L72" s="103">
        <f>IF(ISNA(VLOOKUP($C72,'Aspen Open SS Feb 18'!$A$17:$I$99,9,FALSE))=TRUE,0,VLOOKUP($C72,'Aspen Open SS Feb 18'!$A$17:$I$99,9,FALSE))</f>
        <v>0</v>
      </c>
      <c r="M72" s="103">
        <f>IF(ISNA(VLOOKUP($C72,'Caledon TT Feb 26'!$A$17:$I$99,9,FALSE))=TRUE,0,VLOOKUP($C72,'Caledon TT Feb 26'!$A$17:$I$99,9,FALSE))</f>
        <v>0</v>
      </c>
      <c r="N72" s="103">
        <f>IF(ISNA(VLOOKUP($C72,'Calgary Nor-Am HP Feb 26'!$A$17:$I$99,9,FALSE))=TRUE,0,VLOOKUP($C72,'Calgary Nor-Am HP Feb 26'!$A$17:$I$99,9,FALSE))</f>
        <v>0</v>
      </c>
      <c r="O72" s="103">
        <f>IF(ISNA(VLOOKUP($C72,'Calgary Nor-Am SS Feb 28'!$A$17:$I$99,9,FALSE))=TRUE,0,VLOOKUP($C72,'Calgary Nor-Am SS Feb 28'!$A$17:$I$99,9,FALSE))</f>
        <v>0</v>
      </c>
      <c r="P72" s="103">
        <f>IF(ISNA(VLOOKUP($C72,'MSLM Nor-Am March 5-6'!$A$17:$I$98,9,FALSE))=TRUE,0,VLOOKUP($C72,'MSLM Nor-Am March 5-6'!$A$17:$I$98,9,FALSE))</f>
        <v>0</v>
      </c>
      <c r="Q72" s="103">
        <f>IF(ISNA(VLOOKUP($C72,'Mammoth World Cup'!$A$17:$I$99,9,FALSE))=TRUE,0,VLOOKUP($C72,'Mammoth World Cup'!$A$17:$I$99,9,FALSE))</f>
        <v>0</v>
      </c>
      <c r="R72" s="103">
        <f>IF(ISNA(VLOOKUP($C72,'Jr Nationals March 17 SS'!$A$17:$I$99,9,FALSE))=TRUE,0,VLOOKUP($C72,'Jr Nationals March 17 SS'!$A$17:$I$99,9,FALSE))</f>
        <v>0</v>
      </c>
      <c r="S72" s="103">
        <f>IF(ISNA(VLOOKUP($C72,'Seven Springs Nor-Am Mar 17 HP'!$A$17:$I$99,9,FALSE))=TRUE,0,VLOOKUP($C72,'Seven Springs Nor-Am Mar 17 HP'!$A$17:$I$99,9,FALSE))</f>
        <v>0</v>
      </c>
      <c r="T72" s="102">
        <f>IF(ISNA(VLOOKUP($C72,'Seven Springs Nor-Am Mar 18 SS'!$A$17:$I$99,9,FALSE))=TRUE,0,VLOOKUP($C72,'Seven Springs Nor-Am Mar 18 SS'!$A$17:$I$99,9,FALSE))</f>
        <v>0</v>
      </c>
      <c r="U72" s="103">
        <f>IF(ISNA(VLOOKUP($C72,'Stoneham COT March 12-13 SS'!$A$17:$I$99,9,FALSE))=TRUE,0,VLOOKUP($C72,'Stoneham COT March 12-13 SS'!$A$17:$I$99,9,FALSE))</f>
        <v>0</v>
      </c>
      <c r="V72" s="103">
        <f>IF(ISNA(VLOOKUP($C72,'Stoneham COT March 11 HP'!$A$17:$I$99,9,FALSE))=TRUE,0,VLOOKUP($C72,'Stoneham COT March 11 HP'!$A$17:$I$99,9,FALSE))</f>
        <v>0</v>
      </c>
      <c r="W72" s="103">
        <f>IF(ISNA(VLOOKUP($C72,'Step Up April 1-3 SS'!$A$17:$I$99,9,FALSE))=TRUE,0,VLOOKUP($C72,'Step Up April 1-3 SS'!$A$17:$I$99,9,FALSE))</f>
        <v>0</v>
      </c>
      <c r="X72" s="103">
        <f>IF(ISNA(VLOOKUP($C72,'Midwest Championship Feb 6 SS'!$A$17:$I$99,9,FALSE))=TRUE,0,VLOOKUP($C72,'Midwest Championship Feb 6 SS'!$A$17:$I$99,9,FALSE))</f>
        <v>0</v>
      </c>
      <c r="Y72" s="103">
        <f>IF(ISNA(VLOOKUP($C72,'Thunder Bay TT Jan 2016 SS'!$A$17:$I$99,9,FALSE))=TRUE,0,VLOOKUP($C72,'Thunder Bay TT Jan 2016 SS'!$A$17:$I$99,9,FALSE))</f>
        <v>0</v>
      </c>
      <c r="Z72" s="103">
        <f>IF(ISNA(VLOOKUP($C72,Event22!$A$17:$I$99,9,FALSE))=TRUE,0,VLOOKUP($C72,Event22!$A$17:$I$99,9,FALSE))</f>
        <v>0</v>
      </c>
      <c r="AA72" s="103">
        <f>IF(ISNA(VLOOKUP($C72,Event23!$A$17:$I$99,9,FALSE))=TRUE,0,VLOOKUP($C72,Event23!$A$17:$I$99,9,FALSE))</f>
        <v>0</v>
      </c>
      <c r="AB72" s="103">
        <f>IF(ISNA(VLOOKUP($C72,Event24!$A$17:$I$99,9,FALSE))=TRUE,0,VLOOKUP($C72,Event24!$A$17:$I$99,9,FALSE))</f>
        <v>0</v>
      </c>
      <c r="AC72" s="103">
        <f>IF(ISNA(VLOOKUP($C72,Event25!$A$17:$I$99,9,FALSE))=TRUE,0,VLOOKUP($C72,Event25!$A$17:$I$99,9,FALSE))</f>
        <v>0</v>
      </c>
      <c r="AD72" s="103">
        <f>IF(ISNA(VLOOKUP($C72,Event26!$A$17:$I$99,9,FALSE))=TRUE,0,VLOOKUP($C72,Event26!$A$17:$I$99,9,FALSE))</f>
        <v>0</v>
      </c>
      <c r="AE72" s="103">
        <f>IF(ISNA(VLOOKUP($C72,Event27!$A$17:$I$99,9,FALSE))=TRUE,0,VLOOKUP($C72,Event27!$A$17:$I$99,9,FALSE))</f>
        <v>0</v>
      </c>
      <c r="AF72" s="103">
        <f>IF(ISNA(VLOOKUP($C72,Event28!$A$17:$I$99,9,FALSE))=TRUE,0,VLOOKUP($C72,Event28!$A$17:$I$99,9,FALSE))</f>
        <v>0</v>
      </c>
      <c r="AG72" s="103">
        <f>IF(ISNA(VLOOKUP($C72,Event29!$A$17:$I$99,9,FALSE))=TRUE,0,VLOOKUP($C72,Event29!$A$17:$I$99,9,FALSE))</f>
        <v>0</v>
      </c>
      <c r="AH72" s="103">
        <f>IF(ISNA(VLOOKUP($C72,Event30!$A$17:$I$99,9,FALSE))=TRUE,0,VLOOKUP($C72,Event30!$A$17:$I$99,9,FALSE))</f>
        <v>0</v>
      </c>
    </row>
    <row r="73" spans="1:34" ht="13.5">
      <c r="A73" s="169"/>
      <c r="B73" s="169"/>
      <c r="C73" s="89"/>
      <c r="D73" s="108" t="str">
        <f>IF(ISNA(VLOOKUP($C73,'RPA Caclulations'!$C$6:$K$100,3,FALSE))=TRUE,"0",VLOOKUP($C73,'RPA Caclulations'!$C$6:$K$100,3,FALSE))</f>
        <v>0</v>
      </c>
      <c r="E73" s="102" t="str">
        <f>IF(ISNA(VLOOKUP($C73,'REV Copper HP Dec 10'!$A$17:$I$71,9,FALSE))=TRUE,"0",VLOOKUP($C73,'REV Copper HP Dec 10'!$A$17:$I$71,9,FALSE))</f>
        <v>0</v>
      </c>
      <c r="F73" s="102" t="str">
        <f>IF(ISNA(VLOOKUP($C73,'REV Copper HP Dec 11'!$A$17:$I$70,9,FALSE))=TRUE,"0",VLOOKUP($C73,'REV Copper HP Dec 11'!$A$17:$I$70,9,FALSE))</f>
        <v>0</v>
      </c>
      <c r="G73" s="103">
        <f>IF(ISNA(VLOOKUP($C73,'Muskoka Timber Tour Jan 23'!$A$17:$I$20,9,FALSE))=TRUE,0,VLOOKUP($C73,'Muskoka Timber Tour Jan 23'!$A$17:$I$20,9,FALSE))</f>
        <v>0</v>
      </c>
      <c r="H73" s="103">
        <f>IF(ISNA(VLOOKUP($C73,'Muskoka Timber Tour Jan 24'!$A$17:$I$20,9,FALSE))=TRUE,0,VLOOKUP($C73,'Muskoka Timber Tour Jan 24'!$A$17:$I$20,9,FALSE))</f>
        <v>0</v>
      </c>
      <c r="I73" s="103">
        <f>IF(ISNA(VLOOKUP($C73,'Whistler COT'!$A$17:$I$95,9,FALSE))=TRUE,0,VLOOKUP($C73,'Whistler COT'!$A$17:$I$95,9,FALSE))</f>
        <v>0</v>
      </c>
      <c r="J73" s="103">
        <f>IF(ISNA(VLOOKUP($C73,'Camp Fortune TT Feb 20'!$A$17:$I$97,9,FALSE))=TRUE,0,VLOOKUP($C73,'Camp Fortune TT Feb 20'!$A$17:$I$97,9,FALSE))</f>
        <v>0</v>
      </c>
      <c r="K73" s="103">
        <f>IF(ISNA(VLOOKUP($C73,'Aspen Open HP Feb 18'!$A$17:$I$100,9,FALSE))=TRUE,0,VLOOKUP($C73,'Aspen Open HP Feb 18'!$A$17:$I$100,9,FALSE))</f>
        <v>0</v>
      </c>
      <c r="L73" s="103">
        <f>IF(ISNA(VLOOKUP($C73,'Aspen Open SS Feb 18'!$A$17:$I$99,9,FALSE))=TRUE,0,VLOOKUP($C73,'Aspen Open SS Feb 18'!$A$17:$I$99,9,FALSE))</f>
        <v>0</v>
      </c>
      <c r="M73" s="103">
        <f>IF(ISNA(VLOOKUP($C73,'Caledon TT Feb 26'!$A$17:$I$99,9,FALSE))=TRUE,0,VLOOKUP($C73,'Caledon TT Feb 26'!$A$17:$I$99,9,FALSE))</f>
        <v>0</v>
      </c>
      <c r="N73" s="103">
        <f>IF(ISNA(VLOOKUP($C73,'Calgary Nor-Am HP Feb 26'!$A$17:$I$99,9,FALSE))=TRUE,0,VLOOKUP($C73,'Calgary Nor-Am HP Feb 26'!$A$17:$I$99,9,FALSE))</f>
        <v>0</v>
      </c>
      <c r="O73" s="103">
        <f>IF(ISNA(VLOOKUP($C73,'Calgary Nor-Am SS Feb 28'!$A$17:$I$99,9,FALSE))=TRUE,0,VLOOKUP($C73,'Calgary Nor-Am SS Feb 28'!$A$17:$I$99,9,FALSE))</f>
        <v>0</v>
      </c>
      <c r="P73" s="103">
        <f>IF(ISNA(VLOOKUP($C73,'MSLM Nor-Am March 5-6'!$A$17:$I$98,9,FALSE))=TRUE,0,VLOOKUP($C73,'MSLM Nor-Am March 5-6'!$A$17:$I$98,9,FALSE))</f>
        <v>0</v>
      </c>
      <c r="Q73" s="103">
        <f>IF(ISNA(VLOOKUP($C73,'Mammoth World Cup'!$A$17:$I$99,9,FALSE))=TRUE,0,VLOOKUP($C73,'Mammoth World Cup'!$A$17:$I$99,9,FALSE))</f>
        <v>0</v>
      </c>
      <c r="R73" s="103">
        <f>IF(ISNA(VLOOKUP($C73,'Jr Nationals March 17 SS'!$A$17:$I$99,9,FALSE))=TRUE,0,VLOOKUP($C73,'Jr Nationals March 17 SS'!$A$17:$I$99,9,FALSE))</f>
        <v>0</v>
      </c>
      <c r="S73" s="103">
        <f>IF(ISNA(VLOOKUP($C73,'Seven Springs Nor-Am Mar 17 HP'!$A$17:$I$99,9,FALSE))=TRUE,0,VLOOKUP($C73,'Seven Springs Nor-Am Mar 17 HP'!$A$17:$I$99,9,FALSE))</f>
        <v>0</v>
      </c>
      <c r="T73" s="102">
        <f>IF(ISNA(VLOOKUP($C73,'Seven Springs Nor-Am Mar 18 SS'!$A$17:$I$99,9,FALSE))=TRUE,0,VLOOKUP($C73,'Seven Springs Nor-Am Mar 18 SS'!$A$17:$I$99,9,FALSE))</f>
        <v>0</v>
      </c>
      <c r="U73" s="103">
        <f>IF(ISNA(VLOOKUP($C73,'Stoneham COT March 12-13 SS'!$A$17:$I$99,9,FALSE))=TRUE,0,VLOOKUP($C73,'Stoneham COT March 12-13 SS'!$A$17:$I$99,9,FALSE))</f>
        <v>0</v>
      </c>
      <c r="V73" s="103">
        <f>IF(ISNA(VLOOKUP($C73,'Stoneham COT March 11 HP'!$A$17:$I$99,9,FALSE))=TRUE,0,VLOOKUP($C73,'Stoneham COT March 11 HP'!$A$17:$I$99,9,FALSE))</f>
        <v>0</v>
      </c>
      <c r="W73" s="103">
        <f>IF(ISNA(VLOOKUP($C73,'Step Up April 1-3 SS'!$A$17:$I$99,9,FALSE))=TRUE,0,VLOOKUP($C73,'Step Up April 1-3 SS'!$A$17:$I$99,9,FALSE))</f>
        <v>0</v>
      </c>
      <c r="X73" s="103">
        <f>IF(ISNA(VLOOKUP($C73,'Midwest Championship Feb 6 SS'!$A$17:$I$99,9,FALSE))=TRUE,0,VLOOKUP($C73,'Midwest Championship Feb 6 SS'!$A$17:$I$99,9,FALSE))</f>
        <v>0</v>
      </c>
      <c r="Y73" s="103">
        <f>IF(ISNA(VLOOKUP($C73,'Thunder Bay TT Jan 2016 SS'!$A$17:$I$99,9,FALSE))=TRUE,0,VLOOKUP($C73,'Thunder Bay TT Jan 2016 SS'!$A$17:$I$99,9,FALSE))</f>
        <v>0</v>
      </c>
      <c r="Z73" s="103">
        <f>IF(ISNA(VLOOKUP($C73,Event22!$A$17:$I$99,9,FALSE))=TRUE,0,VLOOKUP($C73,Event22!$A$17:$I$99,9,FALSE))</f>
        <v>0</v>
      </c>
      <c r="AA73" s="103">
        <f>IF(ISNA(VLOOKUP($C73,Event23!$A$17:$I$99,9,FALSE))=TRUE,0,VLOOKUP($C73,Event23!$A$17:$I$99,9,FALSE))</f>
        <v>0</v>
      </c>
      <c r="AB73" s="103">
        <f>IF(ISNA(VLOOKUP($C73,Event24!$A$17:$I$99,9,FALSE))=TRUE,0,VLOOKUP($C73,Event24!$A$17:$I$99,9,FALSE))</f>
        <v>0</v>
      </c>
      <c r="AC73" s="103">
        <f>IF(ISNA(VLOOKUP($C73,Event25!$A$17:$I$99,9,FALSE))=TRUE,0,VLOOKUP($C73,Event25!$A$17:$I$99,9,FALSE))</f>
        <v>0</v>
      </c>
      <c r="AD73" s="103">
        <f>IF(ISNA(VLOOKUP($C73,Event26!$A$17:$I$99,9,FALSE))=TRUE,0,VLOOKUP($C73,Event26!$A$17:$I$99,9,FALSE))</f>
        <v>0</v>
      </c>
      <c r="AE73" s="103">
        <f>IF(ISNA(VLOOKUP($C73,Event27!$A$17:$I$99,9,FALSE))=TRUE,0,VLOOKUP($C73,Event27!$A$17:$I$99,9,FALSE))</f>
        <v>0</v>
      </c>
      <c r="AF73" s="103">
        <f>IF(ISNA(VLOOKUP($C73,Event28!$A$17:$I$99,9,FALSE))=TRUE,0,VLOOKUP($C73,Event28!$A$17:$I$99,9,FALSE))</f>
        <v>0</v>
      </c>
      <c r="AG73" s="103">
        <f>IF(ISNA(VLOOKUP($C73,Event29!$A$17:$I$99,9,FALSE))=TRUE,0,VLOOKUP($C73,Event29!$A$17:$I$99,9,FALSE))</f>
        <v>0</v>
      </c>
      <c r="AH73" s="103">
        <f>IF(ISNA(VLOOKUP($C73,Event30!$A$17:$I$99,9,FALSE))=TRUE,0,VLOOKUP($C73,Event30!$A$17:$I$99,9,FALSE))</f>
        <v>0</v>
      </c>
    </row>
    <row r="74" spans="1:34" ht="13.5" customHeight="1">
      <c r="A74" s="169"/>
      <c r="B74" s="169"/>
      <c r="C74" s="89"/>
      <c r="D74" s="108" t="str">
        <f>IF(ISNA(VLOOKUP($C74,'RPA Caclulations'!$C$6:$K$100,3,FALSE))=TRUE,"0",VLOOKUP($C74,'RPA Caclulations'!$C$6:$K$100,3,FALSE))</f>
        <v>0</v>
      </c>
      <c r="E74" s="102" t="str">
        <f>IF(ISNA(VLOOKUP($C74,'REV Copper HP Dec 10'!$A$17:$I$71,9,FALSE))=TRUE,"0",VLOOKUP($C74,'REV Copper HP Dec 10'!$A$17:$I$71,9,FALSE))</f>
        <v>0</v>
      </c>
      <c r="F74" s="102" t="str">
        <f>IF(ISNA(VLOOKUP($C74,'REV Copper HP Dec 11'!$A$17:$I$70,9,FALSE))=TRUE,"0",VLOOKUP($C74,'REV Copper HP Dec 11'!$A$17:$I$70,9,FALSE))</f>
        <v>0</v>
      </c>
      <c r="G74" s="103">
        <f>IF(ISNA(VLOOKUP($C74,'Muskoka Timber Tour Jan 23'!$A$17:$I$20,9,FALSE))=TRUE,0,VLOOKUP($C74,'Muskoka Timber Tour Jan 23'!$A$17:$I$20,9,FALSE))</f>
        <v>0</v>
      </c>
      <c r="H74" s="103">
        <f>IF(ISNA(VLOOKUP($C74,'Muskoka Timber Tour Jan 24'!$A$17:$I$20,9,FALSE))=TRUE,0,VLOOKUP($C74,'Muskoka Timber Tour Jan 24'!$A$17:$I$20,9,FALSE))</f>
        <v>0</v>
      </c>
      <c r="I74" s="103">
        <f>IF(ISNA(VLOOKUP($C74,'Whistler COT'!$A$17:$I$95,9,FALSE))=TRUE,0,VLOOKUP($C74,'Whistler COT'!$A$17:$I$95,9,FALSE))</f>
        <v>0</v>
      </c>
      <c r="J74" s="103">
        <f>IF(ISNA(VLOOKUP($C74,'Camp Fortune TT Feb 20'!$A$17:$I$97,9,FALSE))=TRUE,0,VLOOKUP($C74,'Camp Fortune TT Feb 20'!$A$17:$I$97,9,FALSE))</f>
        <v>0</v>
      </c>
      <c r="K74" s="103">
        <f>IF(ISNA(VLOOKUP($C74,'Aspen Open HP Feb 18'!$A$17:$I$100,9,FALSE))=TRUE,0,VLOOKUP($C74,'Aspen Open HP Feb 18'!$A$17:$I$100,9,FALSE))</f>
        <v>0</v>
      </c>
      <c r="L74" s="103">
        <f>IF(ISNA(VLOOKUP($C74,'Aspen Open SS Feb 18'!$A$17:$I$99,9,FALSE))=TRUE,0,VLOOKUP($C74,'Aspen Open SS Feb 18'!$A$17:$I$99,9,FALSE))</f>
        <v>0</v>
      </c>
      <c r="M74" s="103">
        <f>IF(ISNA(VLOOKUP($C74,'Caledon TT Feb 26'!$A$17:$I$99,9,FALSE))=TRUE,0,VLOOKUP($C74,'Caledon TT Feb 26'!$A$17:$I$99,9,FALSE))</f>
        <v>0</v>
      </c>
      <c r="N74" s="103">
        <f>IF(ISNA(VLOOKUP($C74,'Calgary Nor-Am HP Feb 26'!$A$17:$I$99,9,FALSE))=TRUE,0,VLOOKUP($C74,'Calgary Nor-Am HP Feb 26'!$A$17:$I$99,9,FALSE))</f>
        <v>0</v>
      </c>
      <c r="O74" s="103">
        <f>IF(ISNA(VLOOKUP($C74,'Calgary Nor-Am SS Feb 28'!$A$17:$I$99,9,FALSE))=TRUE,0,VLOOKUP($C74,'Calgary Nor-Am SS Feb 28'!$A$17:$I$99,9,FALSE))</f>
        <v>0</v>
      </c>
      <c r="P74" s="103">
        <f>IF(ISNA(VLOOKUP($C74,'MSLM Nor-Am March 5-6'!$A$17:$I$98,9,FALSE))=TRUE,0,VLOOKUP($C74,'MSLM Nor-Am March 5-6'!$A$17:$I$98,9,FALSE))</f>
        <v>0</v>
      </c>
      <c r="Q74" s="103">
        <f>IF(ISNA(VLOOKUP($C74,'Mammoth World Cup'!$A$17:$I$99,9,FALSE))=TRUE,0,VLOOKUP($C74,'Mammoth World Cup'!$A$17:$I$99,9,FALSE))</f>
        <v>0</v>
      </c>
      <c r="R74" s="103">
        <f>IF(ISNA(VLOOKUP($C74,'Jr Nationals March 17 SS'!$A$17:$I$99,9,FALSE))=TRUE,0,VLOOKUP($C74,'Jr Nationals March 17 SS'!$A$17:$I$99,9,FALSE))</f>
        <v>0</v>
      </c>
      <c r="S74" s="103">
        <f>IF(ISNA(VLOOKUP($C74,'Seven Springs Nor-Am Mar 17 HP'!$A$17:$I$99,9,FALSE))=TRUE,0,VLOOKUP($C74,'Seven Springs Nor-Am Mar 17 HP'!$A$17:$I$99,9,FALSE))</f>
        <v>0</v>
      </c>
      <c r="T74" s="102">
        <f>IF(ISNA(VLOOKUP($C74,'Seven Springs Nor-Am Mar 18 SS'!$A$17:$I$99,9,FALSE))=TRUE,0,VLOOKUP($C74,'Seven Springs Nor-Am Mar 18 SS'!$A$17:$I$99,9,FALSE))</f>
        <v>0</v>
      </c>
      <c r="U74" s="103">
        <f>IF(ISNA(VLOOKUP($C74,'Stoneham COT March 12-13 SS'!$A$17:$I$99,9,FALSE))=TRUE,0,VLOOKUP($C74,'Stoneham COT March 12-13 SS'!$A$17:$I$99,9,FALSE))</f>
        <v>0</v>
      </c>
      <c r="V74" s="103">
        <f>IF(ISNA(VLOOKUP($C74,'Stoneham COT March 11 HP'!$A$17:$I$99,9,FALSE))=TRUE,0,VLOOKUP($C74,'Stoneham COT March 11 HP'!$A$17:$I$99,9,FALSE))</f>
        <v>0</v>
      </c>
      <c r="W74" s="103">
        <f>IF(ISNA(VLOOKUP($C74,'Step Up April 1-3 SS'!$A$17:$I$99,9,FALSE))=TRUE,0,VLOOKUP($C74,'Step Up April 1-3 SS'!$A$17:$I$99,9,FALSE))</f>
        <v>0</v>
      </c>
      <c r="X74" s="103">
        <f>IF(ISNA(VLOOKUP($C74,'Midwest Championship Feb 6 SS'!$A$17:$I$99,9,FALSE))=TRUE,0,VLOOKUP($C74,'Midwest Championship Feb 6 SS'!$A$17:$I$99,9,FALSE))</f>
        <v>0</v>
      </c>
      <c r="Y74" s="103">
        <f>IF(ISNA(VLOOKUP($C74,'Thunder Bay TT Jan 2016 SS'!$A$17:$I$99,9,FALSE))=TRUE,0,VLOOKUP($C74,'Thunder Bay TT Jan 2016 SS'!$A$17:$I$99,9,FALSE))</f>
        <v>0</v>
      </c>
      <c r="Z74" s="103">
        <f>IF(ISNA(VLOOKUP($C74,Event22!$A$17:$I$99,9,FALSE))=TRUE,0,VLOOKUP($C74,Event22!$A$17:$I$99,9,FALSE))</f>
        <v>0</v>
      </c>
      <c r="AA74" s="103">
        <f>IF(ISNA(VLOOKUP($C74,Event23!$A$17:$I$99,9,FALSE))=TRUE,0,VLOOKUP($C74,Event23!$A$17:$I$99,9,FALSE))</f>
        <v>0</v>
      </c>
      <c r="AB74" s="103">
        <f>IF(ISNA(VLOOKUP($C74,Event24!$A$17:$I$99,9,FALSE))=TRUE,0,VLOOKUP($C74,Event24!$A$17:$I$99,9,FALSE))</f>
        <v>0</v>
      </c>
      <c r="AC74" s="103">
        <f>IF(ISNA(VLOOKUP($C74,Event25!$A$17:$I$99,9,FALSE))=TRUE,0,VLOOKUP($C74,Event25!$A$17:$I$99,9,FALSE))</f>
        <v>0</v>
      </c>
      <c r="AD74" s="103">
        <f>IF(ISNA(VLOOKUP($C74,Event26!$A$17:$I$99,9,FALSE))=TRUE,0,VLOOKUP($C74,Event26!$A$17:$I$99,9,FALSE))</f>
        <v>0</v>
      </c>
      <c r="AE74" s="103">
        <f>IF(ISNA(VLOOKUP($C74,Event27!$A$17:$I$99,9,FALSE))=TRUE,0,VLOOKUP($C74,Event27!$A$17:$I$99,9,FALSE))</f>
        <v>0</v>
      </c>
      <c r="AF74" s="103">
        <f>IF(ISNA(VLOOKUP($C74,Event28!$A$17:$I$99,9,FALSE))=TRUE,0,VLOOKUP($C74,Event28!$A$17:$I$99,9,FALSE))</f>
        <v>0</v>
      </c>
      <c r="AG74" s="103">
        <f>IF(ISNA(VLOOKUP($C74,Event29!$A$17:$I$99,9,FALSE))=TRUE,0,VLOOKUP($C74,Event29!$A$17:$I$99,9,FALSE))</f>
        <v>0</v>
      </c>
      <c r="AH74" s="103">
        <f>IF(ISNA(VLOOKUP($C74,Event30!$A$17:$I$99,9,FALSE))=TRUE,0,VLOOKUP($C74,Event30!$A$17:$I$99,9,FALSE))</f>
        <v>0</v>
      </c>
    </row>
    <row r="75" spans="1:34" ht="13.5" customHeight="1">
      <c r="A75" s="169"/>
      <c r="B75" s="169"/>
      <c r="C75" s="54"/>
      <c r="D75" s="108" t="str">
        <f>IF(ISNA(VLOOKUP($C75,'RPA Caclulations'!$C$6:$K$100,3,FALSE))=TRUE,"0",VLOOKUP($C75,'RPA Caclulations'!$C$6:$K$100,3,FALSE))</f>
        <v>0</v>
      </c>
      <c r="E75" s="102" t="str">
        <f>IF(ISNA(VLOOKUP($C75,'REV Copper HP Dec 10'!$A$17:$I$71,9,FALSE))=TRUE,"0",VLOOKUP($C75,'REV Copper HP Dec 10'!$A$17:$I$71,9,FALSE))</f>
        <v>0</v>
      </c>
      <c r="F75" s="102" t="str">
        <f>IF(ISNA(VLOOKUP($C75,'REV Copper HP Dec 11'!$A$17:$I$70,9,FALSE))=TRUE,"0",VLOOKUP($C75,'REV Copper HP Dec 11'!$A$17:$I$70,9,FALSE))</f>
        <v>0</v>
      </c>
      <c r="G75" s="103">
        <f>IF(ISNA(VLOOKUP($C75,'Muskoka Timber Tour Jan 23'!$A$17:$I$20,9,FALSE))=TRUE,0,VLOOKUP($C75,'Muskoka Timber Tour Jan 23'!$A$17:$I$20,9,FALSE))</f>
        <v>0</v>
      </c>
      <c r="H75" s="103">
        <f>IF(ISNA(VLOOKUP($C75,'Muskoka Timber Tour Jan 24'!$A$17:$I$20,9,FALSE))=TRUE,0,VLOOKUP($C75,'Muskoka Timber Tour Jan 24'!$A$17:$I$20,9,FALSE))</f>
        <v>0</v>
      </c>
      <c r="I75" s="103">
        <f>IF(ISNA(VLOOKUP($C75,'Whistler COT'!$A$17:$I$95,9,FALSE))=TRUE,0,VLOOKUP($C75,'Whistler COT'!$A$17:$I$95,9,FALSE))</f>
        <v>0</v>
      </c>
      <c r="J75" s="103">
        <f>IF(ISNA(VLOOKUP($C75,'Camp Fortune TT Feb 20'!$A$17:$I$97,9,FALSE))=TRUE,0,VLOOKUP($C75,'Camp Fortune TT Feb 20'!$A$17:$I$97,9,FALSE))</f>
        <v>0</v>
      </c>
      <c r="K75" s="103">
        <f>IF(ISNA(VLOOKUP($C75,'Aspen Open HP Feb 18'!$A$17:$I$100,9,FALSE))=TRUE,0,VLOOKUP($C75,'Aspen Open HP Feb 18'!$A$17:$I$100,9,FALSE))</f>
        <v>0</v>
      </c>
      <c r="L75" s="103">
        <f>IF(ISNA(VLOOKUP($C75,'Aspen Open SS Feb 18'!$A$17:$I$99,9,FALSE))=TRUE,0,VLOOKUP($C75,'Aspen Open SS Feb 18'!$A$17:$I$99,9,FALSE))</f>
        <v>0</v>
      </c>
      <c r="M75" s="103">
        <f>IF(ISNA(VLOOKUP($C75,'Caledon TT Feb 26'!$A$17:$I$99,9,FALSE))=TRUE,0,VLOOKUP($C75,'Caledon TT Feb 26'!$A$17:$I$99,9,FALSE))</f>
        <v>0</v>
      </c>
      <c r="N75" s="103">
        <f>IF(ISNA(VLOOKUP($C75,'Calgary Nor-Am HP Feb 26'!$A$17:$I$99,9,FALSE))=TRUE,0,VLOOKUP($C75,'Calgary Nor-Am HP Feb 26'!$A$17:$I$99,9,FALSE))</f>
        <v>0</v>
      </c>
      <c r="O75" s="103">
        <f>IF(ISNA(VLOOKUP($C75,'Calgary Nor-Am SS Feb 28'!$A$17:$I$99,9,FALSE))=TRUE,0,VLOOKUP($C75,'Calgary Nor-Am SS Feb 28'!$A$17:$I$99,9,FALSE))</f>
        <v>0</v>
      </c>
      <c r="P75" s="103">
        <f>IF(ISNA(VLOOKUP($C75,'MSLM Nor-Am March 5-6'!$A$17:$I$98,9,FALSE))=TRUE,0,VLOOKUP($C75,'MSLM Nor-Am March 5-6'!$A$17:$I$98,9,FALSE))</f>
        <v>0</v>
      </c>
      <c r="Q75" s="103">
        <f>IF(ISNA(VLOOKUP($C75,'Mammoth World Cup'!$A$17:$I$99,9,FALSE))=TRUE,0,VLOOKUP($C75,'Mammoth World Cup'!$A$17:$I$99,9,FALSE))</f>
        <v>0</v>
      </c>
      <c r="R75" s="103">
        <f>IF(ISNA(VLOOKUP($C75,'Jr Nationals March 17 SS'!$A$17:$I$99,9,FALSE))=TRUE,0,VLOOKUP($C75,'Jr Nationals March 17 SS'!$A$17:$I$99,9,FALSE))</f>
        <v>0</v>
      </c>
      <c r="S75" s="103">
        <f>IF(ISNA(VLOOKUP($C75,'Seven Springs Nor-Am Mar 17 HP'!$A$17:$I$99,9,FALSE))=TRUE,0,VLOOKUP($C75,'Seven Springs Nor-Am Mar 17 HP'!$A$17:$I$99,9,FALSE))</f>
        <v>0</v>
      </c>
      <c r="T75" s="102">
        <f>IF(ISNA(VLOOKUP($C75,'Seven Springs Nor-Am Mar 18 SS'!$A$17:$I$99,9,FALSE))=TRUE,0,VLOOKUP($C75,'Seven Springs Nor-Am Mar 18 SS'!$A$17:$I$99,9,FALSE))</f>
        <v>0</v>
      </c>
      <c r="U75" s="103">
        <f>IF(ISNA(VLOOKUP($C75,'Stoneham COT March 12-13 SS'!$A$17:$I$99,9,FALSE))=TRUE,0,VLOOKUP($C75,'Stoneham COT March 12-13 SS'!$A$17:$I$99,9,FALSE))</f>
        <v>0</v>
      </c>
      <c r="V75" s="103">
        <f>IF(ISNA(VLOOKUP($C75,'Stoneham COT March 11 HP'!$A$17:$I$99,9,FALSE))=TRUE,0,VLOOKUP($C75,'Stoneham COT March 11 HP'!$A$17:$I$99,9,FALSE))</f>
        <v>0</v>
      </c>
      <c r="W75" s="103">
        <f>IF(ISNA(VLOOKUP($C75,'Step Up April 1-3 SS'!$A$17:$I$99,9,FALSE))=TRUE,0,VLOOKUP($C75,'Step Up April 1-3 SS'!$A$17:$I$99,9,FALSE))</f>
        <v>0</v>
      </c>
      <c r="X75" s="103">
        <f>IF(ISNA(VLOOKUP($C75,'Midwest Championship Feb 6 SS'!$A$17:$I$99,9,FALSE))=TRUE,0,VLOOKUP($C75,'Midwest Championship Feb 6 SS'!$A$17:$I$99,9,FALSE))</f>
        <v>0</v>
      </c>
      <c r="Y75" s="103">
        <f>IF(ISNA(VLOOKUP($C75,'Thunder Bay TT Jan 2016 SS'!$A$17:$I$99,9,FALSE))=TRUE,0,VLOOKUP($C75,'Thunder Bay TT Jan 2016 SS'!$A$17:$I$99,9,FALSE))</f>
        <v>0</v>
      </c>
      <c r="Z75" s="103">
        <f>IF(ISNA(VLOOKUP($C75,Event22!$A$17:$I$99,9,FALSE))=TRUE,0,VLOOKUP($C75,Event22!$A$17:$I$99,9,FALSE))</f>
        <v>0</v>
      </c>
      <c r="AA75" s="103">
        <f>IF(ISNA(VLOOKUP($C75,Event23!$A$17:$I$99,9,FALSE))=TRUE,0,VLOOKUP($C75,Event23!$A$17:$I$99,9,FALSE))</f>
        <v>0</v>
      </c>
      <c r="AB75" s="103">
        <f>IF(ISNA(VLOOKUP($C75,Event24!$A$17:$I$99,9,FALSE))=TRUE,0,VLOOKUP($C75,Event24!$A$17:$I$99,9,FALSE))</f>
        <v>0</v>
      </c>
      <c r="AC75" s="103">
        <f>IF(ISNA(VLOOKUP($C75,Event25!$A$17:$I$99,9,FALSE))=TRUE,0,VLOOKUP($C75,Event25!$A$17:$I$99,9,FALSE))</f>
        <v>0</v>
      </c>
      <c r="AD75" s="103">
        <f>IF(ISNA(VLOOKUP($C75,Event26!$A$17:$I$99,9,FALSE))=TRUE,0,VLOOKUP($C75,Event26!$A$17:$I$99,9,FALSE))</f>
        <v>0</v>
      </c>
      <c r="AE75" s="103">
        <f>IF(ISNA(VLOOKUP($C75,Event27!$A$17:$I$99,9,FALSE))=TRUE,0,VLOOKUP($C75,Event27!$A$17:$I$99,9,FALSE))</f>
        <v>0</v>
      </c>
      <c r="AF75" s="103">
        <f>IF(ISNA(VLOOKUP($C75,Event28!$A$17:$I$99,9,FALSE))=TRUE,0,VLOOKUP($C75,Event28!$A$17:$I$99,9,FALSE))</f>
        <v>0</v>
      </c>
      <c r="AG75" s="103">
        <f>IF(ISNA(VLOOKUP($C75,Event29!$A$17:$I$99,9,FALSE))=TRUE,0,VLOOKUP($C75,Event29!$A$17:$I$99,9,FALSE))</f>
        <v>0</v>
      </c>
      <c r="AH75" s="103">
        <f>IF(ISNA(VLOOKUP($C75,Event30!$A$17:$I$99,9,FALSE))=TRUE,0,VLOOKUP($C75,Event30!$A$17:$I$99,9,FALSE))</f>
        <v>0</v>
      </c>
    </row>
    <row r="76" spans="1:34" ht="13.5" customHeight="1">
      <c r="A76" s="169"/>
      <c r="B76" s="169"/>
      <c r="C76" s="91"/>
      <c r="D76" s="108" t="str">
        <f>IF(ISNA(VLOOKUP($C76,'RPA Caclulations'!$C$6:$K$100,3,FALSE))=TRUE,"0",VLOOKUP($C76,'RPA Caclulations'!$C$6:$K$100,3,FALSE))</f>
        <v>0</v>
      </c>
      <c r="E76" s="102" t="str">
        <f>IF(ISNA(VLOOKUP($C76,'REV Copper HP Dec 10'!$A$17:$I$71,9,FALSE))=TRUE,"0",VLOOKUP($C76,'REV Copper HP Dec 10'!$A$17:$I$71,9,FALSE))</f>
        <v>0</v>
      </c>
      <c r="F76" s="102" t="str">
        <f>IF(ISNA(VLOOKUP($C76,'REV Copper HP Dec 11'!$A$17:$I$70,9,FALSE))=TRUE,"0",VLOOKUP($C76,'REV Copper HP Dec 11'!$A$17:$I$70,9,FALSE))</f>
        <v>0</v>
      </c>
      <c r="G76" s="103">
        <f>IF(ISNA(VLOOKUP($C76,'Muskoka Timber Tour Jan 23'!$A$17:$I$20,9,FALSE))=TRUE,0,VLOOKUP($C76,'Muskoka Timber Tour Jan 23'!$A$17:$I$20,9,FALSE))</f>
        <v>0</v>
      </c>
      <c r="H76" s="103">
        <f>IF(ISNA(VLOOKUP($C76,'Muskoka Timber Tour Jan 24'!$A$17:$I$20,9,FALSE))=TRUE,0,VLOOKUP($C76,'Muskoka Timber Tour Jan 24'!$A$17:$I$20,9,FALSE))</f>
        <v>0</v>
      </c>
      <c r="I76" s="103">
        <f>IF(ISNA(VLOOKUP($C76,'Whistler COT'!$A$17:$I$95,9,FALSE))=TRUE,0,VLOOKUP($C76,'Whistler COT'!$A$17:$I$95,9,FALSE))</f>
        <v>0</v>
      </c>
      <c r="J76" s="103">
        <f>IF(ISNA(VLOOKUP($C76,'Camp Fortune TT Feb 20'!$A$17:$I$97,9,FALSE))=TRUE,0,VLOOKUP($C76,'Camp Fortune TT Feb 20'!$A$17:$I$97,9,FALSE))</f>
        <v>0</v>
      </c>
      <c r="K76" s="103">
        <f>IF(ISNA(VLOOKUP($C76,'Aspen Open HP Feb 18'!$A$17:$I$100,9,FALSE))=TRUE,0,VLOOKUP($C76,'Aspen Open HP Feb 18'!$A$17:$I$100,9,FALSE))</f>
        <v>0</v>
      </c>
      <c r="L76" s="103">
        <f>IF(ISNA(VLOOKUP($C76,'Aspen Open SS Feb 18'!$A$17:$I$99,9,FALSE))=TRUE,0,VLOOKUP($C76,'Aspen Open SS Feb 18'!$A$17:$I$99,9,FALSE))</f>
        <v>0</v>
      </c>
      <c r="M76" s="103">
        <f>IF(ISNA(VLOOKUP($C76,'Caledon TT Feb 26'!$A$17:$I$99,9,FALSE))=TRUE,0,VLOOKUP($C76,'Caledon TT Feb 26'!$A$17:$I$99,9,FALSE))</f>
        <v>0</v>
      </c>
      <c r="N76" s="103">
        <f>IF(ISNA(VLOOKUP($C76,'Calgary Nor-Am HP Feb 26'!$A$17:$I$99,9,FALSE))=TRUE,0,VLOOKUP($C76,'Calgary Nor-Am HP Feb 26'!$A$17:$I$99,9,FALSE))</f>
        <v>0</v>
      </c>
      <c r="O76" s="103">
        <f>IF(ISNA(VLOOKUP($C76,'Calgary Nor-Am SS Feb 28'!$A$17:$I$99,9,FALSE))=TRUE,0,VLOOKUP($C76,'Calgary Nor-Am SS Feb 28'!$A$17:$I$99,9,FALSE))</f>
        <v>0</v>
      </c>
      <c r="P76" s="103">
        <f>IF(ISNA(VLOOKUP($C76,'MSLM Nor-Am March 5-6'!$A$17:$I$98,9,FALSE))=TRUE,0,VLOOKUP($C76,'MSLM Nor-Am March 5-6'!$A$17:$I$98,9,FALSE))</f>
        <v>0</v>
      </c>
      <c r="Q76" s="103">
        <f>IF(ISNA(VLOOKUP($C76,'Mammoth World Cup'!$A$17:$I$99,9,FALSE))=TRUE,0,VLOOKUP($C76,'Mammoth World Cup'!$A$17:$I$99,9,FALSE))</f>
        <v>0</v>
      </c>
      <c r="R76" s="103">
        <f>IF(ISNA(VLOOKUP($C76,'Jr Nationals March 17 SS'!$A$17:$I$99,9,FALSE))=TRUE,0,VLOOKUP($C76,'Jr Nationals March 17 SS'!$A$17:$I$99,9,FALSE))</f>
        <v>0</v>
      </c>
      <c r="S76" s="103">
        <f>IF(ISNA(VLOOKUP($C76,'Seven Springs Nor-Am Mar 17 HP'!$A$17:$I$99,9,FALSE))=TRUE,0,VLOOKUP($C76,'Seven Springs Nor-Am Mar 17 HP'!$A$17:$I$99,9,FALSE))</f>
        <v>0</v>
      </c>
      <c r="T76" s="102">
        <f>IF(ISNA(VLOOKUP($C76,'Seven Springs Nor-Am Mar 18 SS'!$A$17:$I$99,9,FALSE))=TRUE,0,VLOOKUP($C76,'Seven Springs Nor-Am Mar 18 SS'!$A$17:$I$99,9,FALSE))</f>
        <v>0</v>
      </c>
      <c r="U76" s="103">
        <f>IF(ISNA(VLOOKUP($C76,'Stoneham COT March 12-13 SS'!$A$17:$I$99,9,FALSE))=TRUE,0,VLOOKUP($C76,'Stoneham COT March 12-13 SS'!$A$17:$I$99,9,FALSE))</f>
        <v>0</v>
      </c>
      <c r="V76" s="103">
        <f>IF(ISNA(VLOOKUP($C76,'Stoneham COT March 11 HP'!$A$17:$I$99,9,FALSE))=TRUE,0,VLOOKUP($C76,'Stoneham COT March 11 HP'!$A$17:$I$99,9,FALSE))</f>
        <v>0</v>
      </c>
      <c r="W76" s="103">
        <f>IF(ISNA(VLOOKUP($C76,'Step Up April 1-3 SS'!$A$17:$I$99,9,FALSE))=TRUE,0,VLOOKUP($C76,'Step Up April 1-3 SS'!$A$17:$I$99,9,FALSE))</f>
        <v>0</v>
      </c>
      <c r="X76" s="103">
        <f>IF(ISNA(VLOOKUP($C76,'Midwest Championship Feb 6 SS'!$A$17:$I$99,9,FALSE))=TRUE,0,VLOOKUP($C76,'Midwest Championship Feb 6 SS'!$A$17:$I$99,9,FALSE))</f>
        <v>0</v>
      </c>
      <c r="Y76" s="103">
        <f>IF(ISNA(VLOOKUP($C76,'Thunder Bay TT Jan 2016 SS'!$A$17:$I$99,9,FALSE))=TRUE,0,VLOOKUP($C76,'Thunder Bay TT Jan 2016 SS'!$A$17:$I$99,9,FALSE))</f>
        <v>0</v>
      </c>
      <c r="Z76" s="103">
        <f>IF(ISNA(VLOOKUP($C76,Event22!$A$17:$I$99,9,FALSE))=TRUE,0,VLOOKUP($C76,Event22!$A$17:$I$99,9,FALSE))</f>
        <v>0</v>
      </c>
      <c r="AA76" s="103">
        <f>IF(ISNA(VLOOKUP($C76,Event23!$A$17:$I$99,9,FALSE))=TRUE,0,VLOOKUP($C76,Event23!$A$17:$I$99,9,FALSE))</f>
        <v>0</v>
      </c>
      <c r="AB76" s="103">
        <f>IF(ISNA(VLOOKUP($C76,Event24!$A$17:$I$99,9,FALSE))=TRUE,0,VLOOKUP($C76,Event24!$A$17:$I$99,9,FALSE))</f>
        <v>0</v>
      </c>
      <c r="AC76" s="103">
        <f>IF(ISNA(VLOOKUP($C76,Event25!$A$17:$I$99,9,FALSE))=TRUE,0,VLOOKUP($C76,Event25!$A$17:$I$99,9,FALSE))</f>
        <v>0</v>
      </c>
      <c r="AD76" s="103">
        <f>IF(ISNA(VLOOKUP($C76,Event26!$A$17:$I$99,9,FALSE))=TRUE,0,VLOOKUP($C76,Event26!$A$17:$I$99,9,FALSE))</f>
        <v>0</v>
      </c>
      <c r="AE76" s="103">
        <f>IF(ISNA(VLOOKUP($C76,Event27!$A$17:$I$99,9,FALSE))=TRUE,0,VLOOKUP($C76,Event27!$A$17:$I$99,9,FALSE))</f>
        <v>0</v>
      </c>
      <c r="AF76" s="103">
        <f>IF(ISNA(VLOOKUP($C76,Event28!$A$17:$I$99,9,FALSE))=TRUE,0,VLOOKUP($C76,Event28!$A$17:$I$99,9,FALSE))</f>
        <v>0</v>
      </c>
      <c r="AG76" s="103">
        <f>IF(ISNA(VLOOKUP($C76,Event29!$A$17:$I$99,9,FALSE))=TRUE,0,VLOOKUP($C76,Event29!$A$17:$I$99,9,FALSE))</f>
        <v>0</v>
      </c>
      <c r="AH76" s="103">
        <f>IF(ISNA(VLOOKUP($C76,Event30!$A$17:$I$99,9,FALSE))=TRUE,0,VLOOKUP($C76,Event30!$A$17:$I$99,9,FALSE))</f>
        <v>0</v>
      </c>
    </row>
    <row r="77" spans="1:34" ht="13.5" customHeight="1">
      <c r="A77" s="169"/>
      <c r="B77" s="169"/>
      <c r="C77" s="53"/>
      <c r="D77" s="108" t="str">
        <f>IF(ISNA(VLOOKUP($C77,'RPA Caclulations'!$C$6:$K$100,3,FALSE))=TRUE,"0",VLOOKUP($C77,'RPA Caclulations'!$C$6:$K$100,3,FALSE))</f>
        <v>0</v>
      </c>
      <c r="E77" s="102" t="str">
        <f>IF(ISNA(VLOOKUP($C77,'REV Copper HP Dec 10'!$A$17:$I$71,9,FALSE))=TRUE,"0",VLOOKUP($C77,'REV Copper HP Dec 10'!$A$17:$I$71,9,FALSE))</f>
        <v>0</v>
      </c>
      <c r="F77" s="102" t="str">
        <f>IF(ISNA(VLOOKUP($C77,'REV Copper HP Dec 11'!$A$17:$I$70,9,FALSE))=TRUE,"0",VLOOKUP($C77,'REV Copper HP Dec 11'!$A$17:$I$70,9,FALSE))</f>
        <v>0</v>
      </c>
      <c r="G77" s="103">
        <f>IF(ISNA(VLOOKUP($C77,'Muskoka Timber Tour Jan 23'!$A$17:$I$20,9,FALSE))=TRUE,0,VLOOKUP($C77,'Muskoka Timber Tour Jan 23'!$A$17:$I$20,9,FALSE))</f>
        <v>0</v>
      </c>
      <c r="H77" s="103">
        <f>IF(ISNA(VLOOKUP($C77,'Muskoka Timber Tour Jan 24'!$A$17:$I$20,9,FALSE))=TRUE,0,VLOOKUP($C77,'Muskoka Timber Tour Jan 24'!$A$17:$I$20,9,FALSE))</f>
        <v>0</v>
      </c>
      <c r="I77" s="103">
        <f>IF(ISNA(VLOOKUP($C77,'Whistler COT'!$A$17:$I$95,9,FALSE))=TRUE,0,VLOOKUP($C77,'Whistler COT'!$A$17:$I$95,9,FALSE))</f>
        <v>0</v>
      </c>
      <c r="J77" s="103">
        <f>IF(ISNA(VLOOKUP($C77,'Camp Fortune TT Feb 20'!$A$17:$I$97,9,FALSE))=TRUE,0,VLOOKUP($C77,'Camp Fortune TT Feb 20'!$A$17:$I$97,9,FALSE))</f>
        <v>0</v>
      </c>
      <c r="K77" s="103">
        <f>IF(ISNA(VLOOKUP($C77,'Aspen Open HP Feb 18'!$A$17:$I$100,9,FALSE))=TRUE,0,VLOOKUP($C77,'Aspen Open HP Feb 18'!$A$17:$I$100,9,FALSE))</f>
        <v>0</v>
      </c>
      <c r="L77" s="103">
        <f>IF(ISNA(VLOOKUP($C77,'Aspen Open SS Feb 18'!$A$17:$I$99,9,FALSE))=TRUE,0,VLOOKUP($C77,'Aspen Open SS Feb 18'!$A$17:$I$99,9,FALSE))</f>
        <v>0</v>
      </c>
      <c r="M77" s="103">
        <f>IF(ISNA(VLOOKUP($C77,'Caledon TT Feb 26'!$A$17:$I$99,9,FALSE))=TRUE,0,VLOOKUP($C77,'Caledon TT Feb 26'!$A$17:$I$99,9,FALSE))</f>
        <v>0</v>
      </c>
      <c r="N77" s="103">
        <f>IF(ISNA(VLOOKUP($C77,'Calgary Nor-Am HP Feb 26'!$A$17:$I$99,9,FALSE))=TRUE,0,VLOOKUP($C77,'Calgary Nor-Am HP Feb 26'!$A$17:$I$99,9,FALSE))</f>
        <v>0</v>
      </c>
      <c r="O77" s="103">
        <f>IF(ISNA(VLOOKUP($C77,'Calgary Nor-Am SS Feb 28'!$A$17:$I$99,9,FALSE))=TRUE,0,VLOOKUP($C77,'Calgary Nor-Am SS Feb 28'!$A$17:$I$99,9,FALSE))</f>
        <v>0</v>
      </c>
      <c r="P77" s="103">
        <f>IF(ISNA(VLOOKUP($C77,'MSLM Nor-Am March 5-6'!$A$17:$I$98,9,FALSE))=TRUE,0,VLOOKUP($C77,'MSLM Nor-Am March 5-6'!$A$17:$I$98,9,FALSE))</f>
        <v>0</v>
      </c>
      <c r="Q77" s="103">
        <f>IF(ISNA(VLOOKUP($C77,'Mammoth World Cup'!$A$17:$I$99,9,FALSE))=TRUE,0,VLOOKUP($C77,'Mammoth World Cup'!$A$17:$I$99,9,FALSE))</f>
        <v>0</v>
      </c>
      <c r="R77" s="103">
        <f>IF(ISNA(VLOOKUP($C77,'Jr Nationals March 17 SS'!$A$17:$I$99,9,FALSE))=TRUE,0,VLOOKUP($C77,'Jr Nationals March 17 SS'!$A$17:$I$99,9,FALSE))</f>
        <v>0</v>
      </c>
      <c r="S77" s="103">
        <f>IF(ISNA(VLOOKUP($C77,'Seven Springs Nor-Am Mar 17 HP'!$A$17:$I$99,9,FALSE))=TRUE,0,VLOOKUP($C77,'Seven Springs Nor-Am Mar 17 HP'!$A$17:$I$99,9,FALSE))</f>
        <v>0</v>
      </c>
      <c r="T77" s="102">
        <f>IF(ISNA(VLOOKUP($C77,'Seven Springs Nor-Am Mar 18 SS'!$A$17:$I$99,9,FALSE))=TRUE,0,VLOOKUP($C77,'Seven Springs Nor-Am Mar 18 SS'!$A$17:$I$99,9,FALSE))</f>
        <v>0</v>
      </c>
      <c r="U77" s="103">
        <f>IF(ISNA(VLOOKUP($C77,'Stoneham COT March 12-13 SS'!$A$17:$I$99,9,FALSE))=TRUE,0,VLOOKUP($C77,'Stoneham COT March 12-13 SS'!$A$17:$I$99,9,FALSE))</f>
        <v>0</v>
      </c>
      <c r="V77" s="103">
        <f>IF(ISNA(VLOOKUP($C77,'Stoneham COT March 11 HP'!$A$17:$I$99,9,FALSE))=TRUE,0,VLOOKUP($C77,'Stoneham COT March 11 HP'!$A$17:$I$99,9,FALSE))</f>
        <v>0</v>
      </c>
      <c r="W77" s="103">
        <f>IF(ISNA(VLOOKUP($C77,'Step Up April 1-3 SS'!$A$17:$I$99,9,FALSE))=TRUE,0,VLOOKUP($C77,'Step Up April 1-3 SS'!$A$17:$I$99,9,FALSE))</f>
        <v>0</v>
      </c>
      <c r="X77" s="103">
        <f>IF(ISNA(VLOOKUP($C77,'Midwest Championship Feb 6 SS'!$A$17:$I$99,9,FALSE))=TRUE,0,VLOOKUP($C77,'Midwest Championship Feb 6 SS'!$A$17:$I$99,9,FALSE))</f>
        <v>0</v>
      </c>
      <c r="Y77" s="103">
        <f>IF(ISNA(VLOOKUP($C77,'Thunder Bay TT Jan 2016 SS'!$A$17:$I$99,9,FALSE))=TRUE,0,VLOOKUP($C77,'Thunder Bay TT Jan 2016 SS'!$A$17:$I$99,9,FALSE))</f>
        <v>0</v>
      </c>
      <c r="Z77" s="103">
        <f>IF(ISNA(VLOOKUP($C77,Event22!$A$17:$I$99,9,FALSE))=TRUE,0,VLOOKUP($C77,Event22!$A$17:$I$99,9,FALSE))</f>
        <v>0</v>
      </c>
      <c r="AA77" s="103">
        <f>IF(ISNA(VLOOKUP($C77,Event23!$A$17:$I$99,9,FALSE))=TRUE,0,VLOOKUP($C77,Event23!$A$17:$I$99,9,FALSE))</f>
        <v>0</v>
      </c>
      <c r="AB77" s="103">
        <f>IF(ISNA(VLOOKUP($C77,Event24!$A$17:$I$99,9,FALSE))=TRUE,0,VLOOKUP($C77,Event24!$A$17:$I$99,9,FALSE))</f>
        <v>0</v>
      </c>
      <c r="AC77" s="103">
        <f>IF(ISNA(VLOOKUP($C77,Event25!$A$17:$I$99,9,FALSE))=TRUE,0,VLOOKUP($C77,Event25!$A$17:$I$99,9,FALSE))</f>
        <v>0</v>
      </c>
      <c r="AD77" s="103">
        <f>IF(ISNA(VLOOKUP($C77,Event26!$A$17:$I$99,9,FALSE))=TRUE,0,VLOOKUP($C77,Event26!$A$17:$I$99,9,FALSE))</f>
        <v>0</v>
      </c>
      <c r="AE77" s="103">
        <f>IF(ISNA(VLOOKUP($C77,Event27!$A$17:$I$99,9,FALSE))=TRUE,0,VLOOKUP($C77,Event27!$A$17:$I$99,9,FALSE))</f>
        <v>0</v>
      </c>
      <c r="AF77" s="103">
        <f>IF(ISNA(VLOOKUP($C77,Event28!$A$17:$I$99,9,FALSE))=TRUE,0,VLOOKUP($C77,Event28!$A$17:$I$99,9,FALSE))</f>
        <v>0</v>
      </c>
      <c r="AG77" s="103">
        <f>IF(ISNA(VLOOKUP($C77,Event29!$A$17:$I$99,9,FALSE))=TRUE,0,VLOOKUP($C77,Event29!$A$17:$I$99,9,FALSE))</f>
        <v>0</v>
      </c>
      <c r="AH77" s="103">
        <f>IF(ISNA(VLOOKUP($C77,Event30!$A$17:$I$99,9,FALSE))=TRUE,0,VLOOKUP($C77,Event30!$A$17:$I$99,9,FALSE))</f>
        <v>0</v>
      </c>
    </row>
    <row r="78" spans="1:34" ht="13.5" customHeight="1">
      <c r="A78" s="169"/>
      <c r="B78" s="169"/>
      <c r="C78" s="53"/>
      <c r="D78" s="108" t="str">
        <f>IF(ISNA(VLOOKUP($C78,'RPA Caclulations'!$C$6:$K$100,3,FALSE))=TRUE,"0",VLOOKUP($C78,'RPA Caclulations'!$C$6:$K$100,3,FALSE))</f>
        <v>0</v>
      </c>
      <c r="E78" s="102" t="str">
        <f>IF(ISNA(VLOOKUP($C78,'REV Copper HP Dec 10'!$A$17:$I$71,9,FALSE))=TRUE,"0",VLOOKUP($C78,'REV Copper HP Dec 10'!$A$17:$I$71,9,FALSE))</f>
        <v>0</v>
      </c>
      <c r="F78" s="102" t="str">
        <f>IF(ISNA(VLOOKUP($C78,'REV Copper HP Dec 11'!$A$17:$I$70,9,FALSE))=TRUE,"0",VLOOKUP($C78,'REV Copper HP Dec 11'!$A$17:$I$70,9,FALSE))</f>
        <v>0</v>
      </c>
      <c r="G78" s="103">
        <f>IF(ISNA(VLOOKUP($C78,'Muskoka Timber Tour Jan 23'!$A$17:$I$20,9,FALSE))=TRUE,0,VLOOKUP($C78,'Muskoka Timber Tour Jan 23'!$A$17:$I$20,9,FALSE))</f>
        <v>0</v>
      </c>
      <c r="H78" s="103">
        <f>IF(ISNA(VLOOKUP($C78,'Muskoka Timber Tour Jan 24'!$A$17:$I$20,9,FALSE))=TRUE,0,VLOOKUP($C78,'Muskoka Timber Tour Jan 24'!$A$17:$I$20,9,FALSE))</f>
        <v>0</v>
      </c>
      <c r="I78" s="103">
        <f>IF(ISNA(VLOOKUP($C78,'Whistler COT'!$A$17:$I$95,9,FALSE))=TRUE,0,VLOOKUP($C78,'Whistler COT'!$A$17:$I$95,9,FALSE))</f>
        <v>0</v>
      </c>
      <c r="J78" s="103">
        <f>IF(ISNA(VLOOKUP($C78,'Camp Fortune TT Feb 20'!$A$17:$I$97,9,FALSE))=TRUE,0,VLOOKUP($C78,'Camp Fortune TT Feb 20'!$A$17:$I$97,9,FALSE))</f>
        <v>0</v>
      </c>
      <c r="K78" s="103">
        <f>IF(ISNA(VLOOKUP($C78,'Aspen Open HP Feb 18'!$A$17:$I$100,9,FALSE))=TRUE,0,VLOOKUP($C78,'Aspen Open HP Feb 18'!$A$17:$I$100,9,FALSE))</f>
        <v>0</v>
      </c>
      <c r="L78" s="103">
        <f>IF(ISNA(VLOOKUP($C78,'Aspen Open SS Feb 18'!$A$17:$I$99,9,FALSE))=TRUE,0,VLOOKUP($C78,'Aspen Open SS Feb 18'!$A$17:$I$99,9,FALSE))</f>
        <v>0</v>
      </c>
      <c r="M78" s="103">
        <f>IF(ISNA(VLOOKUP($C78,'Caledon TT Feb 26'!$A$17:$I$99,9,FALSE))=TRUE,0,VLOOKUP($C78,'Caledon TT Feb 26'!$A$17:$I$99,9,FALSE))</f>
        <v>0</v>
      </c>
      <c r="N78" s="103">
        <f>IF(ISNA(VLOOKUP($C78,'Calgary Nor-Am HP Feb 26'!$A$17:$I$99,9,FALSE))=TRUE,0,VLOOKUP($C78,'Calgary Nor-Am HP Feb 26'!$A$17:$I$99,9,FALSE))</f>
        <v>0</v>
      </c>
      <c r="O78" s="103">
        <f>IF(ISNA(VLOOKUP($C78,'Calgary Nor-Am SS Feb 28'!$A$17:$I$99,9,FALSE))=TRUE,0,VLOOKUP($C78,'Calgary Nor-Am SS Feb 28'!$A$17:$I$99,9,FALSE))</f>
        <v>0</v>
      </c>
      <c r="P78" s="103">
        <f>IF(ISNA(VLOOKUP($C78,'MSLM Nor-Am March 5-6'!$A$17:$I$98,9,FALSE))=TRUE,0,VLOOKUP($C78,'MSLM Nor-Am March 5-6'!$A$17:$I$98,9,FALSE))</f>
        <v>0</v>
      </c>
      <c r="Q78" s="103">
        <f>IF(ISNA(VLOOKUP($C78,'Mammoth World Cup'!$A$17:$I$99,9,FALSE))=TRUE,0,VLOOKUP($C78,'Mammoth World Cup'!$A$17:$I$99,9,FALSE))</f>
        <v>0</v>
      </c>
      <c r="R78" s="103">
        <f>IF(ISNA(VLOOKUP($C78,'Jr Nationals March 17 SS'!$A$17:$I$99,9,FALSE))=TRUE,0,VLOOKUP($C78,'Jr Nationals March 17 SS'!$A$17:$I$99,9,FALSE))</f>
        <v>0</v>
      </c>
      <c r="S78" s="103">
        <f>IF(ISNA(VLOOKUP($C78,'Seven Springs Nor-Am Mar 17 HP'!$A$17:$I$99,9,FALSE))=TRUE,0,VLOOKUP($C78,'Seven Springs Nor-Am Mar 17 HP'!$A$17:$I$99,9,FALSE))</f>
        <v>0</v>
      </c>
      <c r="T78" s="102">
        <f>IF(ISNA(VLOOKUP($C78,'Seven Springs Nor-Am Mar 18 SS'!$A$17:$I$99,9,FALSE))=TRUE,0,VLOOKUP($C78,'Seven Springs Nor-Am Mar 18 SS'!$A$17:$I$99,9,FALSE))</f>
        <v>0</v>
      </c>
      <c r="U78" s="103">
        <f>IF(ISNA(VLOOKUP($C78,'Stoneham COT March 12-13 SS'!$A$17:$I$99,9,FALSE))=TRUE,0,VLOOKUP($C78,'Stoneham COT March 12-13 SS'!$A$17:$I$99,9,FALSE))</f>
        <v>0</v>
      </c>
      <c r="V78" s="103">
        <f>IF(ISNA(VLOOKUP($C78,'Stoneham COT March 11 HP'!$A$17:$I$99,9,FALSE))=TRUE,0,VLOOKUP($C78,'Stoneham COT March 11 HP'!$A$17:$I$99,9,FALSE))</f>
        <v>0</v>
      </c>
      <c r="W78" s="103">
        <f>IF(ISNA(VLOOKUP($C78,'Step Up April 1-3 SS'!$A$17:$I$99,9,FALSE))=TRUE,0,VLOOKUP($C78,'Step Up April 1-3 SS'!$A$17:$I$99,9,FALSE))</f>
        <v>0</v>
      </c>
      <c r="X78" s="103">
        <f>IF(ISNA(VLOOKUP($C78,'Midwest Championship Feb 6 SS'!$A$17:$I$99,9,FALSE))=TRUE,0,VLOOKUP($C78,'Midwest Championship Feb 6 SS'!$A$17:$I$99,9,FALSE))</f>
        <v>0</v>
      </c>
      <c r="Y78" s="103">
        <f>IF(ISNA(VLOOKUP($C78,'Thunder Bay TT Jan 2016 SS'!$A$17:$I$99,9,FALSE))=TRUE,0,VLOOKUP($C78,'Thunder Bay TT Jan 2016 SS'!$A$17:$I$99,9,FALSE))</f>
        <v>0</v>
      </c>
      <c r="Z78" s="103">
        <f>IF(ISNA(VLOOKUP($C78,Event22!$A$17:$I$99,9,FALSE))=TRUE,0,VLOOKUP($C78,Event22!$A$17:$I$99,9,FALSE))</f>
        <v>0</v>
      </c>
      <c r="AA78" s="103">
        <f>IF(ISNA(VLOOKUP($C78,Event23!$A$17:$I$99,9,FALSE))=TRUE,0,VLOOKUP($C78,Event23!$A$17:$I$99,9,FALSE))</f>
        <v>0</v>
      </c>
      <c r="AB78" s="103">
        <f>IF(ISNA(VLOOKUP($C78,Event24!$A$17:$I$99,9,FALSE))=TRUE,0,VLOOKUP($C78,Event24!$A$17:$I$99,9,FALSE))</f>
        <v>0</v>
      </c>
      <c r="AC78" s="103">
        <f>IF(ISNA(VLOOKUP($C78,Event25!$A$17:$I$99,9,FALSE))=TRUE,0,VLOOKUP($C78,Event25!$A$17:$I$99,9,FALSE))</f>
        <v>0</v>
      </c>
      <c r="AD78" s="103">
        <f>IF(ISNA(VLOOKUP($C78,Event26!$A$17:$I$99,9,FALSE))=TRUE,0,VLOOKUP($C78,Event26!$A$17:$I$99,9,FALSE))</f>
        <v>0</v>
      </c>
      <c r="AE78" s="103">
        <f>IF(ISNA(VLOOKUP($C78,Event27!$A$17:$I$99,9,FALSE))=TRUE,0,VLOOKUP($C78,Event27!$A$17:$I$99,9,FALSE))</f>
        <v>0</v>
      </c>
      <c r="AF78" s="103">
        <f>IF(ISNA(VLOOKUP($C78,Event28!$A$17:$I$99,9,FALSE))=TRUE,0,VLOOKUP($C78,Event28!$A$17:$I$99,9,FALSE))</f>
        <v>0</v>
      </c>
      <c r="AG78" s="103">
        <f>IF(ISNA(VLOOKUP($C78,Event29!$A$17:$I$99,9,FALSE))=TRUE,0,VLOOKUP($C78,Event29!$A$17:$I$99,9,FALSE))</f>
        <v>0</v>
      </c>
      <c r="AH78" s="103">
        <f>IF(ISNA(VLOOKUP($C78,Event30!$A$17:$I$99,9,FALSE))=TRUE,0,VLOOKUP($C78,Event30!$A$17:$I$99,9,FALSE))</f>
        <v>0</v>
      </c>
    </row>
    <row r="79" spans="1:34" ht="13.5" customHeight="1">
      <c r="A79" s="169"/>
      <c r="B79" s="169"/>
      <c r="C79" s="54"/>
      <c r="D79" s="108" t="str">
        <f>IF(ISNA(VLOOKUP($C79,'RPA Caclulations'!$C$6:$K$100,3,FALSE))=TRUE,"0",VLOOKUP($C79,'RPA Caclulations'!$C$6:$K$100,3,FALSE))</f>
        <v>0</v>
      </c>
      <c r="E79" s="102" t="str">
        <f>IF(ISNA(VLOOKUP($C79,'REV Copper HP Dec 10'!$A$17:$I$71,9,FALSE))=TRUE,"0",VLOOKUP($C79,'REV Copper HP Dec 10'!$A$17:$I$71,9,FALSE))</f>
        <v>0</v>
      </c>
      <c r="F79" s="102" t="str">
        <f>IF(ISNA(VLOOKUP($C79,'REV Copper HP Dec 11'!$A$17:$I$70,9,FALSE))=TRUE,"0",VLOOKUP($C79,'REV Copper HP Dec 11'!$A$17:$I$70,9,FALSE))</f>
        <v>0</v>
      </c>
      <c r="G79" s="103">
        <f>IF(ISNA(VLOOKUP($C79,'Muskoka Timber Tour Jan 23'!$A$17:$I$20,9,FALSE))=TRUE,0,VLOOKUP($C79,'Muskoka Timber Tour Jan 23'!$A$17:$I$20,9,FALSE))</f>
        <v>0</v>
      </c>
      <c r="H79" s="103">
        <f>IF(ISNA(VLOOKUP($C79,'Muskoka Timber Tour Jan 24'!$A$17:$I$20,9,FALSE))=TRUE,0,VLOOKUP($C79,'Muskoka Timber Tour Jan 24'!$A$17:$I$20,9,FALSE))</f>
        <v>0</v>
      </c>
      <c r="I79" s="103">
        <f>IF(ISNA(VLOOKUP($C79,'Whistler COT'!$A$17:$I$95,9,FALSE))=TRUE,0,VLOOKUP($C79,'Whistler COT'!$A$17:$I$95,9,FALSE))</f>
        <v>0</v>
      </c>
      <c r="J79" s="103">
        <f>IF(ISNA(VLOOKUP($C79,'Camp Fortune TT Feb 20'!$A$17:$I$97,9,FALSE))=TRUE,0,VLOOKUP($C79,'Camp Fortune TT Feb 20'!$A$17:$I$97,9,FALSE))</f>
        <v>0</v>
      </c>
      <c r="K79" s="103">
        <f>IF(ISNA(VLOOKUP($C79,'Aspen Open HP Feb 18'!$A$17:$I$100,9,FALSE))=TRUE,0,VLOOKUP($C79,'Aspen Open HP Feb 18'!$A$17:$I$100,9,FALSE))</f>
        <v>0</v>
      </c>
      <c r="L79" s="103">
        <f>IF(ISNA(VLOOKUP($C79,'Aspen Open SS Feb 18'!$A$17:$I$99,9,FALSE))=TRUE,0,VLOOKUP($C79,'Aspen Open SS Feb 18'!$A$17:$I$99,9,FALSE))</f>
        <v>0</v>
      </c>
      <c r="M79" s="103">
        <f>IF(ISNA(VLOOKUP($C79,'Caledon TT Feb 26'!$A$17:$I$99,9,FALSE))=TRUE,0,VLOOKUP($C79,'Caledon TT Feb 26'!$A$17:$I$99,9,FALSE))</f>
        <v>0</v>
      </c>
      <c r="N79" s="103">
        <f>IF(ISNA(VLOOKUP($C79,'Calgary Nor-Am HP Feb 26'!$A$17:$I$99,9,FALSE))=TRUE,0,VLOOKUP($C79,'Calgary Nor-Am HP Feb 26'!$A$17:$I$99,9,FALSE))</f>
        <v>0</v>
      </c>
      <c r="O79" s="103">
        <f>IF(ISNA(VLOOKUP($C79,'Calgary Nor-Am SS Feb 28'!$A$17:$I$99,9,FALSE))=TRUE,0,VLOOKUP($C79,'Calgary Nor-Am SS Feb 28'!$A$17:$I$99,9,FALSE))</f>
        <v>0</v>
      </c>
      <c r="P79" s="103">
        <f>IF(ISNA(VLOOKUP($C79,'MSLM Nor-Am March 5-6'!$A$17:$I$98,9,FALSE))=TRUE,0,VLOOKUP($C79,'MSLM Nor-Am March 5-6'!$A$17:$I$98,9,FALSE))</f>
        <v>0</v>
      </c>
      <c r="Q79" s="103">
        <f>IF(ISNA(VLOOKUP($C79,'Mammoth World Cup'!$A$17:$I$99,9,FALSE))=TRUE,0,VLOOKUP($C79,'Mammoth World Cup'!$A$17:$I$99,9,FALSE))</f>
        <v>0</v>
      </c>
      <c r="R79" s="103">
        <f>IF(ISNA(VLOOKUP($C79,'Jr Nationals March 17 SS'!$A$17:$I$99,9,FALSE))=TRUE,0,VLOOKUP($C79,'Jr Nationals March 17 SS'!$A$17:$I$99,9,FALSE))</f>
        <v>0</v>
      </c>
      <c r="S79" s="103">
        <f>IF(ISNA(VLOOKUP($C79,'Seven Springs Nor-Am Mar 17 HP'!$A$17:$I$99,9,FALSE))=TRUE,0,VLOOKUP($C79,'Seven Springs Nor-Am Mar 17 HP'!$A$17:$I$99,9,FALSE))</f>
        <v>0</v>
      </c>
      <c r="T79" s="102">
        <f>IF(ISNA(VLOOKUP($C79,'Seven Springs Nor-Am Mar 18 SS'!$A$17:$I$99,9,FALSE))=TRUE,0,VLOOKUP($C79,'Seven Springs Nor-Am Mar 18 SS'!$A$17:$I$99,9,FALSE))</f>
        <v>0</v>
      </c>
      <c r="U79" s="103">
        <f>IF(ISNA(VLOOKUP($C79,'Stoneham COT March 12-13 SS'!$A$17:$I$99,9,FALSE))=TRUE,0,VLOOKUP($C79,'Stoneham COT March 12-13 SS'!$A$17:$I$99,9,FALSE))</f>
        <v>0</v>
      </c>
      <c r="V79" s="103">
        <f>IF(ISNA(VLOOKUP($C79,'Stoneham COT March 11 HP'!$A$17:$I$99,9,FALSE))=TRUE,0,VLOOKUP($C79,'Stoneham COT March 11 HP'!$A$17:$I$99,9,FALSE))</f>
        <v>0</v>
      </c>
      <c r="W79" s="103">
        <f>IF(ISNA(VLOOKUP($C79,'Step Up April 1-3 SS'!$A$17:$I$99,9,FALSE))=TRUE,0,VLOOKUP($C79,'Step Up April 1-3 SS'!$A$17:$I$99,9,FALSE))</f>
        <v>0</v>
      </c>
      <c r="X79" s="103">
        <f>IF(ISNA(VLOOKUP($C79,'Midwest Championship Feb 6 SS'!$A$17:$I$99,9,FALSE))=TRUE,0,VLOOKUP($C79,'Midwest Championship Feb 6 SS'!$A$17:$I$99,9,FALSE))</f>
        <v>0</v>
      </c>
      <c r="Y79" s="103">
        <f>IF(ISNA(VLOOKUP($C79,'Thunder Bay TT Jan 2016 SS'!$A$17:$I$99,9,FALSE))=TRUE,0,VLOOKUP($C79,'Thunder Bay TT Jan 2016 SS'!$A$17:$I$99,9,FALSE))</f>
        <v>0</v>
      </c>
      <c r="Z79" s="103">
        <f>IF(ISNA(VLOOKUP($C79,Event22!$A$17:$I$99,9,FALSE))=TRUE,0,VLOOKUP($C79,Event22!$A$17:$I$99,9,FALSE))</f>
        <v>0</v>
      </c>
      <c r="AA79" s="103">
        <f>IF(ISNA(VLOOKUP($C79,Event23!$A$17:$I$99,9,FALSE))=TRUE,0,VLOOKUP($C79,Event23!$A$17:$I$99,9,FALSE))</f>
        <v>0</v>
      </c>
      <c r="AB79" s="103">
        <f>IF(ISNA(VLOOKUP($C79,Event24!$A$17:$I$99,9,FALSE))=TRUE,0,VLOOKUP($C79,Event24!$A$17:$I$99,9,FALSE))</f>
        <v>0</v>
      </c>
      <c r="AC79" s="103">
        <f>IF(ISNA(VLOOKUP($C79,Event25!$A$17:$I$99,9,FALSE))=TRUE,0,VLOOKUP($C79,Event25!$A$17:$I$99,9,FALSE))</f>
        <v>0</v>
      </c>
      <c r="AD79" s="103">
        <f>IF(ISNA(VLOOKUP($C79,Event26!$A$17:$I$99,9,FALSE))=TRUE,0,VLOOKUP($C79,Event26!$A$17:$I$99,9,FALSE))</f>
        <v>0</v>
      </c>
      <c r="AE79" s="103">
        <f>IF(ISNA(VLOOKUP($C79,Event27!$A$17:$I$99,9,FALSE))=TRUE,0,VLOOKUP($C79,Event27!$A$17:$I$99,9,FALSE))</f>
        <v>0</v>
      </c>
      <c r="AF79" s="103">
        <f>IF(ISNA(VLOOKUP($C79,Event28!$A$17:$I$99,9,FALSE))=TRUE,0,VLOOKUP($C79,Event28!$A$17:$I$99,9,FALSE))</f>
        <v>0</v>
      </c>
      <c r="AG79" s="103">
        <f>IF(ISNA(VLOOKUP($C79,Event29!$A$17:$I$99,9,FALSE))=TRUE,0,VLOOKUP($C79,Event29!$A$17:$I$99,9,FALSE))</f>
        <v>0</v>
      </c>
      <c r="AH79" s="103">
        <f>IF(ISNA(VLOOKUP($C79,Event30!$A$17:$I$99,9,FALSE))=TRUE,0,VLOOKUP($C79,Event30!$A$17:$I$99,9,FALSE))</f>
        <v>0</v>
      </c>
    </row>
    <row r="80" spans="1:2" ht="13.5">
      <c r="A80" s="169"/>
      <c r="B80" s="169"/>
    </row>
    <row r="81" spans="1:2" ht="13.5">
      <c r="A81" s="169"/>
      <c r="B81" s="169"/>
    </row>
    <row r="82" spans="1:2" ht="13.5">
      <c r="A82" s="169"/>
      <c r="B82" s="169"/>
    </row>
    <row r="83" spans="1:2" ht="13.5">
      <c r="A83" s="169"/>
      <c r="B83" s="169"/>
    </row>
    <row r="84" spans="1:2" ht="13.5">
      <c r="A84" s="169"/>
      <c r="B84" s="169"/>
    </row>
    <row r="85" spans="1:2" ht="13.5">
      <c r="A85" s="169"/>
      <c r="B85" s="169"/>
    </row>
  </sheetData>
  <sheetProtection/>
  <printOptions/>
  <pageMargins left="0.75" right="0.75" top="1" bottom="1" header="0.5" footer="0.5"/>
  <pageSetup orientation="portrait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4"/>
  <sheetViews>
    <sheetView showGridLines="0" zoomScalePageLayoutView="0" workbookViewId="0" topLeftCell="A1">
      <selection activeCell="I18" sqref="I18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796875" style="0" customWidth="1"/>
    <col min="10" max="11" width="5.69921875" style="2" customWidth="1"/>
    <col min="12" max="16384" width="10.69921875" style="2" customWidth="1"/>
  </cols>
  <sheetData>
    <row r="1" spans="1:9" ht="15">
      <c r="A1" s="289"/>
      <c r="B1" s="120"/>
      <c r="C1" s="120"/>
      <c r="D1" s="120"/>
      <c r="E1" s="120"/>
      <c r="F1" s="120"/>
      <c r="G1" s="120"/>
      <c r="H1" s="120"/>
      <c r="I1" s="121"/>
    </row>
    <row r="2" spans="1:9" ht="15">
      <c r="A2" s="289"/>
      <c r="B2" s="291" t="s">
        <v>8</v>
      </c>
      <c r="C2" s="291"/>
      <c r="D2" s="291"/>
      <c r="E2" s="291"/>
      <c r="F2" s="291"/>
      <c r="G2" s="120"/>
      <c r="H2" s="120"/>
      <c r="I2" s="121"/>
    </row>
    <row r="3" spans="1:9" ht="15">
      <c r="A3" s="289"/>
      <c r="B3" s="120"/>
      <c r="C3" s="120"/>
      <c r="D3" s="122"/>
      <c r="E3" s="120"/>
      <c r="F3" s="120"/>
      <c r="G3" s="120"/>
      <c r="H3" s="120"/>
      <c r="I3" s="121"/>
    </row>
    <row r="4" spans="1:9" ht="15">
      <c r="A4" s="289"/>
      <c r="B4" s="291" t="s">
        <v>40</v>
      </c>
      <c r="C4" s="291"/>
      <c r="D4" s="291"/>
      <c r="E4" s="291"/>
      <c r="F4" s="291"/>
      <c r="G4" s="120"/>
      <c r="H4" s="120"/>
      <c r="I4" s="121"/>
    </row>
    <row r="5" spans="1:9" ht="15">
      <c r="A5" s="289"/>
      <c r="B5" s="120"/>
      <c r="C5" s="120"/>
      <c r="D5" s="120"/>
      <c r="E5" s="120"/>
      <c r="F5" s="120"/>
      <c r="G5" s="120"/>
      <c r="H5" s="120"/>
      <c r="I5" s="121"/>
    </row>
    <row r="6" spans="1:9" ht="15">
      <c r="A6" s="289"/>
      <c r="B6" s="290"/>
      <c r="C6" s="290"/>
      <c r="D6" s="120"/>
      <c r="E6" s="120"/>
      <c r="F6" s="120"/>
      <c r="G6" s="120"/>
      <c r="H6" s="120"/>
      <c r="I6" s="121"/>
    </row>
    <row r="7" spans="1:9" ht="15">
      <c r="A7" s="289"/>
      <c r="B7" s="120"/>
      <c r="C7" s="120"/>
      <c r="D7" s="120"/>
      <c r="E7" s="120"/>
      <c r="F7" s="120"/>
      <c r="G7" s="120"/>
      <c r="H7" s="120"/>
      <c r="I7" s="121"/>
    </row>
    <row r="8" spans="1:12" ht="15" customHeight="1">
      <c r="A8" s="123" t="s">
        <v>13</v>
      </c>
      <c r="B8" s="212" t="s">
        <v>129</v>
      </c>
      <c r="C8" s="212"/>
      <c r="D8" s="124"/>
      <c r="E8" s="124"/>
      <c r="F8" s="119"/>
      <c r="G8" s="119"/>
      <c r="H8" s="119"/>
      <c r="I8" s="121"/>
      <c r="J8" s="16"/>
      <c r="K8" s="16"/>
      <c r="L8" s="17"/>
    </row>
    <row r="9" spans="1:12" ht="15" customHeight="1">
      <c r="A9" s="123" t="s">
        <v>0</v>
      </c>
      <c r="B9" s="212" t="s">
        <v>130</v>
      </c>
      <c r="C9" s="212"/>
      <c r="D9" s="124"/>
      <c r="E9" s="124"/>
      <c r="F9" s="119"/>
      <c r="G9" s="119"/>
      <c r="H9" s="119"/>
      <c r="I9" s="121"/>
      <c r="J9" s="16"/>
      <c r="K9" s="16"/>
      <c r="L9" s="17"/>
    </row>
    <row r="10" spans="1:12" ht="15" customHeight="1">
      <c r="A10" s="123" t="s">
        <v>16</v>
      </c>
      <c r="B10" s="292">
        <v>40978</v>
      </c>
      <c r="C10" s="292"/>
      <c r="D10" s="125"/>
      <c r="E10" s="125"/>
      <c r="F10" s="35"/>
      <c r="G10" s="35"/>
      <c r="H10" s="35"/>
      <c r="I10" s="121"/>
      <c r="J10" s="16"/>
      <c r="K10" s="16"/>
      <c r="L10" s="17"/>
    </row>
    <row r="11" spans="1:9" ht="15" customHeight="1">
      <c r="A11" s="123" t="s">
        <v>14</v>
      </c>
      <c r="B11" s="212" t="s">
        <v>53</v>
      </c>
      <c r="C11" s="214"/>
      <c r="D11" s="120"/>
      <c r="E11" s="120"/>
      <c r="F11" s="120"/>
      <c r="G11" s="120"/>
      <c r="H11" s="120"/>
      <c r="I11" s="121"/>
    </row>
    <row r="12" spans="1:9" ht="15" customHeight="1">
      <c r="A12" s="123" t="s">
        <v>19</v>
      </c>
      <c r="B12" s="252" t="s">
        <v>56</v>
      </c>
      <c r="C12" s="209"/>
      <c r="D12" s="120"/>
      <c r="E12" s="120"/>
      <c r="F12" s="120"/>
      <c r="G12" s="120"/>
      <c r="H12" s="120"/>
      <c r="I12" s="121"/>
    </row>
    <row r="13" spans="1:9" ht="15" customHeight="1">
      <c r="A13" s="126" t="s">
        <v>15</v>
      </c>
      <c r="B13" s="36" t="s">
        <v>2</v>
      </c>
      <c r="C13" s="37"/>
      <c r="D13" s="38" t="s">
        <v>2</v>
      </c>
      <c r="E13" s="37"/>
      <c r="F13" s="38" t="s">
        <v>1</v>
      </c>
      <c r="G13" s="37"/>
      <c r="H13" s="127"/>
      <c r="I13" s="128" t="s">
        <v>29</v>
      </c>
    </row>
    <row r="14" spans="1:9" ht="15" customHeight="1">
      <c r="A14" s="126" t="s">
        <v>18</v>
      </c>
      <c r="B14" s="39">
        <v>0.7</v>
      </c>
      <c r="C14" s="40"/>
      <c r="D14" s="41">
        <v>0</v>
      </c>
      <c r="E14" s="40"/>
      <c r="F14" s="41">
        <v>0.8</v>
      </c>
      <c r="G14" s="40"/>
      <c r="H14" s="129" t="s">
        <v>21</v>
      </c>
      <c r="I14" s="130" t="s">
        <v>30</v>
      </c>
    </row>
    <row r="15" spans="1:9" ht="15" customHeight="1">
      <c r="A15" s="126" t="s">
        <v>17</v>
      </c>
      <c r="B15" s="42">
        <v>1</v>
      </c>
      <c r="C15" s="43"/>
      <c r="D15" s="44">
        <v>1</v>
      </c>
      <c r="E15" s="43"/>
      <c r="F15" s="44">
        <v>88.8</v>
      </c>
      <c r="G15" s="43"/>
      <c r="H15" s="129" t="s">
        <v>22</v>
      </c>
      <c r="I15" s="130" t="s">
        <v>31</v>
      </c>
    </row>
    <row r="16" spans="1:10" ht="13.5">
      <c r="A16" s="126"/>
      <c r="B16" s="131" t="s">
        <v>5</v>
      </c>
      <c r="C16" s="132" t="s">
        <v>4</v>
      </c>
      <c r="D16" s="132" t="s">
        <v>25</v>
      </c>
      <c r="E16" s="132" t="s">
        <v>4</v>
      </c>
      <c r="F16" s="132" t="s">
        <v>5</v>
      </c>
      <c r="G16" s="132" t="s">
        <v>4</v>
      </c>
      <c r="H16" s="133" t="s">
        <v>4</v>
      </c>
      <c r="I16" s="134">
        <v>8</v>
      </c>
      <c r="J16" s="48"/>
    </row>
    <row r="17" spans="1:9" ht="13.5">
      <c r="A17" s="230" t="s">
        <v>99</v>
      </c>
      <c r="B17" s="136">
        <v>0</v>
      </c>
      <c r="C17" s="137">
        <v>0</v>
      </c>
      <c r="D17" s="138">
        <v>0</v>
      </c>
      <c r="E17" s="137">
        <v>0</v>
      </c>
      <c r="F17" s="138">
        <v>85</v>
      </c>
      <c r="G17" s="226">
        <f>F17/F$15*1000*F$14</f>
        <v>765.7657657657658</v>
      </c>
      <c r="H17" s="228">
        <f>LARGE((C17,E17,G17),1)</f>
        <v>765.7657657657658</v>
      </c>
      <c r="I17" s="140">
        <v>2</v>
      </c>
    </row>
    <row r="18" spans="1:9" ht="15">
      <c r="A18" s="232" t="s">
        <v>57</v>
      </c>
      <c r="B18" s="136">
        <v>0</v>
      </c>
      <c r="C18" s="137">
        <v>0</v>
      </c>
      <c r="D18" s="138">
        <v>0</v>
      </c>
      <c r="E18" s="137">
        <v>0</v>
      </c>
      <c r="F18" s="138">
        <v>88.8</v>
      </c>
      <c r="G18" s="226">
        <f>F18/F$15*1000*F$14</f>
        <v>800</v>
      </c>
      <c r="H18" s="228">
        <f>LARGE((C18,E18,G18),1)</f>
        <v>800</v>
      </c>
      <c r="I18" s="140">
        <v>1</v>
      </c>
    </row>
    <row r="19" spans="1:9" ht="15">
      <c r="A19" s="229" t="s">
        <v>86</v>
      </c>
      <c r="B19" s="136">
        <v>0</v>
      </c>
      <c r="C19" s="137">
        <v>0</v>
      </c>
      <c r="D19" s="138">
        <v>0</v>
      </c>
      <c r="E19" s="137">
        <v>0</v>
      </c>
      <c r="F19" s="138">
        <v>62.6</v>
      </c>
      <c r="G19" s="226">
        <f>F19/F$15*1000*F$14</f>
        <v>563.9639639639639</v>
      </c>
      <c r="H19" s="228">
        <f>LARGE((C19,E19,G19),1)</f>
        <v>563.9639639639639</v>
      </c>
      <c r="I19" s="140">
        <v>5</v>
      </c>
    </row>
    <row r="20" spans="1:9" ht="13.5">
      <c r="A20" s="141"/>
      <c r="B20" s="136">
        <v>0</v>
      </c>
      <c r="C20" s="137">
        <v>0</v>
      </c>
      <c r="D20" s="138">
        <v>0</v>
      </c>
      <c r="E20" s="137">
        <v>0</v>
      </c>
      <c r="F20" s="138">
        <v>0</v>
      </c>
      <c r="G20" s="226">
        <f>F20/F$15*1000*F$14</f>
        <v>0</v>
      </c>
      <c r="H20" s="139">
        <v>0</v>
      </c>
      <c r="I20" s="140"/>
    </row>
    <row r="21" spans="1:9" ht="13.5">
      <c r="A21" s="141"/>
      <c r="B21" s="136">
        <v>0</v>
      </c>
      <c r="C21" s="137">
        <v>0</v>
      </c>
      <c r="D21" s="138">
        <v>0</v>
      </c>
      <c r="E21" s="137">
        <v>0</v>
      </c>
      <c r="F21" s="138">
        <v>0</v>
      </c>
      <c r="G21" s="226">
        <f>F21/F$15*1000*F$14</f>
        <v>0</v>
      </c>
      <c r="H21" s="139">
        <v>0</v>
      </c>
      <c r="I21" s="140"/>
    </row>
    <row r="22" spans="1:9" ht="13.5">
      <c r="A22" s="141"/>
      <c r="B22" s="136">
        <v>0</v>
      </c>
      <c r="C22" s="137">
        <v>0</v>
      </c>
      <c r="D22" s="138">
        <v>0</v>
      </c>
      <c r="E22" s="137">
        <v>0</v>
      </c>
      <c r="F22" s="138">
        <v>0</v>
      </c>
      <c r="G22" s="137">
        <v>0</v>
      </c>
      <c r="H22" s="139">
        <v>0</v>
      </c>
      <c r="I22" s="140"/>
    </row>
    <row r="23" spans="1:9" ht="13.5">
      <c r="A23" s="141"/>
      <c r="B23" s="136">
        <v>0</v>
      </c>
      <c r="C23" s="137">
        <v>0</v>
      </c>
      <c r="D23" s="138">
        <v>0</v>
      </c>
      <c r="E23" s="137">
        <v>0</v>
      </c>
      <c r="F23" s="138">
        <v>0</v>
      </c>
      <c r="G23" s="137">
        <v>0</v>
      </c>
      <c r="H23" s="139">
        <v>0</v>
      </c>
      <c r="I23" s="140"/>
    </row>
    <row r="24" spans="1:9" ht="13.5">
      <c r="A24" s="141"/>
      <c r="B24" s="136">
        <v>0</v>
      </c>
      <c r="C24" s="137">
        <v>0</v>
      </c>
      <c r="D24" s="138">
        <v>0</v>
      </c>
      <c r="E24" s="137">
        <v>0</v>
      </c>
      <c r="F24" s="138">
        <v>0</v>
      </c>
      <c r="G24" s="137">
        <v>0</v>
      </c>
      <c r="H24" s="139">
        <v>0</v>
      </c>
      <c r="I24" s="140"/>
    </row>
    <row r="25" spans="1:9" ht="13.5">
      <c r="A25" s="141"/>
      <c r="B25" s="136">
        <v>0</v>
      </c>
      <c r="C25" s="137">
        <v>0</v>
      </c>
      <c r="D25" s="138">
        <v>0</v>
      </c>
      <c r="E25" s="137">
        <v>0</v>
      </c>
      <c r="F25" s="138">
        <v>0</v>
      </c>
      <c r="G25" s="137">
        <v>0</v>
      </c>
      <c r="H25" s="139">
        <v>0</v>
      </c>
      <c r="I25" s="140"/>
    </row>
    <row r="26" spans="1:9" ht="13.5">
      <c r="A26" s="141"/>
      <c r="B26" s="136">
        <v>0</v>
      </c>
      <c r="C26" s="137">
        <v>0</v>
      </c>
      <c r="D26" s="138">
        <v>0</v>
      </c>
      <c r="E26" s="137">
        <v>0</v>
      </c>
      <c r="F26" s="138">
        <v>0</v>
      </c>
      <c r="G26" s="137">
        <v>0</v>
      </c>
      <c r="H26" s="139">
        <v>0</v>
      </c>
      <c r="I26" s="140"/>
    </row>
    <row r="27" spans="1:9" ht="13.5">
      <c r="A27" s="141"/>
      <c r="B27" s="136">
        <v>0</v>
      </c>
      <c r="C27" s="137">
        <v>0</v>
      </c>
      <c r="D27" s="138">
        <v>0</v>
      </c>
      <c r="E27" s="137">
        <v>0</v>
      </c>
      <c r="F27" s="138">
        <v>0</v>
      </c>
      <c r="G27" s="137">
        <v>0</v>
      </c>
      <c r="H27" s="139">
        <v>0</v>
      </c>
      <c r="I27" s="140"/>
    </row>
    <row r="28" spans="1:9" ht="13.5">
      <c r="A28" s="141"/>
      <c r="B28" s="136">
        <v>0</v>
      </c>
      <c r="C28" s="137">
        <v>0</v>
      </c>
      <c r="D28" s="138">
        <v>0</v>
      </c>
      <c r="E28" s="137">
        <v>0</v>
      </c>
      <c r="F28" s="138">
        <v>0</v>
      </c>
      <c r="G28" s="137">
        <v>0</v>
      </c>
      <c r="H28" s="139">
        <v>0</v>
      </c>
      <c r="I28" s="140"/>
    </row>
    <row r="29" spans="1:9" ht="13.5">
      <c r="A29" s="141"/>
      <c r="B29" s="136">
        <v>0</v>
      </c>
      <c r="C29" s="137">
        <v>0</v>
      </c>
      <c r="D29" s="138">
        <v>0</v>
      </c>
      <c r="E29" s="137">
        <v>0</v>
      </c>
      <c r="F29" s="138">
        <v>0</v>
      </c>
      <c r="G29" s="137">
        <v>0</v>
      </c>
      <c r="H29" s="139">
        <v>0</v>
      </c>
      <c r="I29" s="140"/>
    </row>
    <row r="30" spans="1:9" ht="13.5">
      <c r="A30" s="141"/>
      <c r="B30" s="136">
        <v>0</v>
      </c>
      <c r="C30" s="137">
        <v>0</v>
      </c>
      <c r="D30" s="138">
        <v>0</v>
      </c>
      <c r="E30" s="137">
        <v>0</v>
      </c>
      <c r="F30" s="138">
        <v>0</v>
      </c>
      <c r="G30" s="137">
        <v>0</v>
      </c>
      <c r="H30" s="139">
        <v>0</v>
      </c>
      <c r="I30" s="140"/>
    </row>
    <row r="31" spans="1:9" ht="13.5">
      <c r="A31" s="141"/>
      <c r="B31" s="136">
        <v>0</v>
      </c>
      <c r="C31" s="137">
        <v>0</v>
      </c>
      <c r="D31" s="138">
        <v>0</v>
      </c>
      <c r="E31" s="137">
        <v>0</v>
      </c>
      <c r="F31" s="138">
        <v>0</v>
      </c>
      <c r="G31" s="137">
        <v>0</v>
      </c>
      <c r="H31" s="139">
        <v>0</v>
      </c>
      <c r="I31" s="140"/>
    </row>
    <row r="32" spans="1:9" ht="13.5">
      <c r="A32" s="141"/>
      <c r="B32" s="136">
        <v>0</v>
      </c>
      <c r="C32" s="137">
        <v>0</v>
      </c>
      <c r="D32" s="138">
        <v>0</v>
      </c>
      <c r="E32" s="137">
        <v>0</v>
      </c>
      <c r="F32" s="138">
        <v>0</v>
      </c>
      <c r="G32" s="137">
        <v>0</v>
      </c>
      <c r="H32" s="139">
        <v>0</v>
      </c>
      <c r="I32" s="140"/>
    </row>
    <row r="33" spans="1:9" ht="13.5">
      <c r="A33" s="141"/>
      <c r="B33" s="136">
        <v>0</v>
      </c>
      <c r="C33" s="137">
        <v>0</v>
      </c>
      <c r="D33" s="138">
        <v>0</v>
      </c>
      <c r="E33" s="137">
        <v>0</v>
      </c>
      <c r="F33" s="138">
        <v>0</v>
      </c>
      <c r="G33" s="137">
        <v>0</v>
      </c>
      <c r="H33" s="139">
        <v>0</v>
      </c>
      <c r="I33" s="140"/>
    </row>
    <row r="34" spans="1:9" ht="13.5">
      <c r="A34" s="141"/>
      <c r="B34" s="136">
        <v>0</v>
      </c>
      <c r="C34" s="137">
        <v>0</v>
      </c>
      <c r="D34" s="138">
        <v>0</v>
      </c>
      <c r="E34" s="137">
        <v>0</v>
      </c>
      <c r="F34" s="138">
        <v>0</v>
      </c>
      <c r="G34" s="137">
        <v>0</v>
      </c>
      <c r="H34" s="139">
        <v>0</v>
      </c>
      <c r="I34" s="140"/>
    </row>
    <row r="35" spans="1:9" ht="13.5">
      <c r="A35" s="141"/>
      <c r="B35" s="136">
        <v>0</v>
      </c>
      <c r="C35" s="137">
        <v>0</v>
      </c>
      <c r="D35" s="138">
        <v>0</v>
      </c>
      <c r="E35" s="137">
        <v>0</v>
      </c>
      <c r="F35" s="138">
        <v>0</v>
      </c>
      <c r="G35" s="137">
        <v>0</v>
      </c>
      <c r="H35" s="139">
        <v>0</v>
      </c>
      <c r="I35" s="140"/>
    </row>
    <row r="36" spans="1:9" ht="13.5">
      <c r="A36" s="141"/>
      <c r="B36" s="136">
        <v>0</v>
      </c>
      <c r="C36" s="137">
        <v>0</v>
      </c>
      <c r="D36" s="138">
        <v>0</v>
      </c>
      <c r="E36" s="137">
        <v>0</v>
      </c>
      <c r="F36" s="138">
        <v>0</v>
      </c>
      <c r="G36" s="137">
        <v>0</v>
      </c>
      <c r="H36" s="139">
        <v>0</v>
      </c>
      <c r="I36" s="140"/>
    </row>
    <row r="37" spans="1:9" ht="13.5">
      <c r="A37" s="141"/>
      <c r="B37" s="136">
        <v>0</v>
      </c>
      <c r="C37" s="137">
        <v>0</v>
      </c>
      <c r="D37" s="138">
        <v>0</v>
      </c>
      <c r="E37" s="137">
        <v>0</v>
      </c>
      <c r="F37" s="138">
        <v>0</v>
      </c>
      <c r="G37" s="137">
        <v>0</v>
      </c>
      <c r="H37" s="139">
        <v>0</v>
      </c>
      <c r="I37" s="140"/>
    </row>
    <row r="38" spans="1:9" ht="15">
      <c r="A38" s="141"/>
      <c r="B38" s="136">
        <v>0</v>
      </c>
      <c r="C38" s="137">
        <v>0</v>
      </c>
      <c r="D38" s="138">
        <v>0</v>
      </c>
      <c r="E38" s="137">
        <v>0</v>
      </c>
      <c r="F38" s="138">
        <v>0</v>
      </c>
      <c r="G38" s="137">
        <v>0</v>
      </c>
      <c r="H38" s="139">
        <v>0</v>
      </c>
      <c r="I38" s="142"/>
    </row>
    <row r="39" spans="1:9" ht="15">
      <c r="A39" s="141"/>
      <c r="B39" s="136">
        <v>0</v>
      </c>
      <c r="C39" s="137">
        <v>0</v>
      </c>
      <c r="D39" s="138">
        <v>0</v>
      </c>
      <c r="E39" s="137">
        <v>0</v>
      </c>
      <c r="F39" s="138">
        <v>0</v>
      </c>
      <c r="G39" s="137">
        <v>0</v>
      </c>
      <c r="H39" s="139">
        <v>0</v>
      </c>
      <c r="I39" s="142"/>
    </row>
    <row r="40" spans="1:9" ht="15">
      <c r="A40" s="141"/>
      <c r="B40" s="136">
        <v>0</v>
      </c>
      <c r="C40" s="137">
        <v>0</v>
      </c>
      <c r="D40" s="138">
        <v>0</v>
      </c>
      <c r="E40" s="137">
        <v>0</v>
      </c>
      <c r="F40" s="138">
        <v>0</v>
      </c>
      <c r="G40" s="137">
        <v>0</v>
      </c>
      <c r="H40" s="139">
        <v>0</v>
      </c>
      <c r="I40" s="142"/>
    </row>
    <row r="41" spans="1:9" ht="15">
      <c r="A41" s="141"/>
      <c r="B41" s="136">
        <v>0</v>
      </c>
      <c r="C41" s="137">
        <v>0</v>
      </c>
      <c r="D41" s="138">
        <v>0</v>
      </c>
      <c r="E41" s="137">
        <v>0</v>
      </c>
      <c r="F41" s="138">
        <v>0</v>
      </c>
      <c r="G41" s="137">
        <v>0</v>
      </c>
      <c r="H41" s="139">
        <v>0</v>
      </c>
      <c r="I41" s="142"/>
    </row>
    <row r="42" spans="1:9" ht="15">
      <c r="A42" s="141"/>
      <c r="B42" s="136">
        <v>0</v>
      </c>
      <c r="C42" s="137">
        <v>0</v>
      </c>
      <c r="D42" s="138">
        <v>0</v>
      </c>
      <c r="E42" s="137">
        <v>0</v>
      </c>
      <c r="F42" s="138">
        <v>0</v>
      </c>
      <c r="G42" s="137">
        <v>0</v>
      </c>
      <c r="H42" s="139">
        <v>0</v>
      </c>
      <c r="I42" s="142"/>
    </row>
    <row r="43" spans="1:9" ht="15">
      <c r="A43" s="141"/>
      <c r="B43" s="136">
        <v>0</v>
      </c>
      <c r="C43" s="137">
        <v>0</v>
      </c>
      <c r="D43" s="138">
        <v>0</v>
      </c>
      <c r="E43" s="137">
        <v>0</v>
      </c>
      <c r="F43" s="138">
        <v>0</v>
      </c>
      <c r="G43" s="137">
        <v>0</v>
      </c>
      <c r="H43" s="139">
        <v>0</v>
      </c>
      <c r="I43" s="142"/>
    </row>
    <row r="44" spans="1:9" ht="15">
      <c r="A44" s="141"/>
      <c r="B44" s="136">
        <v>0</v>
      </c>
      <c r="C44" s="137">
        <v>0</v>
      </c>
      <c r="D44" s="138">
        <v>0</v>
      </c>
      <c r="E44" s="137">
        <v>0</v>
      </c>
      <c r="F44" s="138">
        <v>0</v>
      </c>
      <c r="G44" s="137">
        <v>0</v>
      </c>
      <c r="H44" s="139">
        <v>0</v>
      </c>
      <c r="I44" s="142"/>
    </row>
    <row r="45" spans="1:9" ht="15">
      <c r="A45" s="141"/>
      <c r="B45" s="136">
        <v>0</v>
      </c>
      <c r="C45" s="137">
        <v>0</v>
      </c>
      <c r="D45" s="138">
        <v>0</v>
      </c>
      <c r="E45" s="137">
        <v>0</v>
      </c>
      <c r="F45" s="138">
        <v>0</v>
      </c>
      <c r="G45" s="137">
        <v>0</v>
      </c>
      <c r="H45" s="139">
        <v>0</v>
      </c>
      <c r="I45" s="142"/>
    </row>
    <row r="46" spans="1:9" ht="15">
      <c r="A46" s="143"/>
      <c r="B46" s="138">
        <v>0</v>
      </c>
      <c r="C46" s="137">
        <v>0</v>
      </c>
      <c r="D46" s="138">
        <v>0</v>
      </c>
      <c r="E46" s="137">
        <v>0</v>
      </c>
      <c r="F46" s="138">
        <v>0</v>
      </c>
      <c r="G46" s="137">
        <v>0</v>
      </c>
      <c r="H46" s="139">
        <v>0</v>
      </c>
      <c r="I46" s="142"/>
    </row>
    <row r="47" spans="1:9" ht="15">
      <c r="A47" s="143"/>
      <c r="B47" s="138">
        <v>0</v>
      </c>
      <c r="C47" s="137">
        <v>0</v>
      </c>
      <c r="D47" s="138">
        <v>0</v>
      </c>
      <c r="E47" s="137">
        <v>0</v>
      </c>
      <c r="F47" s="138">
        <v>0</v>
      </c>
      <c r="G47" s="137">
        <v>0</v>
      </c>
      <c r="H47" s="139">
        <v>0</v>
      </c>
      <c r="I47" s="142"/>
    </row>
    <row r="48" spans="1:9" ht="15">
      <c r="A48" s="143"/>
      <c r="B48" s="138">
        <v>0</v>
      </c>
      <c r="C48" s="137">
        <v>0</v>
      </c>
      <c r="D48" s="138">
        <v>0</v>
      </c>
      <c r="E48" s="137">
        <v>0</v>
      </c>
      <c r="F48" s="138">
        <v>0</v>
      </c>
      <c r="G48" s="137">
        <v>0</v>
      </c>
      <c r="H48" s="139">
        <v>0</v>
      </c>
      <c r="I48" s="142"/>
    </row>
    <row r="49" spans="1:9" ht="15">
      <c r="A49" s="143"/>
      <c r="B49" s="138">
        <v>0</v>
      </c>
      <c r="C49" s="137">
        <v>0</v>
      </c>
      <c r="D49" s="138">
        <v>0</v>
      </c>
      <c r="E49" s="137">
        <v>0</v>
      </c>
      <c r="F49" s="138">
        <v>0</v>
      </c>
      <c r="G49" s="137">
        <v>0</v>
      </c>
      <c r="H49" s="139">
        <v>0</v>
      </c>
      <c r="I49" s="142"/>
    </row>
    <row r="50" spans="1:9" ht="15">
      <c r="A50" s="143"/>
      <c r="B50" s="138">
        <v>0</v>
      </c>
      <c r="C50" s="137">
        <v>0</v>
      </c>
      <c r="D50" s="138">
        <v>0</v>
      </c>
      <c r="E50" s="137">
        <v>0</v>
      </c>
      <c r="F50" s="138">
        <v>0</v>
      </c>
      <c r="G50" s="137">
        <v>0</v>
      </c>
      <c r="H50" s="139">
        <v>0</v>
      </c>
      <c r="I50" s="142"/>
    </row>
    <row r="51" spans="1:9" ht="15">
      <c r="A51" s="143"/>
      <c r="B51" s="138">
        <v>0</v>
      </c>
      <c r="C51" s="137">
        <v>0</v>
      </c>
      <c r="D51" s="138">
        <v>0</v>
      </c>
      <c r="E51" s="137">
        <v>0</v>
      </c>
      <c r="F51" s="138">
        <v>0</v>
      </c>
      <c r="G51" s="137">
        <v>0</v>
      </c>
      <c r="H51" s="139">
        <v>0</v>
      </c>
      <c r="I51" s="142"/>
    </row>
    <row r="52" spans="1:9" ht="15">
      <c r="A52" s="143"/>
      <c r="B52" s="138">
        <v>0</v>
      </c>
      <c r="C52" s="137">
        <v>0</v>
      </c>
      <c r="D52" s="138">
        <v>0</v>
      </c>
      <c r="E52" s="137">
        <v>0</v>
      </c>
      <c r="F52" s="138">
        <v>0</v>
      </c>
      <c r="G52" s="137">
        <v>0</v>
      </c>
      <c r="H52" s="139">
        <v>0</v>
      </c>
      <c r="I52" s="142"/>
    </row>
    <row r="53" spans="1:9" ht="15">
      <c r="A53" s="143"/>
      <c r="B53" s="138">
        <v>0</v>
      </c>
      <c r="C53" s="137">
        <v>0</v>
      </c>
      <c r="D53" s="138">
        <v>0</v>
      </c>
      <c r="E53" s="137">
        <v>0</v>
      </c>
      <c r="F53" s="138">
        <v>0</v>
      </c>
      <c r="G53" s="137">
        <v>0</v>
      </c>
      <c r="H53" s="139">
        <v>0</v>
      </c>
      <c r="I53" s="142"/>
    </row>
    <row r="54" spans="1:9" ht="15">
      <c r="A54" s="143"/>
      <c r="B54" s="138">
        <v>0</v>
      </c>
      <c r="C54" s="137">
        <v>0</v>
      </c>
      <c r="D54" s="138">
        <v>0</v>
      </c>
      <c r="E54" s="137">
        <v>0</v>
      </c>
      <c r="F54" s="138">
        <v>0</v>
      </c>
      <c r="G54" s="137">
        <v>0</v>
      </c>
      <c r="H54" s="139">
        <v>0</v>
      </c>
      <c r="I54" s="142"/>
    </row>
    <row r="55" spans="1:9" ht="15">
      <c r="A55" s="143"/>
      <c r="B55" s="138">
        <v>0</v>
      </c>
      <c r="C55" s="137">
        <v>0</v>
      </c>
      <c r="D55" s="138">
        <v>0</v>
      </c>
      <c r="E55" s="137">
        <v>0</v>
      </c>
      <c r="F55" s="138">
        <v>0</v>
      </c>
      <c r="G55" s="137">
        <v>0</v>
      </c>
      <c r="H55" s="139">
        <v>0</v>
      </c>
      <c r="I55" s="142"/>
    </row>
    <row r="56" spans="1:9" ht="15">
      <c r="A56" s="143"/>
      <c r="B56" s="138">
        <v>0</v>
      </c>
      <c r="C56" s="137">
        <v>0</v>
      </c>
      <c r="D56" s="138">
        <v>0</v>
      </c>
      <c r="E56" s="137">
        <v>0</v>
      </c>
      <c r="F56" s="138">
        <v>0</v>
      </c>
      <c r="G56" s="137">
        <v>0</v>
      </c>
      <c r="H56" s="139">
        <v>0</v>
      </c>
      <c r="I56" s="142"/>
    </row>
    <row r="57" spans="1:9" ht="15">
      <c r="A57" s="143"/>
      <c r="B57" s="138">
        <v>0</v>
      </c>
      <c r="C57" s="137">
        <v>0</v>
      </c>
      <c r="D57" s="138">
        <v>0</v>
      </c>
      <c r="E57" s="137">
        <v>0</v>
      </c>
      <c r="F57" s="138">
        <v>0</v>
      </c>
      <c r="G57" s="137">
        <v>0</v>
      </c>
      <c r="H57" s="139">
        <v>0</v>
      </c>
      <c r="I57" s="142"/>
    </row>
    <row r="58" spans="1:9" ht="15">
      <c r="A58" s="143"/>
      <c r="B58" s="138">
        <v>0</v>
      </c>
      <c r="C58" s="137">
        <v>0</v>
      </c>
      <c r="D58" s="138">
        <v>0</v>
      </c>
      <c r="E58" s="137">
        <v>0</v>
      </c>
      <c r="F58" s="138">
        <v>0</v>
      </c>
      <c r="G58" s="137">
        <v>0</v>
      </c>
      <c r="H58" s="139">
        <v>0</v>
      </c>
      <c r="I58" s="142"/>
    </row>
    <row r="59" spans="1:9" ht="15">
      <c r="A59" s="143"/>
      <c r="B59" s="138">
        <v>0</v>
      </c>
      <c r="C59" s="137">
        <v>0</v>
      </c>
      <c r="D59" s="138">
        <v>0</v>
      </c>
      <c r="E59" s="137">
        <v>0</v>
      </c>
      <c r="F59" s="138">
        <v>0</v>
      </c>
      <c r="G59" s="137">
        <v>0</v>
      </c>
      <c r="H59" s="139">
        <v>0</v>
      </c>
      <c r="I59" s="142"/>
    </row>
    <row r="60" spans="1:9" ht="15">
      <c r="A60" s="143"/>
      <c r="B60" s="138">
        <v>0</v>
      </c>
      <c r="C60" s="137">
        <v>0</v>
      </c>
      <c r="D60" s="138">
        <v>0</v>
      </c>
      <c r="E60" s="137">
        <v>0</v>
      </c>
      <c r="F60" s="138">
        <v>0</v>
      </c>
      <c r="G60" s="137">
        <v>0</v>
      </c>
      <c r="H60" s="139">
        <v>0</v>
      </c>
      <c r="I60" s="142"/>
    </row>
    <row r="61" spans="1:9" ht="15">
      <c r="A61" s="143"/>
      <c r="B61" s="138">
        <v>0</v>
      </c>
      <c r="C61" s="137">
        <v>0</v>
      </c>
      <c r="D61" s="138">
        <v>0</v>
      </c>
      <c r="E61" s="137">
        <v>0</v>
      </c>
      <c r="F61" s="138">
        <v>0</v>
      </c>
      <c r="G61" s="137">
        <v>0</v>
      </c>
      <c r="H61" s="139">
        <v>0</v>
      </c>
      <c r="I61" s="142"/>
    </row>
    <row r="62" spans="1:9" ht="15">
      <c r="A62" s="143"/>
      <c r="B62" s="138">
        <v>0</v>
      </c>
      <c r="C62" s="137">
        <v>0</v>
      </c>
      <c r="D62" s="138">
        <v>0</v>
      </c>
      <c r="E62" s="137">
        <v>0</v>
      </c>
      <c r="F62" s="138">
        <v>0</v>
      </c>
      <c r="G62" s="137">
        <v>0</v>
      </c>
      <c r="H62" s="139">
        <v>0</v>
      </c>
      <c r="I62" s="142"/>
    </row>
    <row r="63" spans="1:9" ht="15">
      <c r="A63" s="143"/>
      <c r="B63" s="138">
        <v>0</v>
      </c>
      <c r="C63" s="137">
        <v>0</v>
      </c>
      <c r="D63" s="138">
        <v>0</v>
      </c>
      <c r="E63" s="137">
        <v>0</v>
      </c>
      <c r="F63" s="138">
        <v>0</v>
      </c>
      <c r="G63" s="137">
        <v>0</v>
      </c>
      <c r="H63" s="139">
        <v>0</v>
      </c>
      <c r="I63" s="142"/>
    </row>
    <row r="64" spans="1:9" ht="15">
      <c r="A64" s="143"/>
      <c r="B64" s="138">
        <v>0</v>
      </c>
      <c r="C64" s="137">
        <v>0</v>
      </c>
      <c r="D64" s="138">
        <v>0</v>
      </c>
      <c r="E64" s="137">
        <v>0</v>
      </c>
      <c r="F64" s="138">
        <v>0</v>
      </c>
      <c r="G64" s="137">
        <v>0</v>
      </c>
      <c r="H64" s="139">
        <v>0</v>
      </c>
      <c r="I64" s="142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64"/>
  <sheetViews>
    <sheetView showGridLines="0" zoomScalePageLayoutView="0" workbookViewId="0" topLeftCell="A1">
      <selection activeCell="H20" sqref="H20"/>
    </sheetView>
  </sheetViews>
  <sheetFormatPr defaultColWidth="11.19921875" defaultRowHeight="14.25"/>
  <cols>
    <col min="1" max="1" width="17.5" style="1" customWidth="1"/>
    <col min="2" max="8" width="8.5" style="2" customWidth="1"/>
    <col min="9" max="9" width="8.296875" style="49" customWidth="1"/>
  </cols>
  <sheetData>
    <row r="1" spans="1:9" ht="15">
      <c r="A1" s="289"/>
      <c r="B1" s="120"/>
      <c r="C1" s="120"/>
      <c r="D1" s="120"/>
      <c r="E1" s="120"/>
      <c r="F1" s="120"/>
      <c r="G1" s="120"/>
      <c r="H1" s="120"/>
      <c r="I1" s="121"/>
    </row>
    <row r="2" spans="1:9" ht="15">
      <c r="A2" s="289"/>
      <c r="B2" s="291" t="s">
        <v>8</v>
      </c>
      <c r="C2" s="291"/>
      <c r="D2" s="291"/>
      <c r="E2" s="291"/>
      <c r="F2" s="291"/>
      <c r="G2" s="120"/>
      <c r="H2" s="120"/>
      <c r="I2" s="121"/>
    </row>
    <row r="3" spans="1:9" ht="15">
      <c r="A3" s="289"/>
      <c r="B3" s="120"/>
      <c r="C3" s="120"/>
      <c r="D3" s="122"/>
      <c r="E3" s="120"/>
      <c r="F3" s="120"/>
      <c r="G3" s="120"/>
      <c r="H3" s="120"/>
      <c r="I3" s="121"/>
    </row>
    <row r="4" spans="1:9" ht="15">
      <c r="A4" s="289"/>
      <c r="B4" s="291" t="s">
        <v>40</v>
      </c>
      <c r="C4" s="291"/>
      <c r="D4" s="291"/>
      <c r="E4" s="291"/>
      <c r="F4" s="291"/>
      <c r="G4" s="120"/>
      <c r="H4" s="120"/>
      <c r="I4" s="121"/>
    </row>
    <row r="5" spans="1:9" ht="15">
      <c r="A5" s="289"/>
      <c r="B5" s="120"/>
      <c r="C5" s="120"/>
      <c r="D5" s="120"/>
      <c r="E5" s="120"/>
      <c r="F5" s="120"/>
      <c r="G5" s="120"/>
      <c r="H5" s="120"/>
      <c r="I5" s="121"/>
    </row>
    <row r="6" spans="1:9" ht="15">
      <c r="A6" s="289"/>
      <c r="B6" s="290"/>
      <c r="C6" s="290"/>
      <c r="D6" s="120"/>
      <c r="E6" s="120"/>
      <c r="F6" s="120"/>
      <c r="G6" s="120"/>
      <c r="H6" s="120"/>
      <c r="I6" s="121"/>
    </row>
    <row r="7" spans="1:9" ht="15">
      <c r="A7" s="289"/>
      <c r="B7" s="120"/>
      <c r="C7" s="120"/>
      <c r="D7" s="120"/>
      <c r="E7" s="120"/>
      <c r="F7" s="120"/>
      <c r="G7" s="120"/>
      <c r="H7" s="120"/>
      <c r="I7" s="121"/>
    </row>
    <row r="8" spans="1:9" ht="15">
      <c r="A8" s="123" t="s">
        <v>13</v>
      </c>
      <c r="B8" s="124" t="s">
        <v>137</v>
      </c>
      <c r="C8" s="124"/>
      <c r="D8" s="124"/>
      <c r="E8" s="124"/>
      <c r="F8" s="119"/>
      <c r="G8" s="119"/>
      <c r="H8" s="119"/>
      <c r="I8" s="121"/>
    </row>
    <row r="9" spans="1:9" ht="15">
      <c r="A9" s="123" t="s">
        <v>0</v>
      </c>
      <c r="B9" s="124" t="s">
        <v>136</v>
      </c>
      <c r="C9" s="124"/>
      <c r="D9" s="124"/>
      <c r="E9" s="124"/>
      <c r="F9" s="119"/>
      <c r="G9" s="119"/>
      <c r="H9" s="119"/>
      <c r="I9" s="121"/>
    </row>
    <row r="10" spans="1:9" ht="15">
      <c r="A10" s="123" t="s">
        <v>16</v>
      </c>
      <c r="B10" s="292" t="s">
        <v>138</v>
      </c>
      <c r="C10" s="292"/>
      <c r="D10" s="125"/>
      <c r="E10" s="125"/>
      <c r="F10" s="35"/>
      <c r="G10" s="35"/>
      <c r="H10" s="35"/>
      <c r="I10" s="121"/>
    </row>
    <row r="11" spans="1:9" ht="15">
      <c r="A11" s="123" t="s">
        <v>14</v>
      </c>
      <c r="B11" s="124" t="s">
        <v>64</v>
      </c>
      <c r="C11" s="125"/>
      <c r="D11" s="120"/>
      <c r="E11" s="120"/>
      <c r="F11" s="120"/>
      <c r="G11" s="120"/>
      <c r="H11" s="120"/>
      <c r="I11" s="121"/>
    </row>
    <row r="12" spans="1:9" ht="15">
      <c r="A12" s="123" t="s">
        <v>19</v>
      </c>
      <c r="B12" s="119" t="s">
        <v>56</v>
      </c>
      <c r="C12" s="120"/>
      <c r="D12" s="120"/>
      <c r="E12" s="120"/>
      <c r="F12" s="120"/>
      <c r="G12" s="120"/>
      <c r="H12" s="120"/>
      <c r="I12" s="121"/>
    </row>
    <row r="13" spans="1:9" ht="15">
      <c r="A13" s="126" t="s">
        <v>15</v>
      </c>
      <c r="B13" s="36" t="s">
        <v>2</v>
      </c>
      <c r="C13" s="37"/>
      <c r="D13" s="38" t="s">
        <v>2</v>
      </c>
      <c r="E13" s="37"/>
      <c r="F13" s="38" t="s">
        <v>1</v>
      </c>
      <c r="G13" s="37"/>
      <c r="H13" s="127"/>
      <c r="I13" s="128" t="s">
        <v>29</v>
      </c>
    </row>
    <row r="14" spans="1:9" ht="15">
      <c r="A14" s="126" t="s">
        <v>18</v>
      </c>
      <c r="B14" s="39">
        <v>0.7</v>
      </c>
      <c r="C14" s="40"/>
      <c r="D14" s="41">
        <v>0</v>
      </c>
      <c r="E14" s="40"/>
      <c r="F14" s="41">
        <v>0.8</v>
      </c>
      <c r="G14" s="40"/>
      <c r="H14" s="129" t="s">
        <v>21</v>
      </c>
      <c r="I14" s="130" t="s">
        <v>30</v>
      </c>
    </row>
    <row r="15" spans="1:9" ht="15">
      <c r="A15" s="126" t="s">
        <v>17</v>
      </c>
      <c r="B15" s="42">
        <v>89.3</v>
      </c>
      <c r="C15" s="43"/>
      <c r="D15" s="44">
        <v>1</v>
      </c>
      <c r="E15" s="43"/>
      <c r="F15" s="44">
        <v>1</v>
      </c>
      <c r="G15" s="43"/>
      <c r="H15" s="129" t="s">
        <v>22</v>
      </c>
      <c r="I15" s="130" t="s">
        <v>31</v>
      </c>
    </row>
    <row r="16" spans="1:9" ht="15">
      <c r="A16" s="126"/>
      <c r="B16" s="131" t="s">
        <v>5</v>
      </c>
      <c r="C16" s="132" t="s">
        <v>4</v>
      </c>
      <c r="D16" s="132" t="s">
        <v>25</v>
      </c>
      <c r="E16" s="132" t="s">
        <v>4</v>
      </c>
      <c r="F16" s="132" t="s">
        <v>5</v>
      </c>
      <c r="G16" s="132" t="s">
        <v>4</v>
      </c>
      <c r="H16" s="133" t="s">
        <v>4</v>
      </c>
      <c r="I16" s="134">
        <v>11</v>
      </c>
    </row>
    <row r="17" spans="1:9" ht="15">
      <c r="A17" s="230" t="s">
        <v>99</v>
      </c>
      <c r="B17" s="136">
        <v>75</v>
      </c>
      <c r="C17" s="226">
        <f aca="true" t="shared" si="0" ref="C17:C22">B17/B$15*1000*B$14</f>
        <v>587.9059350503919</v>
      </c>
      <c r="D17" s="138">
        <v>0</v>
      </c>
      <c r="E17" s="137">
        <v>0</v>
      </c>
      <c r="F17" s="138">
        <v>0</v>
      </c>
      <c r="G17" s="226">
        <f>F17/F$15*1000*F$14</f>
        <v>0</v>
      </c>
      <c r="H17" s="228">
        <f>LARGE((C17,E17,G17),1)</f>
        <v>587.9059350503919</v>
      </c>
      <c r="I17" s="140">
        <v>7</v>
      </c>
    </row>
    <row r="18" spans="1:9" ht="15">
      <c r="A18" s="229" t="s">
        <v>86</v>
      </c>
      <c r="B18" s="136">
        <v>38</v>
      </c>
      <c r="C18" s="226">
        <f t="shared" si="0"/>
        <v>297.8723404255319</v>
      </c>
      <c r="D18" s="138">
        <v>0</v>
      </c>
      <c r="E18" s="137">
        <v>0</v>
      </c>
      <c r="F18" s="138">
        <v>0</v>
      </c>
      <c r="G18" s="226">
        <f aca="true" t="shared" si="1" ref="G18:G25">F18/F$15*1000*F$14</f>
        <v>0</v>
      </c>
      <c r="H18" s="228">
        <f>LARGE((C18,E18,G18),1)</f>
        <v>297.8723404255319</v>
      </c>
      <c r="I18" s="140">
        <v>10</v>
      </c>
    </row>
    <row r="19" spans="1:9" ht="15">
      <c r="A19" s="189"/>
      <c r="B19" s="136">
        <v>0</v>
      </c>
      <c r="C19" s="226">
        <f t="shared" si="0"/>
        <v>0</v>
      </c>
      <c r="D19" s="138">
        <v>0</v>
      </c>
      <c r="E19" s="137">
        <v>0</v>
      </c>
      <c r="F19" s="138">
        <v>0</v>
      </c>
      <c r="G19" s="226">
        <f t="shared" si="1"/>
        <v>0</v>
      </c>
      <c r="H19" s="228">
        <f>LARGE((C19,E19,G19),1)</f>
        <v>0</v>
      </c>
      <c r="I19" s="140"/>
    </row>
    <row r="20" spans="1:9" ht="15">
      <c r="A20" s="141"/>
      <c r="B20" s="136">
        <v>0</v>
      </c>
      <c r="C20" s="226">
        <f t="shared" si="0"/>
        <v>0</v>
      </c>
      <c r="D20" s="138">
        <v>0</v>
      </c>
      <c r="E20" s="137">
        <v>0</v>
      </c>
      <c r="F20" s="138">
        <v>0</v>
      </c>
      <c r="G20" s="226">
        <f t="shared" si="1"/>
        <v>0</v>
      </c>
      <c r="H20" s="228">
        <f>LARGE((C20,E20,G20),1)</f>
        <v>0</v>
      </c>
      <c r="I20" s="140"/>
    </row>
    <row r="21" spans="1:9" ht="15">
      <c r="A21" s="141"/>
      <c r="B21" s="136">
        <v>0</v>
      </c>
      <c r="C21" s="226">
        <f t="shared" si="0"/>
        <v>0</v>
      </c>
      <c r="D21" s="138">
        <v>0</v>
      </c>
      <c r="E21" s="137">
        <v>0</v>
      </c>
      <c r="F21" s="138">
        <v>0</v>
      </c>
      <c r="G21" s="226">
        <f t="shared" si="1"/>
        <v>0</v>
      </c>
      <c r="H21" s="228">
        <f>LARGE((C21,E21,G21),1)</f>
        <v>0</v>
      </c>
      <c r="I21" s="140"/>
    </row>
    <row r="22" spans="1:9" ht="15">
      <c r="A22" s="141"/>
      <c r="B22" s="136">
        <v>0</v>
      </c>
      <c r="C22" s="226">
        <f t="shared" si="0"/>
        <v>0</v>
      </c>
      <c r="D22" s="138">
        <v>0</v>
      </c>
      <c r="E22" s="137">
        <v>0</v>
      </c>
      <c r="F22" s="138">
        <v>0</v>
      </c>
      <c r="G22" s="226">
        <f t="shared" si="1"/>
        <v>0</v>
      </c>
      <c r="H22" s="228">
        <f>LARGE((C22,E22,G22),1)</f>
        <v>0</v>
      </c>
      <c r="I22" s="140"/>
    </row>
    <row r="23" spans="1:9" ht="15">
      <c r="A23" s="141"/>
      <c r="B23" s="136">
        <v>0</v>
      </c>
      <c r="C23" s="137">
        <v>0</v>
      </c>
      <c r="D23" s="138">
        <v>0</v>
      </c>
      <c r="E23" s="137">
        <v>0</v>
      </c>
      <c r="F23" s="138">
        <v>0</v>
      </c>
      <c r="G23" s="226">
        <f t="shared" si="1"/>
        <v>0</v>
      </c>
      <c r="H23" s="228">
        <f>LARGE((C23,E23,G23),1)</f>
        <v>0</v>
      </c>
      <c r="I23" s="140"/>
    </row>
    <row r="24" spans="1:9" ht="15">
      <c r="A24" s="141"/>
      <c r="B24" s="136">
        <v>0</v>
      </c>
      <c r="C24" s="137">
        <v>0</v>
      </c>
      <c r="D24" s="138">
        <v>0</v>
      </c>
      <c r="E24" s="137">
        <v>0</v>
      </c>
      <c r="F24" s="138">
        <v>0</v>
      </c>
      <c r="G24" s="226">
        <f t="shared" si="1"/>
        <v>0</v>
      </c>
      <c r="H24" s="228">
        <f>LARGE((C24,E24,G24),1)</f>
        <v>0</v>
      </c>
      <c r="I24" s="140"/>
    </row>
    <row r="25" spans="1:9" ht="15">
      <c r="A25" s="141"/>
      <c r="B25" s="136">
        <v>0</v>
      </c>
      <c r="C25" s="137">
        <v>0</v>
      </c>
      <c r="D25" s="138">
        <v>0</v>
      </c>
      <c r="E25" s="137">
        <v>0</v>
      </c>
      <c r="F25" s="138">
        <v>0</v>
      </c>
      <c r="G25" s="226">
        <f t="shared" si="1"/>
        <v>0</v>
      </c>
      <c r="H25" s="228">
        <f>LARGE((C25,E25,G25),1)</f>
        <v>0</v>
      </c>
      <c r="I25" s="140"/>
    </row>
    <row r="26" spans="1:9" ht="15">
      <c r="A26" s="141"/>
      <c r="B26" s="136">
        <v>0</v>
      </c>
      <c r="C26" s="137">
        <v>0</v>
      </c>
      <c r="D26" s="138">
        <v>0</v>
      </c>
      <c r="E26" s="137">
        <v>0</v>
      </c>
      <c r="F26" s="138">
        <v>0</v>
      </c>
      <c r="G26" s="137">
        <v>0</v>
      </c>
      <c r="H26" s="228">
        <f>LARGE((C26,E26,G26),1)</f>
        <v>0</v>
      </c>
      <c r="I26" s="140"/>
    </row>
    <row r="27" spans="1:9" ht="15">
      <c r="A27" s="141"/>
      <c r="B27" s="136">
        <v>0</v>
      </c>
      <c r="C27" s="137">
        <v>0</v>
      </c>
      <c r="D27" s="138">
        <v>0</v>
      </c>
      <c r="E27" s="137">
        <v>0</v>
      </c>
      <c r="F27" s="138">
        <v>0</v>
      </c>
      <c r="G27" s="137">
        <v>0</v>
      </c>
      <c r="H27" s="228">
        <f>LARGE((C27,E27,G27),1)</f>
        <v>0</v>
      </c>
      <c r="I27" s="140"/>
    </row>
    <row r="28" spans="1:9" ht="15">
      <c r="A28" s="141"/>
      <c r="B28" s="136">
        <v>0</v>
      </c>
      <c r="C28" s="137">
        <v>0</v>
      </c>
      <c r="D28" s="138">
        <v>0</v>
      </c>
      <c r="E28" s="137">
        <v>0</v>
      </c>
      <c r="F28" s="138">
        <v>0</v>
      </c>
      <c r="G28" s="137">
        <v>0</v>
      </c>
      <c r="H28" s="228">
        <f>LARGE((C28,E28,G28),1)</f>
        <v>0</v>
      </c>
      <c r="I28" s="140"/>
    </row>
    <row r="29" spans="1:9" ht="15">
      <c r="A29" s="141"/>
      <c r="B29" s="136">
        <v>0</v>
      </c>
      <c r="C29" s="137">
        <v>0</v>
      </c>
      <c r="D29" s="138">
        <v>0</v>
      </c>
      <c r="E29" s="137">
        <v>0</v>
      </c>
      <c r="F29" s="138">
        <v>0</v>
      </c>
      <c r="G29" s="137">
        <v>0</v>
      </c>
      <c r="H29" s="228">
        <f>LARGE((C29,E29,G29),1)</f>
        <v>0</v>
      </c>
      <c r="I29" s="140"/>
    </row>
    <row r="30" spans="1:9" ht="15">
      <c r="A30" s="141"/>
      <c r="B30" s="136">
        <v>0</v>
      </c>
      <c r="C30" s="137">
        <v>0</v>
      </c>
      <c r="D30" s="138">
        <v>0</v>
      </c>
      <c r="E30" s="137">
        <v>0</v>
      </c>
      <c r="F30" s="138">
        <v>0</v>
      </c>
      <c r="G30" s="137">
        <v>0</v>
      </c>
      <c r="H30" s="228">
        <f>LARGE((C30,E30,G30),1)</f>
        <v>0</v>
      </c>
      <c r="I30" s="140"/>
    </row>
    <row r="31" spans="1:9" ht="15">
      <c r="A31" s="141"/>
      <c r="B31" s="136">
        <v>0</v>
      </c>
      <c r="C31" s="137">
        <v>0</v>
      </c>
      <c r="D31" s="138">
        <v>0</v>
      </c>
      <c r="E31" s="137">
        <v>0</v>
      </c>
      <c r="F31" s="138">
        <v>0</v>
      </c>
      <c r="G31" s="137">
        <v>0</v>
      </c>
      <c r="H31" s="139">
        <v>0</v>
      </c>
      <c r="I31" s="140"/>
    </row>
    <row r="32" spans="1:9" ht="15">
      <c r="A32" s="141"/>
      <c r="B32" s="136">
        <v>0</v>
      </c>
      <c r="C32" s="137">
        <v>0</v>
      </c>
      <c r="D32" s="138">
        <v>0</v>
      </c>
      <c r="E32" s="137">
        <v>0</v>
      </c>
      <c r="F32" s="138">
        <v>0</v>
      </c>
      <c r="G32" s="137">
        <v>0</v>
      </c>
      <c r="H32" s="139">
        <v>0</v>
      </c>
      <c r="I32" s="140"/>
    </row>
    <row r="33" spans="1:9" ht="15">
      <c r="A33" s="141"/>
      <c r="B33" s="136">
        <v>0</v>
      </c>
      <c r="C33" s="137">
        <v>0</v>
      </c>
      <c r="D33" s="138">
        <v>0</v>
      </c>
      <c r="E33" s="137">
        <v>0</v>
      </c>
      <c r="F33" s="138">
        <v>0</v>
      </c>
      <c r="G33" s="137">
        <v>0</v>
      </c>
      <c r="H33" s="139">
        <v>0</v>
      </c>
      <c r="I33" s="140"/>
    </row>
    <row r="34" spans="1:9" ht="15">
      <c r="A34" s="141"/>
      <c r="B34" s="136">
        <v>0</v>
      </c>
      <c r="C34" s="137">
        <v>0</v>
      </c>
      <c r="D34" s="138">
        <v>0</v>
      </c>
      <c r="E34" s="137">
        <v>0</v>
      </c>
      <c r="F34" s="138">
        <v>0</v>
      </c>
      <c r="G34" s="137">
        <v>0</v>
      </c>
      <c r="H34" s="139">
        <v>0</v>
      </c>
      <c r="I34" s="140"/>
    </row>
    <row r="35" spans="1:9" ht="15">
      <c r="A35" s="141"/>
      <c r="B35" s="136">
        <v>0</v>
      </c>
      <c r="C35" s="137">
        <v>0</v>
      </c>
      <c r="D35" s="138">
        <v>0</v>
      </c>
      <c r="E35" s="137">
        <v>0</v>
      </c>
      <c r="F35" s="138">
        <v>0</v>
      </c>
      <c r="G35" s="137">
        <v>0</v>
      </c>
      <c r="H35" s="139">
        <v>0</v>
      </c>
      <c r="I35" s="140"/>
    </row>
    <row r="36" spans="1:9" ht="15">
      <c r="A36" s="141"/>
      <c r="B36" s="136">
        <v>0</v>
      </c>
      <c r="C36" s="137">
        <v>0</v>
      </c>
      <c r="D36" s="138">
        <v>0</v>
      </c>
      <c r="E36" s="137">
        <v>0</v>
      </c>
      <c r="F36" s="138">
        <v>0</v>
      </c>
      <c r="G36" s="137">
        <v>0</v>
      </c>
      <c r="H36" s="139">
        <v>0</v>
      </c>
      <c r="I36" s="140"/>
    </row>
    <row r="37" spans="1:9" ht="15">
      <c r="A37" s="141"/>
      <c r="B37" s="136">
        <v>0</v>
      </c>
      <c r="C37" s="137">
        <v>0</v>
      </c>
      <c r="D37" s="138">
        <v>0</v>
      </c>
      <c r="E37" s="137">
        <v>0</v>
      </c>
      <c r="F37" s="138">
        <v>0</v>
      </c>
      <c r="G37" s="137">
        <v>0</v>
      </c>
      <c r="H37" s="139">
        <v>0</v>
      </c>
      <c r="I37" s="140"/>
    </row>
    <row r="38" spans="1:9" ht="15">
      <c r="A38" s="141"/>
      <c r="B38" s="136">
        <v>0</v>
      </c>
      <c r="C38" s="137">
        <v>0</v>
      </c>
      <c r="D38" s="138">
        <v>0</v>
      </c>
      <c r="E38" s="137">
        <v>0</v>
      </c>
      <c r="F38" s="138">
        <v>0</v>
      </c>
      <c r="G38" s="137">
        <v>0</v>
      </c>
      <c r="H38" s="139">
        <v>0</v>
      </c>
      <c r="I38" s="142"/>
    </row>
    <row r="39" spans="1:9" ht="15">
      <c r="A39" s="141"/>
      <c r="B39" s="136">
        <v>0</v>
      </c>
      <c r="C39" s="137">
        <v>0</v>
      </c>
      <c r="D39" s="138">
        <v>0</v>
      </c>
      <c r="E39" s="137">
        <v>0</v>
      </c>
      <c r="F39" s="138">
        <v>0</v>
      </c>
      <c r="G39" s="137">
        <v>0</v>
      </c>
      <c r="H39" s="139">
        <v>0</v>
      </c>
      <c r="I39" s="142"/>
    </row>
    <row r="40" spans="1:9" ht="15">
      <c r="A40" s="141"/>
      <c r="B40" s="136">
        <v>0</v>
      </c>
      <c r="C40" s="137">
        <v>0</v>
      </c>
      <c r="D40" s="138">
        <v>0</v>
      </c>
      <c r="E40" s="137">
        <v>0</v>
      </c>
      <c r="F40" s="138">
        <v>0</v>
      </c>
      <c r="G40" s="137">
        <v>0</v>
      </c>
      <c r="H40" s="139">
        <v>0</v>
      </c>
      <c r="I40" s="142"/>
    </row>
    <row r="41" spans="1:9" ht="15">
      <c r="A41" s="141"/>
      <c r="B41" s="136">
        <v>0</v>
      </c>
      <c r="C41" s="137">
        <v>0</v>
      </c>
      <c r="D41" s="138">
        <v>0</v>
      </c>
      <c r="E41" s="137">
        <v>0</v>
      </c>
      <c r="F41" s="138">
        <v>0</v>
      </c>
      <c r="G41" s="137">
        <v>0</v>
      </c>
      <c r="H41" s="139">
        <v>0</v>
      </c>
      <c r="I41" s="142"/>
    </row>
    <row r="42" spans="1:9" ht="15">
      <c r="A42" s="141"/>
      <c r="B42" s="136">
        <v>0</v>
      </c>
      <c r="C42" s="137">
        <v>0</v>
      </c>
      <c r="D42" s="138">
        <v>0</v>
      </c>
      <c r="E42" s="137">
        <v>0</v>
      </c>
      <c r="F42" s="138">
        <v>0</v>
      </c>
      <c r="G42" s="137">
        <v>0</v>
      </c>
      <c r="H42" s="139">
        <v>0</v>
      </c>
      <c r="I42" s="142"/>
    </row>
    <row r="43" spans="1:9" ht="15">
      <c r="A43" s="141"/>
      <c r="B43" s="136">
        <v>0</v>
      </c>
      <c r="C43" s="137">
        <v>0</v>
      </c>
      <c r="D43" s="138">
        <v>0</v>
      </c>
      <c r="E43" s="137">
        <v>0</v>
      </c>
      <c r="F43" s="138">
        <v>0</v>
      </c>
      <c r="G43" s="137">
        <v>0</v>
      </c>
      <c r="H43" s="139">
        <v>0</v>
      </c>
      <c r="I43" s="142"/>
    </row>
    <row r="44" spans="1:9" ht="15">
      <c r="A44" s="141"/>
      <c r="B44" s="136">
        <v>0</v>
      </c>
      <c r="C44" s="137">
        <v>0</v>
      </c>
      <c r="D44" s="138">
        <v>0</v>
      </c>
      <c r="E44" s="137">
        <v>0</v>
      </c>
      <c r="F44" s="138">
        <v>0</v>
      </c>
      <c r="G44" s="137">
        <v>0</v>
      </c>
      <c r="H44" s="139">
        <v>0</v>
      </c>
      <c r="I44" s="142"/>
    </row>
    <row r="45" spans="1:9" ht="15">
      <c r="A45" s="141"/>
      <c r="B45" s="136">
        <v>0</v>
      </c>
      <c r="C45" s="137">
        <v>0</v>
      </c>
      <c r="D45" s="138">
        <v>0</v>
      </c>
      <c r="E45" s="137">
        <v>0</v>
      </c>
      <c r="F45" s="138">
        <v>0</v>
      </c>
      <c r="G45" s="137">
        <v>0</v>
      </c>
      <c r="H45" s="139">
        <v>0</v>
      </c>
      <c r="I45" s="142"/>
    </row>
    <row r="46" spans="1:9" ht="15">
      <c r="A46" s="143"/>
      <c r="B46" s="138">
        <v>0</v>
      </c>
      <c r="C46" s="137">
        <v>0</v>
      </c>
      <c r="D46" s="138">
        <v>0</v>
      </c>
      <c r="E46" s="137">
        <v>0</v>
      </c>
      <c r="F46" s="138">
        <v>0</v>
      </c>
      <c r="G46" s="137">
        <v>0</v>
      </c>
      <c r="H46" s="139">
        <v>0</v>
      </c>
      <c r="I46" s="142"/>
    </row>
    <row r="47" spans="1:9" ht="15">
      <c r="A47" s="143"/>
      <c r="B47" s="138">
        <v>0</v>
      </c>
      <c r="C47" s="137">
        <v>0</v>
      </c>
      <c r="D47" s="138">
        <v>0</v>
      </c>
      <c r="E47" s="137">
        <v>0</v>
      </c>
      <c r="F47" s="138">
        <v>0</v>
      </c>
      <c r="G47" s="137">
        <v>0</v>
      </c>
      <c r="H47" s="139">
        <v>0</v>
      </c>
      <c r="I47" s="142"/>
    </row>
    <row r="48" spans="1:9" ht="15">
      <c r="A48" s="143"/>
      <c r="B48" s="138">
        <v>0</v>
      </c>
      <c r="C48" s="137">
        <v>0</v>
      </c>
      <c r="D48" s="138">
        <v>0</v>
      </c>
      <c r="E48" s="137">
        <v>0</v>
      </c>
      <c r="F48" s="138">
        <v>0</v>
      </c>
      <c r="G48" s="137">
        <v>0</v>
      </c>
      <c r="H48" s="139">
        <v>0</v>
      </c>
      <c r="I48" s="142"/>
    </row>
    <row r="49" spans="1:9" ht="15">
      <c r="A49" s="143"/>
      <c r="B49" s="138">
        <v>0</v>
      </c>
      <c r="C49" s="137">
        <v>0</v>
      </c>
      <c r="D49" s="138">
        <v>0</v>
      </c>
      <c r="E49" s="137">
        <v>0</v>
      </c>
      <c r="F49" s="138">
        <v>0</v>
      </c>
      <c r="G49" s="137">
        <v>0</v>
      </c>
      <c r="H49" s="139">
        <v>0</v>
      </c>
      <c r="I49" s="142"/>
    </row>
    <row r="50" spans="1:9" ht="15">
      <c r="A50" s="143"/>
      <c r="B50" s="138">
        <v>0</v>
      </c>
      <c r="C50" s="137">
        <v>0</v>
      </c>
      <c r="D50" s="138">
        <v>0</v>
      </c>
      <c r="E50" s="137">
        <v>0</v>
      </c>
      <c r="F50" s="138">
        <v>0</v>
      </c>
      <c r="G50" s="137">
        <v>0</v>
      </c>
      <c r="H50" s="139">
        <v>0</v>
      </c>
      <c r="I50" s="142"/>
    </row>
    <row r="51" spans="1:9" ht="15">
      <c r="A51" s="143"/>
      <c r="B51" s="138">
        <v>0</v>
      </c>
      <c r="C51" s="137">
        <v>0</v>
      </c>
      <c r="D51" s="138">
        <v>0</v>
      </c>
      <c r="E51" s="137">
        <v>0</v>
      </c>
      <c r="F51" s="138">
        <v>0</v>
      </c>
      <c r="G51" s="137">
        <v>0</v>
      </c>
      <c r="H51" s="139">
        <v>0</v>
      </c>
      <c r="I51" s="142"/>
    </row>
    <row r="52" spans="1:9" ht="15">
      <c r="A52" s="143"/>
      <c r="B52" s="138">
        <v>0</v>
      </c>
      <c r="C52" s="137">
        <v>0</v>
      </c>
      <c r="D52" s="138">
        <v>0</v>
      </c>
      <c r="E52" s="137">
        <v>0</v>
      </c>
      <c r="F52" s="138">
        <v>0</v>
      </c>
      <c r="G52" s="137">
        <v>0</v>
      </c>
      <c r="H52" s="139">
        <v>0</v>
      </c>
      <c r="I52" s="142"/>
    </row>
    <row r="53" spans="1:9" ht="15">
      <c r="A53" s="143"/>
      <c r="B53" s="138">
        <v>0</v>
      </c>
      <c r="C53" s="137">
        <v>0</v>
      </c>
      <c r="D53" s="138">
        <v>0</v>
      </c>
      <c r="E53" s="137">
        <v>0</v>
      </c>
      <c r="F53" s="138">
        <v>0</v>
      </c>
      <c r="G53" s="137">
        <v>0</v>
      </c>
      <c r="H53" s="139">
        <v>0</v>
      </c>
      <c r="I53" s="142"/>
    </row>
    <row r="54" spans="1:9" ht="15">
      <c r="A54" s="143"/>
      <c r="B54" s="138">
        <v>0</v>
      </c>
      <c r="C54" s="137">
        <v>0</v>
      </c>
      <c r="D54" s="138">
        <v>0</v>
      </c>
      <c r="E54" s="137">
        <v>0</v>
      </c>
      <c r="F54" s="138">
        <v>0</v>
      </c>
      <c r="G54" s="137">
        <v>0</v>
      </c>
      <c r="H54" s="139">
        <v>0</v>
      </c>
      <c r="I54" s="142"/>
    </row>
    <row r="55" spans="1:9" ht="15">
      <c r="A55" s="143"/>
      <c r="B55" s="138">
        <v>0</v>
      </c>
      <c r="C55" s="137">
        <v>0</v>
      </c>
      <c r="D55" s="138">
        <v>0</v>
      </c>
      <c r="E55" s="137">
        <v>0</v>
      </c>
      <c r="F55" s="138">
        <v>0</v>
      </c>
      <c r="G55" s="137">
        <v>0</v>
      </c>
      <c r="H55" s="139">
        <v>0</v>
      </c>
      <c r="I55" s="142"/>
    </row>
    <row r="56" spans="1:9" ht="15">
      <c r="A56" s="143"/>
      <c r="B56" s="138">
        <v>0</v>
      </c>
      <c r="C56" s="137">
        <v>0</v>
      </c>
      <c r="D56" s="138">
        <v>0</v>
      </c>
      <c r="E56" s="137">
        <v>0</v>
      </c>
      <c r="F56" s="138">
        <v>0</v>
      </c>
      <c r="G56" s="137">
        <v>0</v>
      </c>
      <c r="H56" s="139">
        <v>0</v>
      </c>
      <c r="I56" s="142"/>
    </row>
    <row r="57" spans="1:9" ht="15">
      <c r="A57" s="143"/>
      <c r="B57" s="138">
        <v>0</v>
      </c>
      <c r="C57" s="137">
        <v>0</v>
      </c>
      <c r="D57" s="138">
        <v>0</v>
      </c>
      <c r="E57" s="137">
        <v>0</v>
      </c>
      <c r="F57" s="138">
        <v>0</v>
      </c>
      <c r="G57" s="137">
        <v>0</v>
      </c>
      <c r="H57" s="139">
        <v>0</v>
      </c>
      <c r="I57" s="142"/>
    </row>
    <row r="58" spans="1:9" ht="15">
      <c r="A58" s="143"/>
      <c r="B58" s="138">
        <v>0</v>
      </c>
      <c r="C58" s="137">
        <v>0</v>
      </c>
      <c r="D58" s="138">
        <v>0</v>
      </c>
      <c r="E58" s="137">
        <v>0</v>
      </c>
      <c r="F58" s="138">
        <v>0</v>
      </c>
      <c r="G58" s="137">
        <v>0</v>
      </c>
      <c r="H58" s="139">
        <v>0</v>
      </c>
      <c r="I58" s="142"/>
    </row>
    <row r="59" spans="1:9" ht="15">
      <c r="A59" s="143"/>
      <c r="B59" s="138">
        <v>0</v>
      </c>
      <c r="C59" s="137">
        <v>0</v>
      </c>
      <c r="D59" s="138">
        <v>0</v>
      </c>
      <c r="E59" s="137">
        <v>0</v>
      </c>
      <c r="F59" s="138">
        <v>0</v>
      </c>
      <c r="G59" s="137">
        <v>0</v>
      </c>
      <c r="H59" s="139">
        <v>0</v>
      </c>
      <c r="I59" s="142"/>
    </row>
    <row r="60" spans="1:9" ht="15">
      <c r="A60" s="143"/>
      <c r="B60" s="138">
        <v>0</v>
      </c>
      <c r="C60" s="137">
        <v>0</v>
      </c>
      <c r="D60" s="138">
        <v>0</v>
      </c>
      <c r="E60" s="137">
        <v>0</v>
      </c>
      <c r="F60" s="138">
        <v>0</v>
      </c>
      <c r="G60" s="137">
        <v>0</v>
      </c>
      <c r="H60" s="139">
        <v>0</v>
      </c>
      <c r="I60" s="142"/>
    </row>
    <row r="61" spans="1:9" ht="15">
      <c r="A61" s="143"/>
      <c r="B61" s="138">
        <v>0</v>
      </c>
      <c r="C61" s="137">
        <v>0</v>
      </c>
      <c r="D61" s="138">
        <v>0</v>
      </c>
      <c r="E61" s="137">
        <v>0</v>
      </c>
      <c r="F61" s="138">
        <v>0</v>
      </c>
      <c r="G61" s="137">
        <v>0</v>
      </c>
      <c r="H61" s="139">
        <v>0</v>
      </c>
      <c r="I61" s="142"/>
    </row>
    <row r="62" spans="1:9" ht="15">
      <c r="A62" s="143"/>
      <c r="B62" s="138">
        <v>0</v>
      </c>
      <c r="C62" s="137">
        <v>0</v>
      </c>
      <c r="D62" s="138">
        <v>0</v>
      </c>
      <c r="E62" s="137">
        <v>0</v>
      </c>
      <c r="F62" s="138">
        <v>0</v>
      </c>
      <c r="G62" s="137">
        <v>0</v>
      </c>
      <c r="H62" s="139">
        <v>0</v>
      </c>
      <c r="I62" s="142"/>
    </row>
    <row r="63" spans="1:9" ht="15">
      <c r="A63" s="143"/>
      <c r="B63" s="138">
        <v>0</v>
      </c>
      <c r="C63" s="137">
        <v>0</v>
      </c>
      <c r="D63" s="138">
        <v>0</v>
      </c>
      <c r="E63" s="137">
        <v>0</v>
      </c>
      <c r="F63" s="138">
        <v>0</v>
      </c>
      <c r="G63" s="137">
        <v>0</v>
      </c>
      <c r="H63" s="139">
        <v>0</v>
      </c>
      <c r="I63" s="142"/>
    </row>
    <row r="64" spans="1:9" ht="15">
      <c r="A64" s="143"/>
      <c r="B64" s="138">
        <v>0</v>
      </c>
      <c r="C64" s="137">
        <v>0</v>
      </c>
      <c r="D64" s="138">
        <v>0</v>
      </c>
      <c r="E64" s="137">
        <v>0</v>
      </c>
      <c r="F64" s="138">
        <v>0</v>
      </c>
      <c r="G64" s="137">
        <v>0</v>
      </c>
      <c r="H64" s="139">
        <v>0</v>
      </c>
      <c r="I64" s="142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64"/>
  <sheetViews>
    <sheetView showGridLines="0" zoomScalePageLayoutView="0" workbookViewId="0" topLeftCell="A1">
      <selection activeCell="G17" sqref="G17:H17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796875" style="0" customWidth="1"/>
    <col min="10" max="10" width="9.296875" style="2" customWidth="1"/>
    <col min="11" max="16384" width="10.69921875" style="2" customWidth="1"/>
  </cols>
  <sheetData>
    <row r="1" spans="1:9" ht="15">
      <c r="A1" s="289"/>
      <c r="B1" s="261"/>
      <c r="C1" s="261"/>
      <c r="D1" s="261"/>
      <c r="E1" s="261"/>
      <c r="F1" s="261"/>
      <c r="G1" s="261"/>
      <c r="H1" s="261"/>
      <c r="I1" s="121"/>
    </row>
    <row r="2" spans="1:9" ht="15">
      <c r="A2" s="289"/>
      <c r="B2" s="291" t="s">
        <v>8</v>
      </c>
      <c r="C2" s="291"/>
      <c r="D2" s="291"/>
      <c r="E2" s="291"/>
      <c r="F2" s="291"/>
      <c r="G2" s="261"/>
      <c r="H2" s="261"/>
      <c r="I2" s="121"/>
    </row>
    <row r="3" spans="1:9" ht="15">
      <c r="A3" s="289"/>
      <c r="B3" s="261"/>
      <c r="C3" s="261"/>
      <c r="D3" s="262"/>
      <c r="E3" s="261"/>
      <c r="F3" s="261"/>
      <c r="G3" s="261"/>
      <c r="H3" s="261"/>
      <c r="I3" s="121"/>
    </row>
    <row r="4" spans="1:9" ht="15">
      <c r="A4" s="289"/>
      <c r="B4" s="291" t="s">
        <v>40</v>
      </c>
      <c r="C4" s="291"/>
      <c r="D4" s="291"/>
      <c r="E4" s="291"/>
      <c r="F4" s="291"/>
      <c r="G4" s="261"/>
      <c r="H4" s="261"/>
      <c r="I4" s="121"/>
    </row>
    <row r="5" spans="1:9" ht="15">
      <c r="A5" s="289"/>
      <c r="B5" s="261"/>
      <c r="C5" s="261"/>
      <c r="D5" s="261"/>
      <c r="E5" s="261"/>
      <c r="F5" s="261"/>
      <c r="G5" s="261"/>
      <c r="H5" s="261"/>
      <c r="I5" s="121"/>
    </row>
    <row r="6" spans="1:9" ht="15">
      <c r="A6" s="289"/>
      <c r="B6" s="290"/>
      <c r="C6" s="290"/>
      <c r="D6" s="261"/>
      <c r="E6" s="261"/>
      <c r="F6" s="261"/>
      <c r="G6" s="261"/>
      <c r="H6" s="261"/>
      <c r="I6" s="121"/>
    </row>
    <row r="7" spans="1:9" ht="15">
      <c r="A7" s="289"/>
      <c r="B7" s="261"/>
      <c r="C7" s="261"/>
      <c r="D7" s="261"/>
      <c r="E7" s="261"/>
      <c r="F7" s="261"/>
      <c r="G7" s="261"/>
      <c r="H7" s="261"/>
      <c r="I7" s="121"/>
    </row>
    <row r="8" spans="1:12" ht="15" customHeight="1">
      <c r="A8" s="263" t="s">
        <v>13</v>
      </c>
      <c r="B8" s="264" t="s">
        <v>142</v>
      </c>
      <c r="C8" s="264"/>
      <c r="D8" s="264"/>
      <c r="E8" s="264"/>
      <c r="F8" s="265"/>
      <c r="G8" s="265"/>
      <c r="H8" s="265"/>
      <c r="I8" s="121"/>
      <c r="J8" s="16"/>
      <c r="K8" s="16"/>
      <c r="L8" s="17"/>
    </row>
    <row r="9" spans="1:12" ht="15" customHeight="1">
      <c r="A9" s="263" t="s">
        <v>0</v>
      </c>
      <c r="B9" s="264" t="s">
        <v>143</v>
      </c>
      <c r="C9" s="264"/>
      <c r="D9" s="264"/>
      <c r="E9" s="264"/>
      <c r="F9" s="265"/>
      <c r="G9" s="265"/>
      <c r="H9" s="265"/>
      <c r="I9" s="121"/>
      <c r="J9" s="16"/>
      <c r="K9" s="16"/>
      <c r="L9" s="17"/>
    </row>
    <row r="10" spans="1:12" ht="15" customHeight="1">
      <c r="A10" s="263" t="s">
        <v>16</v>
      </c>
      <c r="B10" s="292">
        <v>40944</v>
      </c>
      <c r="C10" s="292"/>
      <c r="D10" s="266"/>
      <c r="E10" s="266"/>
      <c r="F10" s="35"/>
      <c r="G10" s="35"/>
      <c r="H10" s="35"/>
      <c r="I10" s="121"/>
      <c r="J10" s="16"/>
      <c r="K10" s="16"/>
      <c r="L10" s="17"/>
    </row>
    <row r="11" spans="1:9" ht="15" customHeight="1">
      <c r="A11" s="263" t="s">
        <v>14</v>
      </c>
      <c r="B11" s="264" t="s">
        <v>64</v>
      </c>
      <c r="C11" s="266"/>
      <c r="D11" s="261"/>
      <c r="E11" s="261"/>
      <c r="F11" s="261"/>
      <c r="G11" s="261"/>
      <c r="H11" s="261"/>
      <c r="I11" s="121"/>
    </row>
    <row r="12" spans="1:9" ht="15" customHeight="1">
      <c r="A12" s="263" t="s">
        <v>19</v>
      </c>
      <c r="B12" s="265" t="s">
        <v>56</v>
      </c>
      <c r="C12" s="261"/>
      <c r="D12" s="261"/>
      <c r="E12" s="261"/>
      <c r="F12" s="261"/>
      <c r="G12" s="261"/>
      <c r="H12" s="261"/>
      <c r="I12" s="121"/>
    </row>
    <row r="13" spans="1:9" ht="15" customHeight="1">
      <c r="A13" s="267" t="s">
        <v>15</v>
      </c>
      <c r="B13" s="36" t="s">
        <v>2</v>
      </c>
      <c r="C13" s="37"/>
      <c r="D13" s="38" t="s">
        <v>2</v>
      </c>
      <c r="E13" s="37"/>
      <c r="F13" s="38" t="s">
        <v>1</v>
      </c>
      <c r="G13" s="37"/>
      <c r="H13" s="268"/>
      <c r="I13" s="269" t="s">
        <v>29</v>
      </c>
    </row>
    <row r="14" spans="1:9" ht="15" customHeight="1">
      <c r="A14" s="267" t="s">
        <v>18</v>
      </c>
      <c r="B14" s="39">
        <v>0</v>
      </c>
      <c r="C14" s="40"/>
      <c r="D14" s="41">
        <v>0</v>
      </c>
      <c r="E14" s="40"/>
      <c r="F14" s="41">
        <v>0.5</v>
      </c>
      <c r="G14" s="40"/>
      <c r="H14" s="270" t="s">
        <v>21</v>
      </c>
      <c r="I14" s="271" t="s">
        <v>30</v>
      </c>
    </row>
    <row r="15" spans="1:9" ht="15" customHeight="1">
      <c r="A15" s="267" t="s">
        <v>17</v>
      </c>
      <c r="B15" s="42">
        <v>1</v>
      </c>
      <c r="C15" s="43"/>
      <c r="D15" s="44">
        <v>1</v>
      </c>
      <c r="E15" s="43"/>
      <c r="F15" s="44">
        <v>37.2</v>
      </c>
      <c r="G15" s="43"/>
      <c r="H15" s="270" t="s">
        <v>22</v>
      </c>
      <c r="I15" s="271" t="s">
        <v>31</v>
      </c>
    </row>
    <row r="16" spans="1:9" ht="13.5">
      <c r="A16" s="267"/>
      <c r="B16" s="272" t="s">
        <v>5</v>
      </c>
      <c r="C16" s="273" t="s">
        <v>4</v>
      </c>
      <c r="D16" s="273" t="s">
        <v>25</v>
      </c>
      <c r="E16" s="273" t="s">
        <v>4</v>
      </c>
      <c r="F16" s="273" t="s">
        <v>5</v>
      </c>
      <c r="G16" s="273" t="s">
        <v>4</v>
      </c>
      <c r="H16" s="274" t="s">
        <v>4</v>
      </c>
      <c r="I16" s="275">
        <v>2</v>
      </c>
    </row>
    <row r="17" spans="1:9" ht="13.5">
      <c r="A17" s="276" t="s">
        <v>141</v>
      </c>
      <c r="B17" s="277">
        <v>0</v>
      </c>
      <c r="C17" s="278">
        <v>0</v>
      </c>
      <c r="D17" s="279">
        <v>0</v>
      </c>
      <c r="E17" s="278">
        <v>0</v>
      </c>
      <c r="F17" s="279">
        <v>34.5</v>
      </c>
      <c r="G17" s="278">
        <f>F17/F$15*1000*F$14</f>
        <v>463.7096774193548</v>
      </c>
      <c r="H17" s="280">
        <f>LARGE((C17,E17,G17),1)</f>
        <v>463.7096774193548</v>
      </c>
      <c r="I17" s="140">
        <v>2</v>
      </c>
    </row>
    <row r="18" spans="1:9" ht="13.5">
      <c r="A18" s="281"/>
      <c r="B18" s="277">
        <v>0</v>
      </c>
      <c r="C18" s="278">
        <v>0</v>
      </c>
      <c r="D18" s="279">
        <v>0</v>
      </c>
      <c r="E18" s="278">
        <v>0</v>
      </c>
      <c r="F18" s="279">
        <v>0</v>
      </c>
      <c r="G18" s="278">
        <f>F18/F$15*1000*F$14</f>
        <v>0</v>
      </c>
      <c r="H18" s="280">
        <f>LARGE((C18,E18,G18),1)</f>
        <v>0</v>
      </c>
      <c r="I18" s="140"/>
    </row>
    <row r="19" spans="1:9" ht="13.5">
      <c r="A19" s="281"/>
      <c r="B19" s="277">
        <v>0</v>
      </c>
      <c r="C19" s="278">
        <v>0</v>
      </c>
      <c r="D19" s="279">
        <v>0</v>
      </c>
      <c r="E19" s="278">
        <v>0</v>
      </c>
      <c r="F19" s="279">
        <v>0</v>
      </c>
      <c r="G19" s="278">
        <f>F19/F$15*1000*F$14</f>
        <v>0</v>
      </c>
      <c r="H19" s="280">
        <f>LARGE((C19,E19,G19),1)</f>
        <v>0</v>
      </c>
      <c r="I19" s="140"/>
    </row>
    <row r="20" spans="1:9" ht="13.5">
      <c r="A20" s="281"/>
      <c r="B20" s="277">
        <v>0</v>
      </c>
      <c r="C20" s="278">
        <v>0</v>
      </c>
      <c r="D20" s="279">
        <v>0</v>
      </c>
      <c r="E20" s="278">
        <v>0</v>
      </c>
      <c r="F20" s="279">
        <v>0</v>
      </c>
      <c r="G20" s="278">
        <v>0</v>
      </c>
      <c r="H20" s="280">
        <f>LARGE((C20,E20,G20),1)</f>
        <v>0</v>
      </c>
      <c r="I20" s="140"/>
    </row>
    <row r="21" spans="1:9" ht="13.5">
      <c r="A21" s="281"/>
      <c r="B21" s="277">
        <v>0</v>
      </c>
      <c r="C21" s="278">
        <v>0</v>
      </c>
      <c r="D21" s="279">
        <v>0</v>
      </c>
      <c r="E21" s="278">
        <v>0</v>
      </c>
      <c r="F21" s="279">
        <v>0</v>
      </c>
      <c r="G21" s="278">
        <v>0</v>
      </c>
      <c r="H21" s="280">
        <v>0</v>
      </c>
      <c r="I21" s="140"/>
    </row>
    <row r="22" spans="1:9" ht="13.5">
      <c r="A22" s="281"/>
      <c r="B22" s="277">
        <v>0</v>
      </c>
      <c r="C22" s="278">
        <v>0</v>
      </c>
      <c r="D22" s="279">
        <v>0</v>
      </c>
      <c r="E22" s="278">
        <v>0</v>
      </c>
      <c r="F22" s="279">
        <v>0</v>
      </c>
      <c r="G22" s="278">
        <v>0</v>
      </c>
      <c r="H22" s="280">
        <v>0</v>
      </c>
      <c r="I22" s="140"/>
    </row>
    <row r="23" spans="1:9" ht="13.5">
      <c r="A23" s="281"/>
      <c r="B23" s="277">
        <v>0</v>
      </c>
      <c r="C23" s="278">
        <v>0</v>
      </c>
      <c r="D23" s="279">
        <v>0</v>
      </c>
      <c r="E23" s="278">
        <v>0</v>
      </c>
      <c r="F23" s="279">
        <v>0</v>
      </c>
      <c r="G23" s="278">
        <v>0</v>
      </c>
      <c r="H23" s="280">
        <v>0</v>
      </c>
      <c r="I23" s="140"/>
    </row>
    <row r="24" spans="1:9" ht="13.5">
      <c r="A24" s="281"/>
      <c r="B24" s="277">
        <v>0</v>
      </c>
      <c r="C24" s="278">
        <v>0</v>
      </c>
      <c r="D24" s="279">
        <v>0</v>
      </c>
      <c r="E24" s="278">
        <v>0</v>
      </c>
      <c r="F24" s="279">
        <v>0</v>
      </c>
      <c r="G24" s="278">
        <v>0</v>
      </c>
      <c r="H24" s="280">
        <v>0</v>
      </c>
      <c r="I24" s="140"/>
    </row>
    <row r="25" spans="1:9" ht="13.5">
      <c r="A25" s="281"/>
      <c r="B25" s="277">
        <v>0</v>
      </c>
      <c r="C25" s="278">
        <v>0</v>
      </c>
      <c r="D25" s="279">
        <v>0</v>
      </c>
      <c r="E25" s="278">
        <v>0</v>
      </c>
      <c r="F25" s="279">
        <v>0</v>
      </c>
      <c r="G25" s="278">
        <v>0</v>
      </c>
      <c r="H25" s="280">
        <v>0</v>
      </c>
      <c r="I25" s="140"/>
    </row>
    <row r="26" spans="1:9" ht="13.5">
      <c r="A26" s="281"/>
      <c r="B26" s="277">
        <v>0</v>
      </c>
      <c r="C26" s="278">
        <v>0</v>
      </c>
      <c r="D26" s="279">
        <v>0</v>
      </c>
      <c r="E26" s="278">
        <v>0</v>
      </c>
      <c r="F26" s="279">
        <v>0</v>
      </c>
      <c r="G26" s="278">
        <v>0</v>
      </c>
      <c r="H26" s="280">
        <v>0</v>
      </c>
      <c r="I26" s="140"/>
    </row>
    <row r="27" spans="1:9" ht="13.5">
      <c r="A27" s="281"/>
      <c r="B27" s="277">
        <v>0</v>
      </c>
      <c r="C27" s="278">
        <v>0</v>
      </c>
      <c r="D27" s="279">
        <v>0</v>
      </c>
      <c r="E27" s="278">
        <v>0</v>
      </c>
      <c r="F27" s="279">
        <v>0</v>
      </c>
      <c r="G27" s="278">
        <v>0</v>
      </c>
      <c r="H27" s="280">
        <v>0</v>
      </c>
      <c r="I27" s="140"/>
    </row>
    <row r="28" spans="1:9" ht="13.5">
      <c r="A28" s="281"/>
      <c r="B28" s="277">
        <v>0</v>
      </c>
      <c r="C28" s="278">
        <v>0</v>
      </c>
      <c r="D28" s="279">
        <v>0</v>
      </c>
      <c r="E28" s="278">
        <v>0</v>
      </c>
      <c r="F28" s="279">
        <v>0</v>
      </c>
      <c r="G28" s="278">
        <v>0</v>
      </c>
      <c r="H28" s="280">
        <v>0</v>
      </c>
      <c r="I28" s="140"/>
    </row>
    <row r="29" spans="1:9" ht="13.5">
      <c r="A29" s="281"/>
      <c r="B29" s="277">
        <v>0</v>
      </c>
      <c r="C29" s="278">
        <v>0</v>
      </c>
      <c r="D29" s="279">
        <v>0</v>
      </c>
      <c r="E29" s="278">
        <v>0</v>
      </c>
      <c r="F29" s="279">
        <v>0</v>
      </c>
      <c r="G29" s="278">
        <v>0</v>
      </c>
      <c r="H29" s="280">
        <v>0</v>
      </c>
      <c r="I29" s="140"/>
    </row>
    <row r="30" spans="1:9" ht="13.5">
      <c r="A30" s="281"/>
      <c r="B30" s="277">
        <v>0</v>
      </c>
      <c r="C30" s="278">
        <v>0</v>
      </c>
      <c r="D30" s="279">
        <v>0</v>
      </c>
      <c r="E30" s="278">
        <v>0</v>
      </c>
      <c r="F30" s="279">
        <v>0</v>
      </c>
      <c r="G30" s="278">
        <v>0</v>
      </c>
      <c r="H30" s="280">
        <v>0</v>
      </c>
      <c r="I30" s="140"/>
    </row>
    <row r="31" spans="1:9" ht="13.5">
      <c r="A31" s="281"/>
      <c r="B31" s="277">
        <v>0</v>
      </c>
      <c r="C31" s="278">
        <v>0</v>
      </c>
      <c r="D31" s="279">
        <v>0</v>
      </c>
      <c r="E31" s="278">
        <v>0</v>
      </c>
      <c r="F31" s="279">
        <v>0</v>
      </c>
      <c r="G31" s="278">
        <v>0</v>
      </c>
      <c r="H31" s="280">
        <v>0</v>
      </c>
      <c r="I31" s="140"/>
    </row>
    <row r="32" spans="1:9" ht="13.5">
      <c r="A32" s="281"/>
      <c r="B32" s="277">
        <v>0</v>
      </c>
      <c r="C32" s="278">
        <v>0</v>
      </c>
      <c r="D32" s="279">
        <v>0</v>
      </c>
      <c r="E32" s="278">
        <v>0</v>
      </c>
      <c r="F32" s="279">
        <v>0</v>
      </c>
      <c r="G32" s="278">
        <v>0</v>
      </c>
      <c r="H32" s="280">
        <v>0</v>
      </c>
      <c r="I32" s="140"/>
    </row>
    <row r="33" spans="1:9" ht="13.5">
      <c r="A33" s="281"/>
      <c r="B33" s="277">
        <v>0</v>
      </c>
      <c r="C33" s="278">
        <v>0</v>
      </c>
      <c r="D33" s="279">
        <v>0</v>
      </c>
      <c r="E33" s="278">
        <v>0</v>
      </c>
      <c r="F33" s="279">
        <v>0</v>
      </c>
      <c r="G33" s="278">
        <v>0</v>
      </c>
      <c r="H33" s="280">
        <v>0</v>
      </c>
      <c r="I33" s="140"/>
    </row>
    <row r="34" spans="1:9" ht="13.5">
      <c r="A34" s="281"/>
      <c r="B34" s="277">
        <v>0</v>
      </c>
      <c r="C34" s="278">
        <v>0</v>
      </c>
      <c r="D34" s="279">
        <v>0</v>
      </c>
      <c r="E34" s="278">
        <v>0</v>
      </c>
      <c r="F34" s="279">
        <v>0</v>
      </c>
      <c r="G34" s="278">
        <v>0</v>
      </c>
      <c r="H34" s="280">
        <v>0</v>
      </c>
      <c r="I34" s="140"/>
    </row>
    <row r="35" spans="1:9" ht="13.5">
      <c r="A35" s="281"/>
      <c r="B35" s="277">
        <v>0</v>
      </c>
      <c r="C35" s="278">
        <v>0</v>
      </c>
      <c r="D35" s="279">
        <v>0</v>
      </c>
      <c r="E35" s="278">
        <v>0</v>
      </c>
      <c r="F35" s="279">
        <v>0</v>
      </c>
      <c r="G35" s="278">
        <v>0</v>
      </c>
      <c r="H35" s="280">
        <v>0</v>
      </c>
      <c r="I35" s="140"/>
    </row>
    <row r="36" spans="1:9" ht="13.5">
      <c r="A36" s="281"/>
      <c r="B36" s="277">
        <v>0</v>
      </c>
      <c r="C36" s="278">
        <v>0</v>
      </c>
      <c r="D36" s="279">
        <v>0</v>
      </c>
      <c r="E36" s="278">
        <v>0</v>
      </c>
      <c r="F36" s="279">
        <v>0</v>
      </c>
      <c r="G36" s="278">
        <v>0</v>
      </c>
      <c r="H36" s="280">
        <v>0</v>
      </c>
      <c r="I36" s="140"/>
    </row>
    <row r="37" spans="1:9" ht="13.5">
      <c r="A37" s="281"/>
      <c r="B37" s="277">
        <v>0</v>
      </c>
      <c r="C37" s="278">
        <v>0</v>
      </c>
      <c r="D37" s="279">
        <v>0</v>
      </c>
      <c r="E37" s="278">
        <v>0</v>
      </c>
      <c r="F37" s="279">
        <v>0</v>
      </c>
      <c r="G37" s="278">
        <v>0</v>
      </c>
      <c r="H37" s="280">
        <v>0</v>
      </c>
      <c r="I37" s="140"/>
    </row>
    <row r="38" spans="1:9" ht="15">
      <c r="A38" s="281"/>
      <c r="B38" s="277">
        <v>0</v>
      </c>
      <c r="C38" s="278">
        <v>0</v>
      </c>
      <c r="D38" s="279">
        <v>0</v>
      </c>
      <c r="E38" s="278">
        <v>0</v>
      </c>
      <c r="F38" s="279">
        <v>0</v>
      </c>
      <c r="G38" s="278">
        <v>0</v>
      </c>
      <c r="H38" s="280">
        <v>0</v>
      </c>
      <c r="I38" s="142"/>
    </row>
    <row r="39" spans="1:9" ht="15">
      <c r="A39" s="281"/>
      <c r="B39" s="277">
        <v>0</v>
      </c>
      <c r="C39" s="278">
        <v>0</v>
      </c>
      <c r="D39" s="279">
        <v>0</v>
      </c>
      <c r="E39" s="278">
        <v>0</v>
      </c>
      <c r="F39" s="279">
        <v>0</v>
      </c>
      <c r="G39" s="278">
        <v>0</v>
      </c>
      <c r="H39" s="280">
        <v>0</v>
      </c>
      <c r="I39" s="142"/>
    </row>
    <row r="40" spans="1:9" ht="15">
      <c r="A40" s="281"/>
      <c r="B40" s="277">
        <v>0</v>
      </c>
      <c r="C40" s="278">
        <v>0</v>
      </c>
      <c r="D40" s="279">
        <v>0</v>
      </c>
      <c r="E40" s="278">
        <v>0</v>
      </c>
      <c r="F40" s="279">
        <v>0</v>
      </c>
      <c r="G40" s="278">
        <v>0</v>
      </c>
      <c r="H40" s="280">
        <v>0</v>
      </c>
      <c r="I40" s="142"/>
    </row>
    <row r="41" spans="1:9" ht="15">
      <c r="A41" s="281"/>
      <c r="B41" s="277">
        <v>0</v>
      </c>
      <c r="C41" s="278">
        <v>0</v>
      </c>
      <c r="D41" s="279">
        <v>0</v>
      </c>
      <c r="E41" s="278">
        <v>0</v>
      </c>
      <c r="F41" s="279">
        <v>0</v>
      </c>
      <c r="G41" s="278">
        <v>0</v>
      </c>
      <c r="H41" s="280">
        <v>0</v>
      </c>
      <c r="I41" s="142"/>
    </row>
    <row r="42" spans="1:9" ht="15">
      <c r="A42" s="281"/>
      <c r="B42" s="277">
        <v>0</v>
      </c>
      <c r="C42" s="278">
        <v>0</v>
      </c>
      <c r="D42" s="279">
        <v>0</v>
      </c>
      <c r="E42" s="278">
        <v>0</v>
      </c>
      <c r="F42" s="279">
        <v>0</v>
      </c>
      <c r="G42" s="278">
        <v>0</v>
      </c>
      <c r="H42" s="280">
        <v>0</v>
      </c>
      <c r="I42" s="142"/>
    </row>
    <row r="43" spans="1:9" ht="15">
      <c r="A43" s="281"/>
      <c r="B43" s="277">
        <v>0</v>
      </c>
      <c r="C43" s="278">
        <v>0</v>
      </c>
      <c r="D43" s="279">
        <v>0</v>
      </c>
      <c r="E43" s="278">
        <v>0</v>
      </c>
      <c r="F43" s="279">
        <v>0</v>
      </c>
      <c r="G43" s="278">
        <v>0</v>
      </c>
      <c r="H43" s="280">
        <v>0</v>
      </c>
      <c r="I43" s="142"/>
    </row>
    <row r="44" spans="1:9" ht="15">
      <c r="A44" s="281"/>
      <c r="B44" s="277">
        <v>0</v>
      </c>
      <c r="C44" s="278">
        <v>0</v>
      </c>
      <c r="D44" s="279">
        <v>0</v>
      </c>
      <c r="E44" s="278">
        <v>0</v>
      </c>
      <c r="F44" s="279">
        <v>0</v>
      </c>
      <c r="G44" s="278">
        <v>0</v>
      </c>
      <c r="H44" s="280">
        <v>0</v>
      </c>
      <c r="I44" s="142"/>
    </row>
    <row r="45" spans="1:9" ht="15">
      <c r="A45" s="281"/>
      <c r="B45" s="277">
        <v>0</v>
      </c>
      <c r="C45" s="278">
        <v>0</v>
      </c>
      <c r="D45" s="279">
        <v>0</v>
      </c>
      <c r="E45" s="278">
        <v>0</v>
      </c>
      <c r="F45" s="279">
        <v>0</v>
      </c>
      <c r="G45" s="278">
        <v>0</v>
      </c>
      <c r="H45" s="280">
        <v>0</v>
      </c>
      <c r="I45" s="142"/>
    </row>
    <row r="46" spans="1:9" ht="15">
      <c r="A46" s="282"/>
      <c r="B46" s="279">
        <v>0</v>
      </c>
      <c r="C46" s="278">
        <v>0</v>
      </c>
      <c r="D46" s="279">
        <v>0</v>
      </c>
      <c r="E46" s="278">
        <v>0</v>
      </c>
      <c r="F46" s="279">
        <v>0</v>
      </c>
      <c r="G46" s="278">
        <v>0</v>
      </c>
      <c r="H46" s="280">
        <v>0</v>
      </c>
      <c r="I46" s="142"/>
    </row>
    <row r="47" spans="1:9" ht="15">
      <c r="A47" s="282"/>
      <c r="B47" s="279">
        <v>0</v>
      </c>
      <c r="C47" s="278">
        <v>0</v>
      </c>
      <c r="D47" s="279">
        <v>0</v>
      </c>
      <c r="E47" s="278">
        <v>0</v>
      </c>
      <c r="F47" s="279">
        <v>0</v>
      </c>
      <c r="G47" s="278">
        <v>0</v>
      </c>
      <c r="H47" s="280">
        <v>0</v>
      </c>
      <c r="I47" s="142"/>
    </row>
    <row r="48" spans="1:9" ht="15">
      <c r="A48" s="282"/>
      <c r="B48" s="279">
        <v>0</v>
      </c>
      <c r="C48" s="278">
        <v>0</v>
      </c>
      <c r="D48" s="279">
        <v>0</v>
      </c>
      <c r="E48" s="278">
        <v>0</v>
      </c>
      <c r="F48" s="279">
        <v>0</v>
      </c>
      <c r="G48" s="278">
        <v>0</v>
      </c>
      <c r="H48" s="280">
        <v>0</v>
      </c>
      <c r="I48" s="142"/>
    </row>
    <row r="49" spans="1:9" ht="15">
      <c r="A49" s="282"/>
      <c r="B49" s="279">
        <v>0</v>
      </c>
      <c r="C49" s="278">
        <v>0</v>
      </c>
      <c r="D49" s="279">
        <v>0</v>
      </c>
      <c r="E49" s="278">
        <v>0</v>
      </c>
      <c r="F49" s="279">
        <v>0</v>
      </c>
      <c r="G49" s="278">
        <v>0</v>
      </c>
      <c r="H49" s="280">
        <v>0</v>
      </c>
      <c r="I49" s="142"/>
    </row>
    <row r="50" spans="1:9" ht="15">
      <c r="A50" s="282"/>
      <c r="B50" s="279">
        <v>0</v>
      </c>
      <c r="C50" s="278">
        <v>0</v>
      </c>
      <c r="D50" s="279">
        <v>0</v>
      </c>
      <c r="E50" s="278">
        <v>0</v>
      </c>
      <c r="F50" s="279">
        <v>0</v>
      </c>
      <c r="G50" s="278">
        <v>0</v>
      </c>
      <c r="H50" s="280">
        <v>0</v>
      </c>
      <c r="I50" s="142"/>
    </row>
    <row r="51" spans="1:9" ht="15">
      <c r="A51" s="282"/>
      <c r="B51" s="279">
        <v>0</v>
      </c>
      <c r="C51" s="278">
        <v>0</v>
      </c>
      <c r="D51" s="279">
        <v>0</v>
      </c>
      <c r="E51" s="278">
        <v>0</v>
      </c>
      <c r="F51" s="279">
        <v>0</v>
      </c>
      <c r="G51" s="278">
        <v>0</v>
      </c>
      <c r="H51" s="280">
        <v>0</v>
      </c>
      <c r="I51" s="142"/>
    </row>
    <row r="52" spans="1:9" ht="15">
      <c r="A52" s="282"/>
      <c r="B52" s="279">
        <v>0</v>
      </c>
      <c r="C52" s="278">
        <v>0</v>
      </c>
      <c r="D52" s="279">
        <v>0</v>
      </c>
      <c r="E52" s="278">
        <v>0</v>
      </c>
      <c r="F52" s="279">
        <v>0</v>
      </c>
      <c r="G52" s="278">
        <v>0</v>
      </c>
      <c r="H52" s="280">
        <v>0</v>
      </c>
      <c r="I52" s="142"/>
    </row>
    <row r="53" spans="1:9" ht="15">
      <c r="A53" s="282"/>
      <c r="B53" s="279">
        <v>0</v>
      </c>
      <c r="C53" s="278">
        <v>0</v>
      </c>
      <c r="D53" s="279">
        <v>0</v>
      </c>
      <c r="E53" s="278">
        <v>0</v>
      </c>
      <c r="F53" s="279">
        <v>0</v>
      </c>
      <c r="G53" s="278">
        <v>0</v>
      </c>
      <c r="H53" s="280">
        <v>0</v>
      </c>
      <c r="I53" s="142"/>
    </row>
    <row r="54" spans="1:9" ht="15">
      <c r="A54" s="282"/>
      <c r="B54" s="279">
        <v>0</v>
      </c>
      <c r="C54" s="278">
        <v>0</v>
      </c>
      <c r="D54" s="279">
        <v>0</v>
      </c>
      <c r="E54" s="278">
        <v>0</v>
      </c>
      <c r="F54" s="279">
        <v>0</v>
      </c>
      <c r="G54" s="278">
        <v>0</v>
      </c>
      <c r="H54" s="280">
        <v>0</v>
      </c>
      <c r="I54" s="142"/>
    </row>
    <row r="55" spans="1:9" ht="15">
      <c r="A55" s="282"/>
      <c r="B55" s="279">
        <v>0</v>
      </c>
      <c r="C55" s="278">
        <v>0</v>
      </c>
      <c r="D55" s="279">
        <v>0</v>
      </c>
      <c r="E55" s="278">
        <v>0</v>
      </c>
      <c r="F55" s="279">
        <v>0</v>
      </c>
      <c r="G55" s="278">
        <v>0</v>
      </c>
      <c r="H55" s="280">
        <v>0</v>
      </c>
      <c r="I55" s="142"/>
    </row>
    <row r="56" spans="1:9" ht="15">
      <c r="A56" s="282"/>
      <c r="B56" s="279">
        <v>0</v>
      </c>
      <c r="C56" s="278">
        <v>0</v>
      </c>
      <c r="D56" s="279">
        <v>0</v>
      </c>
      <c r="E56" s="278">
        <v>0</v>
      </c>
      <c r="F56" s="279">
        <v>0</v>
      </c>
      <c r="G56" s="278">
        <v>0</v>
      </c>
      <c r="H56" s="280">
        <v>0</v>
      </c>
      <c r="I56" s="142"/>
    </row>
    <row r="57" spans="1:9" ht="15">
      <c r="A57" s="282"/>
      <c r="B57" s="279">
        <v>0</v>
      </c>
      <c r="C57" s="278">
        <v>0</v>
      </c>
      <c r="D57" s="279">
        <v>0</v>
      </c>
      <c r="E57" s="278">
        <v>0</v>
      </c>
      <c r="F57" s="279">
        <v>0</v>
      </c>
      <c r="G57" s="278">
        <v>0</v>
      </c>
      <c r="H57" s="280">
        <v>0</v>
      </c>
      <c r="I57" s="142"/>
    </row>
    <row r="58" spans="1:9" ht="15">
      <c r="A58" s="282"/>
      <c r="B58" s="279">
        <v>0</v>
      </c>
      <c r="C58" s="278">
        <v>0</v>
      </c>
      <c r="D58" s="279">
        <v>0</v>
      </c>
      <c r="E58" s="278">
        <v>0</v>
      </c>
      <c r="F58" s="279">
        <v>0</v>
      </c>
      <c r="G58" s="278">
        <v>0</v>
      </c>
      <c r="H58" s="280">
        <v>0</v>
      </c>
      <c r="I58" s="142"/>
    </row>
    <row r="59" spans="1:9" ht="15">
      <c r="A59" s="282"/>
      <c r="B59" s="279">
        <v>0</v>
      </c>
      <c r="C59" s="278">
        <v>0</v>
      </c>
      <c r="D59" s="279">
        <v>0</v>
      </c>
      <c r="E59" s="278">
        <v>0</v>
      </c>
      <c r="F59" s="279">
        <v>0</v>
      </c>
      <c r="G59" s="278">
        <v>0</v>
      </c>
      <c r="H59" s="280">
        <v>0</v>
      </c>
      <c r="I59" s="142"/>
    </row>
    <row r="60" spans="1:9" ht="15">
      <c r="A60" s="282"/>
      <c r="B60" s="279">
        <v>0</v>
      </c>
      <c r="C60" s="278">
        <v>0</v>
      </c>
      <c r="D60" s="279">
        <v>0</v>
      </c>
      <c r="E60" s="278">
        <v>0</v>
      </c>
      <c r="F60" s="279">
        <v>0</v>
      </c>
      <c r="G60" s="278">
        <v>0</v>
      </c>
      <c r="H60" s="280">
        <v>0</v>
      </c>
      <c r="I60" s="142"/>
    </row>
    <row r="61" spans="1:9" ht="15">
      <c r="A61" s="282"/>
      <c r="B61" s="279">
        <v>0</v>
      </c>
      <c r="C61" s="278">
        <v>0</v>
      </c>
      <c r="D61" s="279">
        <v>0</v>
      </c>
      <c r="E61" s="278">
        <v>0</v>
      </c>
      <c r="F61" s="279">
        <v>0</v>
      </c>
      <c r="G61" s="278">
        <v>0</v>
      </c>
      <c r="H61" s="280">
        <v>0</v>
      </c>
      <c r="I61" s="142"/>
    </row>
    <row r="62" spans="1:9" ht="15">
      <c r="A62" s="282"/>
      <c r="B62" s="279">
        <v>0</v>
      </c>
      <c r="C62" s="278">
        <v>0</v>
      </c>
      <c r="D62" s="279">
        <v>0</v>
      </c>
      <c r="E62" s="278">
        <v>0</v>
      </c>
      <c r="F62" s="279">
        <v>0</v>
      </c>
      <c r="G62" s="278">
        <v>0</v>
      </c>
      <c r="H62" s="280">
        <v>0</v>
      </c>
      <c r="I62" s="142"/>
    </row>
    <row r="63" spans="1:9" ht="15">
      <c r="A63" s="282"/>
      <c r="B63" s="279">
        <v>0</v>
      </c>
      <c r="C63" s="278">
        <v>0</v>
      </c>
      <c r="D63" s="279">
        <v>0</v>
      </c>
      <c r="E63" s="278">
        <v>0</v>
      </c>
      <c r="F63" s="279">
        <v>0</v>
      </c>
      <c r="G63" s="278">
        <v>0</v>
      </c>
      <c r="H63" s="280">
        <v>0</v>
      </c>
      <c r="I63" s="142"/>
    </row>
    <row r="64" spans="1:9" ht="15">
      <c r="A64" s="282"/>
      <c r="B64" s="279">
        <v>0</v>
      </c>
      <c r="C64" s="278">
        <v>0</v>
      </c>
      <c r="D64" s="279">
        <v>0</v>
      </c>
      <c r="E64" s="278">
        <v>0</v>
      </c>
      <c r="F64" s="279">
        <v>0</v>
      </c>
      <c r="G64" s="278">
        <v>0</v>
      </c>
      <c r="H64" s="280">
        <v>0</v>
      </c>
      <c r="I64" s="142"/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64"/>
  <sheetViews>
    <sheetView showGridLines="0" zoomScalePageLayoutView="0" workbookViewId="0" topLeftCell="A1">
      <selection activeCell="M32" sqref="M32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796875" style="0" customWidth="1"/>
    <col min="10" max="16384" width="10.69921875" style="2" customWidth="1"/>
  </cols>
  <sheetData>
    <row r="1" spans="1:9" ht="15">
      <c r="A1" s="289"/>
      <c r="B1" s="120"/>
      <c r="C1" s="120"/>
      <c r="D1" s="120"/>
      <c r="E1" s="120"/>
      <c r="F1" s="120"/>
      <c r="G1" s="120"/>
      <c r="H1" s="120"/>
      <c r="I1" s="121"/>
    </row>
    <row r="2" spans="1:9" ht="15">
      <c r="A2" s="289"/>
      <c r="B2" s="291" t="s">
        <v>8</v>
      </c>
      <c r="C2" s="291"/>
      <c r="D2" s="291"/>
      <c r="E2" s="291"/>
      <c r="F2" s="291"/>
      <c r="G2" s="120"/>
      <c r="H2" s="120"/>
      <c r="I2" s="121"/>
    </row>
    <row r="3" spans="1:9" ht="15">
      <c r="A3" s="289"/>
      <c r="B3" s="120"/>
      <c r="C3" s="120"/>
      <c r="D3" s="122"/>
      <c r="E3" s="120"/>
      <c r="F3" s="120"/>
      <c r="G3" s="120"/>
      <c r="H3" s="120"/>
      <c r="I3" s="121"/>
    </row>
    <row r="4" spans="1:9" ht="15">
      <c r="A4" s="289"/>
      <c r="B4" s="291" t="s">
        <v>40</v>
      </c>
      <c r="C4" s="291"/>
      <c r="D4" s="291"/>
      <c r="E4" s="291"/>
      <c r="F4" s="291"/>
      <c r="G4" s="120"/>
      <c r="H4" s="120"/>
      <c r="I4" s="121"/>
    </row>
    <row r="5" spans="1:9" ht="15">
      <c r="A5" s="289"/>
      <c r="B5" s="120"/>
      <c r="C5" s="120"/>
      <c r="D5" s="120"/>
      <c r="E5" s="120"/>
      <c r="F5" s="120"/>
      <c r="G5" s="120"/>
      <c r="H5" s="120"/>
      <c r="I5" s="121"/>
    </row>
    <row r="6" spans="1:9" ht="15">
      <c r="A6" s="289"/>
      <c r="B6" s="290"/>
      <c r="C6" s="290"/>
      <c r="D6" s="120"/>
      <c r="E6" s="120"/>
      <c r="F6" s="120"/>
      <c r="G6" s="120"/>
      <c r="H6" s="120"/>
      <c r="I6" s="121"/>
    </row>
    <row r="7" spans="1:9" ht="15">
      <c r="A7" s="289"/>
      <c r="B7" s="120"/>
      <c r="C7" s="120"/>
      <c r="D7" s="120"/>
      <c r="E7" s="120"/>
      <c r="F7" s="120"/>
      <c r="G7" s="120"/>
      <c r="H7" s="120"/>
      <c r="I7" s="121"/>
    </row>
    <row r="8" spans="1:12" ht="15" customHeight="1">
      <c r="A8" s="123" t="s">
        <v>13</v>
      </c>
      <c r="B8" s="124" t="s">
        <v>62</v>
      </c>
      <c r="C8" s="124"/>
      <c r="D8" s="124"/>
      <c r="E8" s="124"/>
      <c r="F8" s="119"/>
      <c r="G8" s="119"/>
      <c r="H8" s="119"/>
      <c r="I8" s="121"/>
      <c r="J8" s="16"/>
      <c r="K8" s="16"/>
      <c r="L8" s="17"/>
    </row>
    <row r="9" spans="1:12" ht="15" customHeight="1">
      <c r="A9" s="123" t="s">
        <v>0</v>
      </c>
      <c r="B9" s="124" t="s">
        <v>140</v>
      </c>
      <c r="C9" s="124"/>
      <c r="D9" s="124"/>
      <c r="E9" s="124"/>
      <c r="F9" s="119"/>
      <c r="G9" s="119"/>
      <c r="H9" s="119"/>
      <c r="I9" s="121"/>
      <c r="J9" s="16"/>
      <c r="K9" s="16"/>
      <c r="L9" s="17"/>
    </row>
    <row r="10" spans="1:12" ht="15" customHeight="1">
      <c r="A10" s="123" t="s">
        <v>16</v>
      </c>
      <c r="B10" s="293">
        <v>40908</v>
      </c>
      <c r="C10" s="294"/>
      <c r="D10" s="125"/>
      <c r="E10" s="125"/>
      <c r="F10" s="35"/>
      <c r="G10" s="35"/>
      <c r="H10" s="35"/>
      <c r="I10" s="121"/>
      <c r="J10" s="16"/>
      <c r="K10" s="16"/>
      <c r="L10" s="17"/>
    </row>
    <row r="11" spans="1:9" ht="15" customHeight="1">
      <c r="A11" s="123" t="s">
        <v>14</v>
      </c>
      <c r="B11" s="124" t="s">
        <v>75</v>
      </c>
      <c r="C11" s="125"/>
      <c r="D11" s="120"/>
      <c r="E11" s="120"/>
      <c r="F11" s="120"/>
      <c r="G11" s="120"/>
      <c r="H11" s="120"/>
      <c r="I11" s="121"/>
    </row>
    <row r="12" spans="1:9" ht="15" customHeight="1">
      <c r="A12" s="123" t="s">
        <v>19</v>
      </c>
      <c r="B12" s="119" t="s">
        <v>56</v>
      </c>
      <c r="C12" s="120"/>
      <c r="D12" s="120"/>
      <c r="E12" s="120"/>
      <c r="F12" s="120"/>
      <c r="G12" s="120"/>
      <c r="H12" s="120"/>
      <c r="I12" s="121"/>
    </row>
    <row r="13" spans="1:9" ht="15" customHeight="1">
      <c r="A13" s="126" t="s">
        <v>15</v>
      </c>
      <c r="B13" s="36" t="s">
        <v>2</v>
      </c>
      <c r="C13" s="37"/>
      <c r="D13" s="38" t="s">
        <v>2</v>
      </c>
      <c r="E13" s="37"/>
      <c r="F13" s="38" t="s">
        <v>1</v>
      </c>
      <c r="G13" s="37"/>
      <c r="H13" s="127"/>
      <c r="I13" s="128" t="s">
        <v>29</v>
      </c>
    </row>
    <row r="14" spans="1:9" ht="15" customHeight="1">
      <c r="A14" s="126" t="s">
        <v>18</v>
      </c>
      <c r="B14" s="39">
        <v>0</v>
      </c>
      <c r="C14" s="40"/>
      <c r="D14" s="41">
        <v>0</v>
      </c>
      <c r="E14" s="40"/>
      <c r="F14" s="41">
        <v>0.5</v>
      </c>
      <c r="G14" s="40"/>
      <c r="H14" s="129" t="s">
        <v>21</v>
      </c>
      <c r="I14" s="130" t="s">
        <v>30</v>
      </c>
    </row>
    <row r="15" spans="1:9" ht="15" customHeight="1">
      <c r="A15" s="126" t="s">
        <v>17</v>
      </c>
      <c r="B15" s="42">
        <v>1</v>
      </c>
      <c r="C15" s="43"/>
      <c r="D15" s="44">
        <v>1</v>
      </c>
      <c r="E15" s="43"/>
      <c r="F15" s="44">
        <v>71</v>
      </c>
      <c r="G15" s="43"/>
      <c r="H15" s="129" t="s">
        <v>22</v>
      </c>
      <c r="I15" s="130" t="s">
        <v>31</v>
      </c>
    </row>
    <row r="16" spans="1:9" ht="13.5">
      <c r="A16" s="126"/>
      <c r="B16" s="131" t="s">
        <v>5</v>
      </c>
      <c r="C16" s="132" t="s">
        <v>4</v>
      </c>
      <c r="D16" s="132" t="s">
        <v>25</v>
      </c>
      <c r="E16" s="132" t="s">
        <v>4</v>
      </c>
      <c r="F16" s="132" t="s">
        <v>5</v>
      </c>
      <c r="G16" s="132" t="s">
        <v>4</v>
      </c>
      <c r="H16" s="133" t="s">
        <v>4</v>
      </c>
      <c r="I16" s="134">
        <v>1</v>
      </c>
    </row>
    <row r="17" spans="1:9" ht="13.5">
      <c r="A17" s="135" t="s">
        <v>141</v>
      </c>
      <c r="B17" s="136">
        <v>0</v>
      </c>
      <c r="C17" s="137">
        <v>0</v>
      </c>
      <c r="D17" s="138">
        <v>0</v>
      </c>
      <c r="E17" s="137">
        <v>0</v>
      </c>
      <c r="F17" s="138">
        <v>71</v>
      </c>
      <c r="G17" s="278">
        <f>F17/F$15*1000*F$14</f>
        <v>500</v>
      </c>
      <c r="H17" s="280">
        <f>LARGE((C17,E17,G17),1)</f>
        <v>500</v>
      </c>
      <c r="I17" s="140">
        <v>1</v>
      </c>
    </row>
    <row r="18" spans="1:9" ht="13.5">
      <c r="A18" s="141"/>
      <c r="B18" s="136">
        <v>0</v>
      </c>
      <c r="C18" s="137">
        <v>0</v>
      </c>
      <c r="D18" s="138">
        <v>0</v>
      </c>
      <c r="E18" s="137">
        <v>0</v>
      </c>
      <c r="F18" s="138">
        <v>0</v>
      </c>
      <c r="G18" s="137">
        <v>0</v>
      </c>
      <c r="H18" s="139">
        <v>0</v>
      </c>
      <c r="I18" s="140"/>
    </row>
    <row r="19" spans="1:9" ht="13.5">
      <c r="A19" s="141"/>
      <c r="B19" s="136">
        <v>0</v>
      </c>
      <c r="C19" s="137">
        <v>0</v>
      </c>
      <c r="D19" s="138">
        <v>0</v>
      </c>
      <c r="E19" s="137">
        <v>0</v>
      </c>
      <c r="F19" s="138">
        <v>0</v>
      </c>
      <c r="G19" s="137">
        <v>0</v>
      </c>
      <c r="H19" s="139">
        <v>0</v>
      </c>
      <c r="I19" s="140"/>
    </row>
    <row r="20" spans="1:9" ht="13.5">
      <c r="A20" s="141"/>
      <c r="B20" s="136">
        <v>0</v>
      </c>
      <c r="C20" s="137">
        <v>0</v>
      </c>
      <c r="D20" s="138">
        <v>0</v>
      </c>
      <c r="E20" s="137">
        <v>0</v>
      </c>
      <c r="F20" s="138">
        <v>0</v>
      </c>
      <c r="G20" s="137">
        <v>0</v>
      </c>
      <c r="H20" s="139">
        <v>0</v>
      </c>
      <c r="I20" s="140"/>
    </row>
    <row r="21" spans="1:9" ht="13.5">
      <c r="A21" s="141"/>
      <c r="B21" s="136">
        <v>0</v>
      </c>
      <c r="C21" s="137">
        <v>0</v>
      </c>
      <c r="D21" s="138">
        <v>0</v>
      </c>
      <c r="E21" s="137">
        <v>0</v>
      </c>
      <c r="F21" s="138">
        <v>0</v>
      </c>
      <c r="G21" s="137">
        <v>0</v>
      </c>
      <c r="H21" s="139">
        <v>0</v>
      </c>
      <c r="I21" s="140"/>
    </row>
    <row r="22" spans="1:9" ht="13.5">
      <c r="A22" s="141"/>
      <c r="B22" s="136">
        <v>0</v>
      </c>
      <c r="C22" s="137">
        <v>0</v>
      </c>
      <c r="D22" s="138">
        <v>0</v>
      </c>
      <c r="E22" s="137">
        <v>0</v>
      </c>
      <c r="F22" s="138">
        <v>0</v>
      </c>
      <c r="G22" s="137">
        <v>0</v>
      </c>
      <c r="H22" s="139">
        <v>0</v>
      </c>
      <c r="I22" s="140"/>
    </row>
    <row r="23" spans="1:9" ht="13.5">
      <c r="A23" s="141"/>
      <c r="B23" s="136">
        <v>0</v>
      </c>
      <c r="C23" s="137">
        <v>0</v>
      </c>
      <c r="D23" s="138">
        <v>0</v>
      </c>
      <c r="E23" s="137">
        <v>0</v>
      </c>
      <c r="F23" s="138">
        <v>0</v>
      </c>
      <c r="G23" s="137">
        <v>0</v>
      </c>
      <c r="H23" s="139">
        <v>0</v>
      </c>
      <c r="I23" s="140"/>
    </row>
    <row r="24" spans="1:9" ht="13.5">
      <c r="A24" s="141"/>
      <c r="B24" s="136">
        <v>0</v>
      </c>
      <c r="C24" s="137">
        <v>0</v>
      </c>
      <c r="D24" s="138">
        <v>0</v>
      </c>
      <c r="E24" s="137">
        <v>0</v>
      </c>
      <c r="F24" s="138">
        <v>0</v>
      </c>
      <c r="G24" s="137">
        <v>0</v>
      </c>
      <c r="H24" s="139">
        <v>0</v>
      </c>
      <c r="I24" s="140"/>
    </row>
    <row r="25" spans="1:9" ht="13.5">
      <c r="A25" s="141"/>
      <c r="B25" s="136">
        <v>0</v>
      </c>
      <c r="C25" s="137">
        <v>0</v>
      </c>
      <c r="D25" s="138">
        <v>0</v>
      </c>
      <c r="E25" s="137">
        <v>0</v>
      </c>
      <c r="F25" s="138">
        <v>0</v>
      </c>
      <c r="G25" s="137">
        <v>0</v>
      </c>
      <c r="H25" s="139">
        <v>0</v>
      </c>
      <c r="I25" s="140"/>
    </row>
    <row r="26" spans="1:9" ht="13.5">
      <c r="A26" s="141"/>
      <c r="B26" s="136">
        <v>0</v>
      </c>
      <c r="C26" s="137">
        <v>0</v>
      </c>
      <c r="D26" s="138">
        <v>0</v>
      </c>
      <c r="E26" s="137">
        <v>0</v>
      </c>
      <c r="F26" s="138">
        <v>0</v>
      </c>
      <c r="G26" s="137">
        <v>0</v>
      </c>
      <c r="H26" s="139">
        <v>0</v>
      </c>
      <c r="I26" s="140"/>
    </row>
    <row r="27" spans="1:9" ht="13.5">
      <c r="A27" s="141"/>
      <c r="B27" s="136">
        <v>0</v>
      </c>
      <c r="C27" s="137">
        <v>0</v>
      </c>
      <c r="D27" s="138">
        <v>0</v>
      </c>
      <c r="E27" s="137">
        <v>0</v>
      </c>
      <c r="F27" s="138">
        <v>0</v>
      </c>
      <c r="G27" s="137">
        <v>0</v>
      </c>
      <c r="H27" s="139">
        <v>0</v>
      </c>
      <c r="I27" s="140"/>
    </row>
    <row r="28" spans="1:9" ht="13.5">
      <c r="A28" s="141"/>
      <c r="B28" s="136">
        <v>0</v>
      </c>
      <c r="C28" s="137">
        <v>0</v>
      </c>
      <c r="D28" s="138">
        <v>0</v>
      </c>
      <c r="E28" s="137">
        <v>0</v>
      </c>
      <c r="F28" s="138">
        <v>0</v>
      </c>
      <c r="G28" s="137">
        <v>0</v>
      </c>
      <c r="H28" s="139">
        <v>0</v>
      </c>
      <c r="I28" s="140"/>
    </row>
    <row r="29" spans="1:9" ht="13.5">
      <c r="A29" s="141"/>
      <c r="B29" s="136">
        <v>0</v>
      </c>
      <c r="C29" s="137">
        <v>0</v>
      </c>
      <c r="D29" s="138">
        <v>0</v>
      </c>
      <c r="E29" s="137">
        <v>0</v>
      </c>
      <c r="F29" s="138">
        <v>0</v>
      </c>
      <c r="G29" s="137">
        <v>0</v>
      </c>
      <c r="H29" s="139">
        <v>0</v>
      </c>
      <c r="I29" s="140"/>
    </row>
    <row r="30" spans="1:9" ht="13.5">
      <c r="A30" s="141"/>
      <c r="B30" s="136">
        <v>0</v>
      </c>
      <c r="C30" s="137">
        <v>0</v>
      </c>
      <c r="D30" s="138">
        <v>0</v>
      </c>
      <c r="E30" s="137">
        <v>0</v>
      </c>
      <c r="F30" s="138">
        <v>0</v>
      </c>
      <c r="G30" s="137">
        <v>0</v>
      </c>
      <c r="H30" s="139">
        <v>0</v>
      </c>
      <c r="I30" s="140"/>
    </row>
    <row r="31" spans="1:9" ht="13.5">
      <c r="A31" s="141"/>
      <c r="B31" s="136">
        <v>0</v>
      </c>
      <c r="C31" s="137">
        <v>0</v>
      </c>
      <c r="D31" s="138">
        <v>0</v>
      </c>
      <c r="E31" s="137">
        <v>0</v>
      </c>
      <c r="F31" s="138">
        <v>0</v>
      </c>
      <c r="G31" s="137">
        <v>0</v>
      </c>
      <c r="H31" s="139">
        <v>0</v>
      </c>
      <c r="I31" s="140"/>
    </row>
    <row r="32" spans="1:9" ht="13.5">
      <c r="A32" s="141"/>
      <c r="B32" s="136">
        <v>0</v>
      </c>
      <c r="C32" s="137">
        <v>0</v>
      </c>
      <c r="D32" s="138">
        <v>0</v>
      </c>
      <c r="E32" s="137">
        <v>0</v>
      </c>
      <c r="F32" s="138">
        <v>0</v>
      </c>
      <c r="G32" s="137">
        <v>0</v>
      </c>
      <c r="H32" s="139">
        <v>0</v>
      </c>
      <c r="I32" s="140"/>
    </row>
    <row r="33" spans="1:9" ht="13.5">
      <c r="A33" s="141"/>
      <c r="B33" s="136">
        <v>0</v>
      </c>
      <c r="C33" s="137">
        <v>0</v>
      </c>
      <c r="D33" s="138">
        <v>0</v>
      </c>
      <c r="E33" s="137">
        <v>0</v>
      </c>
      <c r="F33" s="138">
        <v>0</v>
      </c>
      <c r="G33" s="137">
        <v>0</v>
      </c>
      <c r="H33" s="139">
        <v>0</v>
      </c>
      <c r="I33" s="140"/>
    </row>
    <row r="34" spans="1:9" ht="13.5">
      <c r="A34" s="141"/>
      <c r="B34" s="136">
        <v>0</v>
      </c>
      <c r="C34" s="137">
        <v>0</v>
      </c>
      <c r="D34" s="138">
        <v>0</v>
      </c>
      <c r="E34" s="137">
        <v>0</v>
      </c>
      <c r="F34" s="138">
        <v>0</v>
      </c>
      <c r="G34" s="137">
        <v>0</v>
      </c>
      <c r="H34" s="139">
        <v>0</v>
      </c>
      <c r="I34" s="140"/>
    </row>
    <row r="35" spans="1:9" ht="13.5">
      <c r="A35" s="141"/>
      <c r="B35" s="136">
        <v>0</v>
      </c>
      <c r="C35" s="137">
        <v>0</v>
      </c>
      <c r="D35" s="138">
        <v>0</v>
      </c>
      <c r="E35" s="137">
        <v>0</v>
      </c>
      <c r="F35" s="138">
        <v>0</v>
      </c>
      <c r="G35" s="137">
        <v>0</v>
      </c>
      <c r="H35" s="139">
        <v>0</v>
      </c>
      <c r="I35" s="140"/>
    </row>
    <row r="36" spans="1:9" ht="13.5">
      <c r="A36" s="141"/>
      <c r="B36" s="136">
        <v>0</v>
      </c>
      <c r="C36" s="137">
        <v>0</v>
      </c>
      <c r="D36" s="138">
        <v>0</v>
      </c>
      <c r="E36" s="137">
        <v>0</v>
      </c>
      <c r="F36" s="138">
        <v>0</v>
      </c>
      <c r="G36" s="137">
        <v>0</v>
      </c>
      <c r="H36" s="139">
        <v>0</v>
      </c>
      <c r="I36" s="140"/>
    </row>
    <row r="37" spans="1:9" ht="13.5">
      <c r="A37" s="141"/>
      <c r="B37" s="136">
        <v>0</v>
      </c>
      <c r="C37" s="137">
        <v>0</v>
      </c>
      <c r="D37" s="138">
        <v>0</v>
      </c>
      <c r="E37" s="137">
        <v>0</v>
      </c>
      <c r="F37" s="138">
        <v>0</v>
      </c>
      <c r="G37" s="137">
        <v>0</v>
      </c>
      <c r="H37" s="139">
        <v>0</v>
      </c>
      <c r="I37" s="140"/>
    </row>
    <row r="38" spans="1:9" ht="15">
      <c r="A38" s="141"/>
      <c r="B38" s="136">
        <v>0</v>
      </c>
      <c r="C38" s="137">
        <v>0</v>
      </c>
      <c r="D38" s="138">
        <v>0</v>
      </c>
      <c r="E38" s="137">
        <v>0</v>
      </c>
      <c r="F38" s="138">
        <v>0</v>
      </c>
      <c r="G38" s="137">
        <v>0</v>
      </c>
      <c r="H38" s="139">
        <v>0</v>
      </c>
      <c r="I38" s="142"/>
    </row>
    <row r="39" spans="1:9" ht="15">
      <c r="A39" s="141"/>
      <c r="B39" s="136">
        <v>0</v>
      </c>
      <c r="C39" s="137">
        <v>0</v>
      </c>
      <c r="D39" s="138">
        <v>0</v>
      </c>
      <c r="E39" s="137">
        <v>0</v>
      </c>
      <c r="F39" s="138">
        <v>0</v>
      </c>
      <c r="G39" s="137">
        <v>0</v>
      </c>
      <c r="H39" s="139">
        <v>0</v>
      </c>
      <c r="I39" s="142"/>
    </row>
    <row r="40" spans="1:9" ht="15">
      <c r="A40" s="141"/>
      <c r="B40" s="136">
        <v>0</v>
      </c>
      <c r="C40" s="137">
        <v>0</v>
      </c>
      <c r="D40" s="138">
        <v>0</v>
      </c>
      <c r="E40" s="137">
        <v>0</v>
      </c>
      <c r="F40" s="138">
        <v>0</v>
      </c>
      <c r="G40" s="137">
        <v>0</v>
      </c>
      <c r="H40" s="139">
        <v>0</v>
      </c>
      <c r="I40" s="142"/>
    </row>
    <row r="41" spans="1:9" ht="15">
      <c r="A41" s="141"/>
      <c r="B41" s="136">
        <v>0</v>
      </c>
      <c r="C41" s="137">
        <v>0</v>
      </c>
      <c r="D41" s="138">
        <v>0</v>
      </c>
      <c r="E41" s="137">
        <v>0</v>
      </c>
      <c r="F41" s="138">
        <v>0</v>
      </c>
      <c r="G41" s="137">
        <v>0</v>
      </c>
      <c r="H41" s="139">
        <v>0</v>
      </c>
      <c r="I41" s="142"/>
    </row>
    <row r="42" spans="1:9" ht="15">
      <c r="A42" s="141"/>
      <c r="B42" s="136">
        <v>0</v>
      </c>
      <c r="C42" s="137">
        <v>0</v>
      </c>
      <c r="D42" s="138">
        <v>0</v>
      </c>
      <c r="E42" s="137">
        <v>0</v>
      </c>
      <c r="F42" s="138">
        <v>0</v>
      </c>
      <c r="G42" s="137">
        <v>0</v>
      </c>
      <c r="H42" s="139">
        <v>0</v>
      </c>
      <c r="I42" s="142"/>
    </row>
    <row r="43" spans="1:9" ht="15">
      <c r="A43" s="141"/>
      <c r="B43" s="136">
        <v>0</v>
      </c>
      <c r="C43" s="137">
        <v>0</v>
      </c>
      <c r="D43" s="138">
        <v>0</v>
      </c>
      <c r="E43" s="137">
        <v>0</v>
      </c>
      <c r="F43" s="138">
        <v>0</v>
      </c>
      <c r="G43" s="137">
        <v>0</v>
      </c>
      <c r="H43" s="139">
        <v>0</v>
      </c>
      <c r="I43" s="142"/>
    </row>
    <row r="44" spans="1:9" ht="15">
      <c r="A44" s="141"/>
      <c r="B44" s="136">
        <v>0</v>
      </c>
      <c r="C44" s="137">
        <v>0</v>
      </c>
      <c r="D44" s="138">
        <v>0</v>
      </c>
      <c r="E44" s="137">
        <v>0</v>
      </c>
      <c r="F44" s="138">
        <v>0</v>
      </c>
      <c r="G44" s="137">
        <v>0</v>
      </c>
      <c r="H44" s="139">
        <v>0</v>
      </c>
      <c r="I44" s="142"/>
    </row>
    <row r="45" spans="1:9" ht="15">
      <c r="A45" s="141"/>
      <c r="B45" s="136">
        <v>0</v>
      </c>
      <c r="C45" s="137">
        <v>0</v>
      </c>
      <c r="D45" s="138">
        <v>0</v>
      </c>
      <c r="E45" s="137">
        <v>0</v>
      </c>
      <c r="F45" s="138">
        <v>0</v>
      </c>
      <c r="G45" s="137">
        <v>0</v>
      </c>
      <c r="H45" s="139">
        <v>0</v>
      </c>
      <c r="I45" s="142"/>
    </row>
    <row r="46" spans="1:9" ht="15">
      <c r="A46" s="143"/>
      <c r="B46" s="138">
        <v>0</v>
      </c>
      <c r="C46" s="137">
        <v>0</v>
      </c>
      <c r="D46" s="138">
        <v>0</v>
      </c>
      <c r="E46" s="137">
        <v>0</v>
      </c>
      <c r="F46" s="138">
        <v>0</v>
      </c>
      <c r="G46" s="137">
        <v>0</v>
      </c>
      <c r="H46" s="139">
        <v>0</v>
      </c>
      <c r="I46" s="142"/>
    </row>
    <row r="47" spans="1:9" ht="15">
      <c r="A47" s="143"/>
      <c r="B47" s="138">
        <v>0</v>
      </c>
      <c r="C47" s="137">
        <v>0</v>
      </c>
      <c r="D47" s="138">
        <v>0</v>
      </c>
      <c r="E47" s="137">
        <v>0</v>
      </c>
      <c r="F47" s="138">
        <v>0</v>
      </c>
      <c r="G47" s="137">
        <v>0</v>
      </c>
      <c r="H47" s="139">
        <v>0</v>
      </c>
      <c r="I47" s="142"/>
    </row>
    <row r="48" spans="1:9" ht="15">
      <c r="A48" s="143"/>
      <c r="B48" s="138">
        <v>0</v>
      </c>
      <c r="C48" s="137">
        <v>0</v>
      </c>
      <c r="D48" s="138">
        <v>0</v>
      </c>
      <c r="E48" s="137">
        <v>0</v>
      </c>
      <c r="F48" s="138">
        <v>0</v>
      </c>
      <c r="G48" s="137">
        <v>0</v>
      </c>
      <c r="H48" s="139">
        <v>0</v>
      </c>
      <c r="I48" s="142"/>
    </row>
    <row r="49" spans="1:9" ht="15">
      <c r="A49" s="143"/>
      <c r="B49" s="138">
        <v>0</v>
      </c>
      <c r="C49" s="137">
        <v>0</v>
      </c>
      <c r="D49" s="138">
        <v>0</v>
      </c>
      <c r="E49" s="137">
        <v>0</v>
      </c>
      <c r="F49" s="138">
        <v>0</v>
      </c>
      <c r="G49" s="137">
        <v>0</v>
      </c>
      <c r="H49" s="139">
        <v>0</v>
      </c>
      <c r="I49" s="142"/>
    </row>
    <row r="50" spans="1:9" ht="15">
      <c r="A50" s="143"/>
      <c r="B50" s="138">
        <v>0</v>
      </c>
      <c r="C50" s="137">
        <v>0</v>
      </c>
      <c r="D50" s="138">
        <v>0</v>
      </c>
      <c r="E50" s="137">
        <v>0</v>
      </c>
      <c r="F50" s="138">
        <v>0</v>
      </c>
      <c r="G50" s="137">
        <v>0</v>
      </c>
      <c r="H50" s="139">
        <v>0</v>
      </c>
      <c r="I50" s="142"/>
    </row>
    <row r="51" spans="1:9" ht="15">
      <c r="A51" s="143"/>
      <c r="B51" s="138">
        <v>0</v>
      </c>
      <c r="C51" s="137">
        <v>0</v>
      </c>
      <c r="D51" s="138">
        <v>0</v>
      </c>
      <c r="E51" s="137">
        <v>0</v>
      </c>
      <c r="F51" s="138">
        <v>0</v>
      </c>
      <c r="G51" s="137">
        <v>0</v>
      </c>
      <c r="H51" s="139">
        <v>0</v>
      </c>
      <c r="I51" s="142"/>
    </row>
    <row r="52" spans="1:9" ht="15">
      <c r="A52" s="143"/>
      <c r="B52" s="138">
        <v>0</v>
      </c>
      <c r="C52" s="137">
        <v>0</v>
      </c>
      <c r="D52" s="138">
        <v>0</v>
      </c>
      <c r="E52" s="137">
        <v>0</v>
      </c>
      <c r="F52" s="138">
        <v>0</v>
      </c>
      <c r="G52" s="137">
        <v>0</v>
      </c>
      <c r="H52" s="139">
        <v>0</v>
      </c>
      <c r="I52" s="142"/>
    </row>
    <row r="53" spans="1:9" ht="15">
      <c r="A53" s="143"/>
      <c r="B53" s="138">
        <v>0</v>
      </c>
      <c r="C53" s="137">
        <v>0</v>
      </c>
      <c r="D53" s="138">
        <v>0</v>
      </c>
      <c r="E53" s="137">
        <v>0</v>
      </c>
      <c r="F53" s="138">
        <v>0</v>
      </c>
      <c r="G53" s="137">
        <v>0</v>
      </c>
      <c r="H53" s="139">
        <v>0</v>
      </c>
      <c r="I53" s="142"/>
    </row>
    <row r="54" spans="1:9" ht="15">
      <c r="A54" s="143"/>
      <c r="B54" s="138">
        <v>0</v>
      </c>
      <c r="C54" s="137">
        <v>0</v>
      </c>
      <c r="D54" s="138">
        <v>0</v>
      </c>
      <c r="E54" s="137">
        <v>0</v>
      </c>
      <c r="F54" s="138">
        <v>0</v>
      </c>
      <c r="G54" s="137">
        <v>0</v>
      </c>
      <c r="H54" s="139">
        <v>0</v>
      </c>
      <c r="I54" s="142"/>
    </row>
    <row r="55" spans="1:9" ht="15">
      <c r="A55" s="143"/>
      <c r="B55" s="138">
        <v>0</v>
      </c>
      <c r="C55" s="137">
        <v>0</v>
      </c>
      <c r="D55" s="138">
        <v>0</v>
      </c>
      <c r="E55" s="137">
        <v>0</v>
      </c>
      <c r="F55" s="138">
        <v>0</v>
      </c>
      <c r="G55" s="137">
        <v>0</v>
      </c>
      <c r="H55" s="139">
        <v>0</v>
      </c>
      <c r="I55" s="142"/>
    </row>
    <row r="56" spans="1:9" ht="15">
      <c r="A56" s="143"/>
      <c r="B56" s="138">
        <v>0</v>
      </c>
      <c r="C56" s="137">
        <v>0</v>
      </c>
      <c r="D56" s="138">
        <v>0</v>
      </c>
      <c r="E56" s="137">
        <v>0</v>
      </c>
      <c r="F56" s="138">
        <v>0</v>
      </c>
      <c r="G56" s="137">
        <v>0</v>
      </c>
      <c r="H56" s="139">
        <v>0</v>
      </c>
      <c r="I56" s="142"/>
    </row>
    <row r="57" spans="1:9" ht="15">
      <c r="A57" s="143"/>
      <c r="B57" s="138">
        <v>0</v>
      </c>
      <c r="C57" s="137">
        <v>0</v>
      </c>
      <c r="D57" s="138">
        <v>0</v>
      </c>
      <c r="E57" s="137">
        <v>0</v>
      </c>
      <c r="F57" s="138">
        <v>0</v>
      </c>
      <c r="G57" s="137">
        <v>0</v>
      </c>
      <c r="H57" s="139">
        <v>0</v>
      </c>
      <c r="I57" s="142"/>
    </row>
    <row r="58" spans="1:9" ht="15">
      <c r="A58" s="143"/>
      <c r="B58" s="138">
        <v>0</v>
      </c>
      <c r="C58" s="137">
        <v>0</v>
      </c>
      <c r="D58" s="138">
        <v>0</v>
      </c>
      <c r="E58" s="137">
        <v>0</v>
      </c>
      <c r="F58" s="138">
        <v>0</v>
      </c>
      <c r="G58" s="137">
        <v>0</v>
      </c>
      <c r="H58" s="139">
        <v>0</v>
      </c>
      <c r="I58" s="142"/>
    </row>
    <row r="59" spans="1:9" ht="15">
      <c r="A59" s="143"/>
      <c r="B59" s="138">
        <v>0</v>
      </c>
      <c r="C59" s="137">
        <v>0</v>
      </c>
      <c r="D59" s="138">
        <v>0</v>
      </c>
      <c r="E59" s="137">
        <v>0</v>
      </c>
      <c r="F59" s="138">
        <v>0</v>
      </c>
      <c r="G59" s="137">
        <v>0</v>
      </c>
      <c r="H59" s="139">
        <v>0</v>
      </c>
      <c r="I59" s="142"/>
    </row>
    <row r="60" spans="1:9" ht="15">
      <c r="A60" s="143"/>
      <c r="B60" s="138">
        <v>0</v>
      </c>
      <c r="C60" s="137">
        <v>0</v>
      </c>
      <c r="D60" s="138">
        <v>0</v>
      </c>
      <c r="E60" s="137">
        <v>0</v>
      </c>
      <c r="F60" s="138">
        <v>0</v>
      </c>
      <c r="G60" s="137">
        <v>0</v>
      </c>
      <c r="H60" s="139">
        <v>0</v>
      </c>
      <c r="I60" s="142"/>
    </row>
    <row r="61" spans="1:9" ht="15">
      <c r="A61" s="143"/>
      <c r="B61" s="138">
        <v>0</v>
      </c>
      <c r="C61" s="137">
        <v>0</v>
      </c>
      <c r="D61" s="138">
        <v>0</v>
      </c>
      <c r="E61" s="137">
        <v>0</v>
      </c>
      <c r="F61" s="138">
        <v>0</v>
      </c>
      <c r="G61" s="137">
        <v>0</v>
      </c>
      <c r="H61" s="139">
        <v>0</v>
      </c>
      <c r="I61" s="142"/>
    </row>
    <row r="62" spans="1:9" ht="15">
      <c r="A62" s="143"/>
      <c r="B62" s="138">
        <v>0</v>
      </c>
      <c r="C62" s="137">
        <v>0</v>
      </c>
      <c r="D62" s="138">
        <v>0</v>
      </c>
      <c r="E62" s="137">
        <v>0</v>
      </c>
      <c r="F62" s="138">
        <v>0</v>
      </c>
      <c r="G62" s="137">
        <v>0</v>
      </c>
      <c r="H62" s="139">
        <v>0</v>
      </c>
      <c r="I62" s="142"/>
    </row>
    <row r="63" spans="1:9" ht="15">
      <c r="A63" s="143"/>
      <c r="B63" s="138">
        <v>0</v>
      </c>
      <c r="C63" s="137">
        <v>0</v>
      </c>
      <c r="D63" s="138">
        <v>0</v>
      </c>
      <c r="E63" s="137">
        <v>0</v>
      </c>
      <c r="F63" s="138">
        <v>0</v>
      </c>
      <c r="G63" s="137">
        <v>0</v>
      </c>
      <c r="H63" s="139">
        <v>0</v>
      </c>
      <c r="I63" s="142"/>
    </row>
    <row r="64" spans="1:9" ht="15">
      <c r="A64" s="143"/>
      <c r="B64" s="138">
        <v>0</v>
      </c>
      <c r="C64" s="137">
        <v>0</v>
      </c>
      <c r="D64" s="138">
        <v>0</v>
      </c>
      <c r="E64" s="137">
        <v>0</v>
      </c>
      <c r="F64" s="138">
        <v>0</v>
      </c>
      <c r="G64" s="137">
        <v>0</v>
      </c>
      <c r="H64" s="139">
        <v>0</v>
      </c>
      <c r="I64" s="142"/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64"/>
  <sheetViews>
    <sheetView showGridLines="0" zoomScalePageLayoutView="0" workbookViewId="0" topLeftCell="A1">
      <selection activeCell="B4" sqref="B4:F4"/>
    </sheetView>
  </sheetViews>
  <sheetFormatPr defaultColWidth="10.69921875" defaultRowHeight="14.25"/>
  <cols>
    <col min="1" max="1" width="17.5" style="61" customWidth="1"/>
    <col min="2" max="8" width="8.5" style="55" customWidth="1"/>
    <col min="9" max="9" width="8.296875" style="56" customWidth="1"/>
    <col min="10" max="16384" width="10.69921875" style="57" customWidth="1"/>
  </cols>
  <sheetData>
    <row r="1" ht="15">
      <c r="A1" s="295"/>
    </row>
    <row r="2" spans="1:6" ht="15">
      <c r="A2" s="295"/>
      <c r="B2" s="296" t="s">
        <v>8</v>
      </c>
      <c r="C2" s="296"/>
      <c r="D2" s="296"/>
      <c r="E2" s="296"/>
      <c r="F2" s="296"/>
    </row>
    <row r="3" spans="1:4" ht="15">
      <c r="A3" s="295"/>
      <c r="D3" s="58"/>
    </row>
    <row r="4" spans="1:6" ht="15">
      <c r="A4" s="295"/>
      <c r="B4" s="291" t="s">
        <v>40</v>
      </c>
      <c r="C4" s="291"/>
      <c r="D4" s="291"/>
      <c r="E4" s="291"/>
      <c r="F4" s="291"/>
    </row>
    <row r="5" ht="15">
      <c r="A5" s="295"/>
    </row>
    <row r="6" spans="1:3" ht="15">
      <c r="A6" s="295"/>
      <c r="B6" s="297"/>
      <c r="C6" s="298"/>
    </row>
    <row r="7" ht="15">
      <c r="A7" s="295"/>
    </row>
    <row r="8" spans="1:8" ht="15">
      <c r="A8" s="59" t="s">
        <v>13</v>
      </c>
      <c r="B8" s="60"/>
      <c r="C8" s="60"/>
      <c r="D8" s="60"/>
      <c r="E8" s="60"/>
      <c r="F8" s="61"/>
      <c r="G8" s="61"/>
      <c r="H8" s="61"/>
    </row>
    <row r="9" spans="1:8" ht="15">
      <c r="A9" s="59" t="s">
        <v>0</v>
      </c>
      <c r="B9" s="62"/>
      <c r="C9" s="62"/>
      <c r="D9" s="62"/>
      <c r="E9" s="62"/>
      <c r="F9" s="61"/>
      <c r="G9" s="61"/>
      <c r="H9" s="61"/>
    </row>
    <row r="10" spans="1:8" ht="15">
      <c r="A10" s="59" t="s">
        <v>16</v>
      </c>
      <c r="B10" s="299"/>
      <c r="C10" s="299"/>
      <c r="D10" s="63"/>
      <c r="E10" s="63"/>
      <c r="F10" s="64"/>
      <c r="G10" s="64"/>
      <c r="H10" s="64"/>
    </row>
    <row r="11" spans="1:3" ht="15">
      <c r="A11" s="59" t="s">
        <v>14</v>
      </c>
      <c r="B11" s="62"/>
      <c r="C11" s="63"/>
    </row>
    <row r="12" spans="1:3" ht="15">
      <c r="A12" s="59" t="s">
        <v>19</v>
      </c>
      <c r="B12" s="65" t="s">
        <v>26</v>
      </c>
      <c r="C12" s="66"/>
    </row>
    <row r="13" spans="1:9" ht="15">
      <c r="A13" s="67" t="s">
        <v>15</v>
      </c>
      <c r="B13" s="68" t="s">
        <v>2</v>
      </c>
      <c r="C13" s="69"/>
      <c r="D13" s="68" t="s">
        <v>2</v>
      </c>
      <c r="E13" s="69"/>
      <c r="F13" s="68" t="s">
        <v>1</v>
      </c>
      <c r="G13" s="69"/>
      <c r="H13" s="70"/>
      <c r="I13" s="71" t="s">
        <v>29</v>
      </c>
    </row>
    <row r="14" spans="1:9" ht="15">
      <c r="A14" s="67" t="s">
        <v>18</v>
      </c>
      <c r="B14" s="72">
        <v>0.55</v>
      </c>
      <c r="C14" s="73"/>
      <c r="D14" s="72">
        <v>0</v>
      </c>
      <c r="E14" s="73"/>
      <c r="F14" s="72">
        <v>0</v>
      </c>
      <c r="G14" s="73"/>
      <c r="H14" s="74" t="s">
        <v>21</v>
      </c>
      <c r="I14" s="75" t="s">
        <v>30</v>
      </c>
    </row>
    <row r="15" spans="1:9" ht="15">
      <c r="A15" s="67" t="s">
        <v>17</v>
      </c>
      <c r="B15" s="76">
        <v>1</v>
      </c>
      <c r="C15" s="77"/>
      <c r="D15" s="76">
        <v>1</v>
      </c>
      <c r="E15" s="77"/>
      <c r="F15" s="76">
        <v>1</v>
      </c>
      <c r="G15" s="77"/>
      <c r="H15" s="74" t="s">
        <v>22</v>
      </c>
      <c r="I15" s="75" t="s">
        <v>31</v>
      </c>
    </row>
    <row r="16" spans="1:9" ht="15">
      <c r="A16" s="67"/>
      <c r="B16" s="78" t="s">
        <v>5</v>
      </c>
      <c r="C16" s="78" t="s">
        <v>4</v>
      </c>
      <c r="D16" s="78" t="s">
        <v>25</v>
      </c>
      <c r="E16" s="78" t="s">
        <v>4</v>
      </c>
      <c r="F16" s="78" t="s">
        <v>5</v>
      </c>
      <c r="G16" s="78" t="s">
        <v>4</v>
      </c>
      <c r="H16" s="79" t="s">
        <v>4</v>
      </c>
      <c r="I16" s="80">
        <v>1</v>
      </c>
    </row>
    <row r="17" spans="1:9" ht="15">
      <c r="A17" s="81"/>
      <c r="B17" s="82">
        <v>0</v>
      </c>
      <c r="C17" s="83">
        <f>B17/B$15*1000*B$14</f>
        <v>0</v>
      </c>
      <c r="D17" s="82">
        <v>0</v>
      </c>
      <c r="E17" s="83">
        <f>D17/D$15*1000*D$14</f>
        <v>0</v>
      </c>
      <c r="F17" s="82">
        <v>0</v>
      </c>
      <c r="G17" s="83">
        <f>F17/F$15*1000*F$14</f>
        <v>0</v>
      </c>
      <c r="H17" s="84">
        <f>LARGE((C17,E17,G17),1)</f>
        <v>0</v>
      </c>
      <c r="I17" s="50"/>
    </row>
    <row r="18" spans="1:9" ht="15">
      <c r="A18" s="81"/>
      <c r="B18" s="82">
        <v>0</v>
      </c>
      <c r="C18" s="83">
        <f aca="true" t="shared" si="0" ref="C18:C45">B18/B$15*1000*B$14</f>
        <v>0</v>
      </c>
      <c r="D18" s="82">
        <v>0</v>
      </c>
      <c r="E18" s="83">
        <f aca="true" t="shared" si="1" ref="E18:E45">D18/D$15*1000*D$14</f>
        <v>0</v>
      </c>
      <c r="F18" s="82">
        <v>0</v>
      </c>
      <c r="G18" s="83">
        <f aca="true" t="shared" si="2" ref="G18:G45">F18/F$15*1000*F$14</f>
        <v>0</v>
      </c>
      <c r="H18" s="84">
        <f>LARGE((C18,E18,G18),1)</f>
        <v>0</v>
      </c>
      <c r="I18" s="50"/>
    </row>
    <row r="19" spans="1:9" ht="15">
      <c r="A19" s="81"/>
      <c r="B19" s="82">
        <v>0</v>
      </c>
      <c r="C19" s="83">
        <f t="shared" si="0"/>
        <v>0</v>
      </c>
      <c r="D19" s="82">
        <v>0</v>
      </c>
      <c r="E19" s="83">
        <f t="shared" si="1"/>
        <v>0</v>
      </c>
      <c r="F19" s="82">
        <v>0</v>
      </c>
      <c r="G19" s="83">
        <f t="shared" si="2"/>
        <v>0</v>
      </c>
      <c r="H19" s="84">
        <f>LARGE((C19,E19,G19),1)</f>
        <v>0</v>
      </c>
      <c r="I19" s="50"/>
    </row>
    <row r="20" spans="1:9" ht="15">
      <c r="A20" s="81"/>
      <c r="B20" s="82">
        <v>0</v>
      </c>
      <c r="C20" s="83">
        <f t="shared" si="0"/>
        <v>0</v>
      </c>
      <c r="D20" s="82">
        <v>0</v>
      </c>
      <c r="E20" s="83">
        <f t="shared" si="1"/>
        <v>0</v>
      </c>
      <c r="F20" s="82">
        <v>0</v>
      </c>
      <c r="G20" s="83">
        <f t="shared" si="2"/>
        <v>0</v>
      </c>
      <c r="H20" s="84">
        <f>LARGE((C20,E20,G20),1)</f>
        <v>0</v>
      </c>
      <c r="I20" s="50"/>
    </row>
    <row r="21" spans="1:9" ht="15">
      <c r="A21" s="81"/>
      <c r="B21" s="82">
        <v>0</v>
      </c>
      <c r="C21" s="83">
        <f t="shared" si="0"/>
        <v>0</v>
      </c>
      <c r="D21" s="82">
        <v>0</v>
      </c>
      <c r="E21" s="83">
        <f t="shared" si="1"/>
        <v>0</v>
      </c>
      <c r="F21" s="82">
        <v>0</v>
      </c>
      <c r="G21" s="83">
        <f t="shared" si="2"/>
        <v>0</v>
      </c>
      <c r="H21" s="84">
        <f>LARGE((C21,E21,G21),1)</f>
        <v>0</v>
      </c>
      <c r="I21" s="50"/>
    </row>
    <row r="22" spans="1:9" ht="15">
      <c r="A22" s="81"/>
      <c r="B22" s="82">
        <v>0</v>
      </c>
      <c r="C22" s="83">
        <f t="shared" si="0"/>
        <v>0</v>
      </c>
      <c r="D22" s="82">
        <v>0</v>
      </c>
      <c r="E22" s="83">
        <f t="shared" si="1"/>
        <v>0</v>
      </c>
      <c r="F22" s="82">
        <v>0</v>
      </c>
      <c r="G22" s="83">
        <f t="shared" si="2"/>
        <v>0</v>
      </c>
      <c r="H22" s="84">
        <f>LARGE((C22,E22,G22),1)</f>
        <v>0</v>
      </c>
      <c r="I22" s="50"/>
    </row>
    <row r="23" spans="1:9" ht="15">
      <c r="A23" s="81"/>
      <c r="B23" s="82">
        <v>0</v>
      </c>
      <c r="C23" s="83">
        <f t="shared" si="0"/>
        <v>0</v>
      </c>
      <c r="D23" s="82">
        <v>0</v>
      </c>
      <c r="E23" s="83">
        <f t="shared" si="1"/>
        <v>0</v>
      </c>
      <c r="F23" s="82">
        <v>0</v>
      </c>
      <c r="G23" s="83">
        <f t="shared" si="2"/>
        <v>0</v>
      </c>
      <c r="H23" s="84">
        <f>LARGE((C23,E23,G23),1)</f>
        <v>0</v>
      </c>
      <c r="I23" s="50"/>
    </row>
    <row r="24" spans="1:9" ht="15">
      <c r="A24" s="81"/>
      <c r="B24" s="82">
        <v>0</v>
      </c>
      <c r="C24" s="83">
        <f t="shared" si="0"/>
        <v>0</v>
      </c>
      <c r="D24" s="82">
        <v>0</v>
      </c>
      <c r="E24" s="83">
        <f t="shared" si="1"/>
        <v>0</v>
      </c>
      <c r="F24" s="82">
        <v>0</v>
      </c>
      <c r="G24" s="83">
        <f t="shared" si="2"/>
        <v>0</v>
      </c>
      <c r="H24" s="84">
        <f>LARGE((C24,E24,G24),1)</f>
        <v>0</v>
      </c>
      <c r="I24" s="50"/>
    </row>
    <row r="25" spans="1:9" ht="15">
      <c r="A25" s="81"/>
      <c r="B25" s="82">
        <v>0</v>
      </c>
      <c r="C25" s="83">
        <f t="shared" si="0"/>
        <v>0</v>
      </c>
      <c r="D25" s="82">
        <v>0</v>
      </c>
      <c r="E25" s="83">
        <f t="shared" si="1"/>
        <v>0</v>
      </c>
      <c r="F25" s="82">
        <v>0</v>
      </c>
      <c r="G25" s="83">
        <f t="shared" si="2"/>
        <v>0</v>
      </c>
      <c r="H25" s="84">
        <f>LARGE((C25,E25,G25),1)</f>
        <v>0</v>
      </c>
      <c r="I25" s="50"/>
    </row>
    <row r="26" spans="1:9" ht="15">
      <c r="A26" s="81"/>
      <c r="B26" s="82">
        <v>0</v>
      </c>
      <c r="C26" s="83">
        <f t="shared" si="0"/>
        <v>0</v>
      </c>
      <c r="D26" s="82">
        <v>0</v>
      </c>
      <c r="E26" s="83">
        <f t="shared" si="1"/>
        <v>0</v>
      </c>
      <c r="F26" s="82">
        <v>0</v>
      </c>
      <c r="G26" s="83">
        <f t="shared" si="2"/>
        <v>0</v>
      </c>
      <c r="H26" s="84">
        <f>LARGE((C26,E26,G26),1)</f>
        <v>0</v>
      </c>
      <c r="I26" s="50"/>
    </row>
    <row r="27" spans="1:9" ht="15">
      <c r="A27" s="81"/>
      <c r="B27" s="82">
        <v>0</v>
      </c>
      <c r="C27" s="83">
        <f t="shared" si="0"/>
        <v>0</v>
      </c>
      <c r="D27" s="82">
        <v>0</v>
      </c>
      <c r="E27" s="83">
        <f t="shared" si="1"/>
        <v>0</v>
      </c>
      <c r="F27" s="82">
        <v>0</v>
      </c>
      <c r="G27" s="83">
        <f t="shared" si="2"/>
        <v>0</v>
      </c>
      <c r="H27" s="84">
        <f>LARGE((C27,E27,G27),1)</f>
        <v>0</v>
      </c>
      <c r="I27" s="50"/>
    </row>
    <row r="28" spans="1:9" ht="15">
      <c r="A28" s="81"/>
      <c r="B28" s="82">
        <v>0</v>
      </c>
      <c r="C28" s="83">
        <f t="shared" si="0"/>
        <v>0</v>
      </c>
      <c r="D28" s="82">
        <v>0</v>
      </c>
      <c r="E28" s="83">
        <f t="shared" si="1"/>
        <v>0</v>
      </c>
      <c r="F28" s="82">
        <v>0</v>
      </c>
      <c r="G28" s="83">
        <f t="shared" si="2"/>
        <v>0</v>
      </c>
      <c r="H28" s="84">
        <f>LARGE((C28,E28,G28),1)</f>
        <v>0</v>
      </c>
      <c r="I28" s="50"/>
    </row>
    <row r="29" spans="1:9" ht="15">
      <c r="A29" s="81"/>
      <c r="B29" s="82">
        <v>0</v>
      </c>
      <c r="C29" s="83">
        <f t="shared" si="0"/>
        <v>0</v>
      </c>
      <c r="D29" s="82">
        <v>0</v>
      </c>
      <c r="E29" s="83">
        <f t="shared" si="1"/>
        <v>0</v>
      </c>
      <c r="F29" s="82">
        <v>0</v>
      </c>
      <c r="G29" s="83">
        <f t="shared" si="2"/>
        <v>0</v>
      </c>
      <c r="H29" s="84">
        <f>LARGE((C29,E29,G29),1)</f>
        <v>0</v>
      </c>
      <c r="I29" s="50"/>
    </row>
    <row r="30" spans="1:9" ht="15">
      <c r="A30" s="81"/>
      <c r="B30" s="82">
        <v>0</v>
      </c>
      <c r="C30" s="83">
        <f t="shared" si="0"/>
        <v>0</v>
      </c>
      <c r="D30" s="82">
        <v>0</v>
      </c>
      <c r="E30" s="83">
        <f t="shared" si="1"/>
        <v>0</v>
      </c>
      <c r="F30" s="82">
        <v>0</v>
      </c>
      <c r="G30" s="83">
        <f t="shared" si="2"/>
        <v>0</v>
      </c>
      <c r="H30" s="84">
        <f>LARGE((C30,E30,G30),1)</f>
        <v>0</v>
      </c>
      <c r="I30" s="50"/>
    </row>
    <row r="31" spans="1:9" ht="15">
      <c r="A31" s="81"/>
      <c r="B31" s="82">
        <v>0</v>
      </c>
      <c r="C31" s="83">
        <f t="shared" si="0"/>
        <v>0</v>
      </c>
      <c r="D31" s="82">
        <v>0</v>
      </c>
      <c r="E31" s="83">
        <f t="shared" si="1"/>
        <v>0</v>
      </c>
      <c r="F31" s="82">
        <v>0</v>
      </c>
      <c r="G31" s="83">
        <f t="shared" si="2"/>
        <v>0</v>
      </c>
      <c r="H31" s="84">
        <f>LARGE((C31,E31,G31),1)</f>
        <v>0</v>
      </c>
      <c r="I31" s="50"/>
    </row>
    <row r="32" spans="1:9" ht="15">
      <c r="A32" s="81"/>
      <c r="B32" s="82">
        <v>0</v>
      </c>
      <c r="C32" s="83">
        <f t="shared" si="0"/>
        <v>0</v>
      </c>
      <c r="D32" s="82">
        <v>0</v>
      </c>
      <c r="E32" s="83">
        <f t="shared" si="1"/>
        <v>0</v>
      </c>
      <c r="F32" s="82">
        <v>0</v>
      </c>
      <c r="G32" s="83">
        <f t="shared" si="2"/>
        <v>0</v>
      </c>
      <c r="H32" s="84">
        <f>LARGE((C32,E32,G32),1)</f>
        <v>0</v>
      </c>
      <c r="I32" s="50"/>
    </row>
    <row r="33" spans="1:9" ht="15">
      <c r="A33" s="81"/>
      <c r="B33" s="82">
        <v>0</v>
      </c>
      <c r="C33" s="83">
        <f t="shared" si="0"/>
        <v>0</v>
      </c>
      <c r="D33" s="82">
        <v>0</v>
      </c>
      <c r="E33" s="83">
        <f t="shared" si="1"/>
        <v>0</v>
      </c>
      <c r="F33" s="82">
        <v>0</v>
      </c>
      <c r="G33" s="83">
        <f t="shared" si="2"/>
        <v>0</v>
      </c>
      <c r="H33" s="84">
        <f>LARGE((C33,E33,G33),1)</f>
        <v>0</v>
      </c>
      <c r="I33" s="50"/>
    </row>
    <row r="34" spans="1:9" ht="15">
      <c r="A34" s="81"/>
      <c r="B34" s="82">
        <v>0</v>
      </c>
      <c r="C34" s="83">
        <f t="shared" si="0"/>
        <v>0</v>
      </c>
      <c r="D34" s="82">
        <v>0</v>
      </c>
      <c r="E34" s="83">
        <f t="shared" si="1"/>
        <v>0</v>
      </c>
      <c r="F34" s="82">
        <v>0</v>
      </c>
      <c r="G34" s="83">
        <f t="shared" si="2"/>
        <v>0</v>
      </c>
      <c r="H34" s="84">
        <f>LARGE((C34,E34,G34),1)</f>
        <v>0</v>
      </c>
      <c r="I34" s="50"/>
    </row>
    <row r="35" spans="1:9" ht="15">
      <c r="A35" s="81"/>
      <c r="B35" s="82">
        <v>0</v>
      </c>
      <c r="C35" s="83">
        <f t="shared" si="0"/>
        <v>0</v>
      </c>
      <c r="D35" s="82">
        <v>0</v>
      </c>
      <c r="E35" s="83">
        <f t="shared" si="1"/>
        <v>0</v>
      </c>
      <c r="F35" s="82">
        <v>0</v>
      </c>
      <c r="G35" s="83">
        <f t="shared" si="2"/>
        <v>0</v>
      </c>
      <c r="H35" s="84">
        <f>LARGE((C35,E35,G35),1)</f>
        <v>0</v>
      </c>
      <c r="I35" s="50"/>
    </row>
    <row r="36" spans="1:9" ht="15">
      <c r="A36" s="81"/>
      <c r="B36" s="82">
        <v>0</v>
      </c>
      <c r="C36" s="83">
        <f t="shared" si="0"/>
        <v>0</v>
      </c>
      <c r="D36" s="82">
        <v>0</v>
      </c>
      <c r="E36" s="83">
        <f t="shared" si="1"/>
        <v>0</v>
      </c>
      <c r="F36" s="82">
        <v>0</v>
      </c>
      <c r="G36" s="83">
        <f t="shared" si="2"/>
        <v>0</v>
      </c>
      <c r="H36" s="84">
        <f>LARGE((C36,E36,G36),1)</f>
        <v>0</v>
      </c>
      <c r="I36" s="50"/>
    </row>
    <row r="37" spans="1:9" ht="15">
      <c r="A37" s="81"/>
      <c r="B37" s="82">
        <v>0</v>
      </c>
      <c r="C37" s="83">
        <f t="shared" si="0"/>
        <v>0</v>
      </c>
      <c r="D37" s="82">
        <v>0</v>
      </c>
      <c r="E37" s="83">
        <f t="shared" si="1"/>
        <v>0</v>
      </c>
      <c r="F37" s="82">
        <v>0</v>
      </c>
      <c r="G37" s="83">
        <f t="shared" si="2"/>
        <v>0</v>
      </c>
      <c r="H37" s="84">
        <f>LARGE((C37,E37,G37),1)</f>
        <v>0</v>
      </c>
      <c r="I37" s="50"/>
    </row>
    <row r="38" spans="1:9" ht="15">
      <c r="A38" s="81"/>
      <c r="B38" s="82">
        <v>0</v>
      </c>
      <c r="C38" s="83">
        <f t="shared" si="0"/>
        <v>0</v>
      </c>
      <c r="D38" s="82">
        <v>0</v>
      </c>
      <c r="E38" s="83">
        <f t="shared" si="1"/>
        <v>0</v>
      </c>
      <c r="F38" s="82">
        <v>0</v>
      </c>
      <c r="G38" s="83">
        <f t="shared" si="2"/>
        <v>0</v>
      </c>
      <c r="H38" s="84">
        <f>LARGE((C38,E38,G38),1)</f>
        <v>0</v>
      </c>
      <c r="I38" s="85"/>
    </row>
    <row r="39" spans="1:9" ht="15">
      <c r="A39" s="81"/>
      <c r="B39" s="82">
        <v>0</v>
      </c>
      <c r="C39" s="83">
        <f t="shared" si="0"/>
        <v>0</v>
      </c>
      <c r="D39" s="82">
        <v>0</v>
      </c>
      <c r="E39" s="83">
        <f t="shared" si="1"/>
        <v>0</v>
      </c>
      <c r="F39" s="82">
        <v>0</v>
      </c>
      <c r="G39" s="83">
        <f t="shared" si="2"/>
        <v>0</v>
      </c>
      <c r="H39" s="84">
        <f>LARGE((C39,E39,G39),1)</f>
        <v>0</v>
      </c>
      <c r="I39" s="85"/>
    </row>
    <row r="40" spans="1:9" ht="15">
      <c r="A40" s="81"/>
      <c r="B40" s="82">
        <v>0</v>
      </c>
      <c r="C40" s="83">
        <f t="shared" si="0"/>
        <v>0</v>
      </c>
      <c r="D40" s="82">
        <v>0</v>
      </c>
      <c r="E40" s="83">
        <f t="shared" si="1"/>
        <v>0</v>
      </c>
      <c r="F40" s="82">
        <v>0</v>
      </c>
      <c r="G40" s="83">
        <f t="shared" si="2"/>
        <v>0</v>
      </c>
      <c r="H40" s="84">
        <f>LARGE((C40,E40,G40),1)</f>
        <v>0</v>
      </c>
      <c r="I40" s="85"/>
    </row>
    <row r="41" spans="1:9" ht="15">
      <c r="A41" s="81"/>
      <c r="B41" s="82">
        <v>0</v>
      </c>
      <c r="C41" s="83">
        <f t="shared" si="0"/>
        <v>0</v>
      </c>
      <c r="D41" s="82">
        <v>0</v>
      </c>
      <c r="E41" s="83">
        <f t="shared" si="1"/>
        <v>0</v>
      </c>
      <c r="F41" s="82">
        <v>0</v>
      </c>
      <c r="G41" s="83">
        <f t="shared" si="2"/>
        <v>0</v>
      </c>
      <c r="H41" s="84">
        <f>LARGE((C41,E41,G41),1)</f>
        <v>0</v>
      </c>
      <c r="I41" s="85"/>
    </row>
    <row r="42" spans="1:9" ht="15">
      <c r="A42" s="81"/>
      <c r="B42" s="82">
        <v>0</v>
      </c>
      <c r="C42" s="83">
        <f t="shared" si="0"/>
        <v>0</v>
      </c>
      <c r="D42" s="82">
        <v>0</v>
      </c>
      <c r="E42" s="83">
        <f t="shared" si="1"/>
        <v>0</v>
      </c>
      <c r="F42" s="82">
        <v>0</v>
      </c>
      <c r="G42" s="83">
        <f t="shared" si="2"/>
        <v>0</v>
      </c>
      <c r="H42" s="84">
        <f>LARGE((C42,E42,G42),1)</f>
        <v>0</v>
      </c>
      <c r="I42" s="85"/>
    </row>
    <row r="43" spans="1:9" ht="15">
      <c r="A43" s="81"/>
      <c r="B43" s="82">
        <v>0</v>
      </c>
      <c r="C43" s="83">
        <f t="shared" si="0"/>
        <v>0</v>
      </c>
      <c r="D43" s="82">
        <v>0</v>
      </c>
      <c r="E43" s="83">
        <f t="shared" si="1"/>
        <v>0</v>
      </c>
      <c r="F43" s="82">
        <v>0</v>
      </c>
      <c r="G43" s="83">
        <f t="shared" si="2"/>
        <v>0</v>
      </c>
      <c r="H43" s="84">
        <f>LARGE((C43,E43,G43),1)</f>
        <v>0</v>
      </c>
      <c r="I43" s="85"/>
    </row>
    <row r="44" spans="1:9" ht="15">
      <c r="A44" s="81"/>
      <c r="B44" s="82">
        <v>0</v>
      </c>
      <c r="C44" s="83">
        <f t="shared" si="0"/>
        <v>0</v>
      </c>
      <c r="D44" s="82">
        <v>0</v>
      </c>
      <c r="E44" s="83">
        <f t="shared" si="1"/>
        <v>0</v>
      </c>
      <c r="F44" s="82">
        <v>0</v>
      </c>
      <c r="G44" s="83">
        <f t="shared" si="2"/>
        <v>0</v>
      </c>
      <c r="H44" s="84">
        <f>LARGE((C44,E44,G44),1)</f>
        <v>0</v>
      </c>
      <c r="I44" s="85"/>
    </row>
    <row r="45" spans="1:9" ht="15">
      <c r="A45" s="81"/>
      <c r="B45" s="82">
        <v>0</v>
      </c>
      <c r="C45" s="83">
        <f t="shared" si="0"/>
        <v>0</v>
      </c>
      <c r="D45" s="82">
        <v>0</v>
      </c>
      <c r="E45" s="83">
        <f t="shared" si="1"/>
        <v>0</v>
      </c>
      <c r="F45" s="82">
        <v>0</v>
      </c>
      <c r="G45" s="83">
        <f t="shared" si="2"/>
        <v>0</v>
      </c>
      <c r="H45" s="84">
        <f>LARGE((C45,E45,G45),1)</f>
        <v>0</v>
      </c>
      <c r="I45" s="85"/>
    </row>
    <row r="46" spans="1:9" ht="15">
      <c r="A46" s="86"/>
      <c r="B46" s="82">
        <v>0</v>
      </c>
      <c r="C46" s="83">
        <f aca="true" t="shared" si="3" ref="C46:C64">B46/B$15*1000*B$14</f>
        <v>0</v>
      </c>
      <c r="D46" s="82">
        <v>0</v>
      </c>
      <c r="E46" s="83">
        <f aca="true" t="shared" si="4" ref="E46:E64">D46/D$15*1000*D$14</f>
        <v>0</v>
      </c>
      <c r="F46" s="82">
        <v>0</v>
      </c>
      <c r="G46" s="83">
        <f aca="true" t="shared" si="5" ref="G46:G64">F46/F$15*1000*F$14</f>
        <v>0</v>
      </c>
      <c r="H46" s="84">
        <f>LARGE((C46,E46,G46),1)</f>
        <v>0</v>
      </c>
      <c r="I46" s="85"/>
    </row>
    <row r="47" spans="1:9" ht="15">
      <c r="A47" s="87"/>
      <c r="B47" s="82">
        <v>0</v>
      </c>
      <c r="C47" s="83">
        <f t="shared" si="3"/>
        <v>0</v>
      </c>
      <c r="D47" s="82">
        <v>0</v>
      </c>
      <c r="E47" s="83">
        <f t="shared" si="4"/>
        <v>0</v>
      </c>
      <c r="F47" s="82">
        <v>0</v>
      </c>
      <c r="G47" s="83">
        <f t="shared" si="5"/>
        <v>0</v>
      </c>
      <c r="H47" s="84">
        <f>LARGE((C47,E47,G47),1)</f>
        <v>0</v>
      </c>
      <c r="I47" s="85"/>
    </row>
    <row r="48" spans="1:9" ht="15">
      <c r="A48" s="87"/>
      <c r="B48" s="82">
        <v>0</v>
      </c>
      <c r="C48" s="83">
        <f t="shared" si="3"/>
        <v>0</v>
      </c>
      <c r="D48" s="82">
        <v>0</v>
      </c>
      <c r="E48" s="83">
        <f t="shared" si="4"/>
        <v>0</v>
      </c>
      <c r="F48" s="82">
        <v>0</v>
      </c>
      <c r="G48" s="83">
        <f t="shared" si="5"/>
        <v>0</v>
      </c>
      <c r="H48" s="84">
        <f>LARGE((C48,E48,G48),1)</f>
        <v>0</v>
      </c>
      <c r="I48" s="85"/>
    </row>
    <row r="49" spans="1:9" ht="15">
      <c r="A49" s="87"/>
      <c r="B49" s="82">
        <v>0</v>
      </c>
      <c r="C49" s="83">
        <f t="shared" si="3"/>
        <v>0</v>
      </c>
      <c r="D49" s="82">
        <v>0</v>
      </c>
      <c r="E49" s="83">
        <f t="shared" si="4"/>
        <v>0</v>
      </c>
      <c r="F49" s="82">
        <v>0</v>
      </c>
      <c r="G49" s="83">
        <f t="shared" si="5"/>
        <v>0</v>
      </c>
      <c r="H49" s="84">
        <f>LARGE((C49,E49,G49),1)</f>
        <v>0</v>
      </c>
      <c r="I49" s="85"/>
    </row>
    <row r="50" spans="1:9" ht="15">
      <c r="A50" s="87"/>
      <c r="B50" s="82">
        <v>0</v>
      </c>
      <c r="C50" s="83">
        <f t="shared" si="3"/>
        <v>0</v>
      </c>
      <c r="D50" s="82">
        <v>0</v>
      </c>
      <c r="E50" s="83">
        <f t="shared" si="4"/>
        <v>0</v>
      </c>
      <c r="F50" s="82">
        <v>0</v>
      </c>
      <c r="G50" s="83">
        <f t="shared" si="5"/>
        <v>0</v>
      </c>
      <c r="H50" s="84">
        <f>LARGE((C50,E50,G50),1)</f>
        <v>0</v>
      </c>
      <c r="I50" s="85"/>
    </row>
    <row r="51" spans="1:9" ht="15">
      <c r="A51" s="87"/>
      <c r="B51" s="82">
        <v>0</v>
      </c>
      <c r="C51" s="83">
        <f t="shared" si="3"/>
        <v>0</v>
      </c>
      <c r="D51" s="82">
        <v>0</v>
      </c>
      <c r="E51" s="83">
        <f t="shared" si="4"/>
        <v>0</v>
      </c>
      <c r="F51" s="82">
        <v>0</v>
      </c>
      <c r="G51" s="83">
        <f t="shared" si="5"/>
        <v>0</v>
      </c>
      <c r="H51" s="84">
        <f>LARGE((C51,E51,G51),1)</f>
        <v>0</v>
      </c>
      <c r="I51" s="85"/>
    </row>
    <row r="52" spans="1:9" ht="15">
      <c r="A52" s="87"/>
      <c r="B52" s="82">
        <v>0</v>
      </c>
      <c r="C52" s="83">
        <f t="shared" si="3"/>
        <v>0</v>
      </c>
      <c r="D52" s="82">
        <v>0</v>
      </c>
      <c r="E52" s="83">
        <f t="shared" si="4"/>
        <v>0</v>
      </c>
      <c r="F52" s="82">
        <v>0</v>
      </c>
      <c r="G52" s="83">
        <f t="shared" si="5"/>
        <v>0</v>
      </c>
      <c r="H52" s="84">
        <f>LARGE((C52,E52,G52),1)</f>
        <v>0</v>
      </c>
      <c r="I52" s="85"/>
    </row>
    <row r="53" spans="1:9" ht="15">
      <c r="A53" s="87"/>
      <c r="B53" s="82">
        <v>0</v>
      </c>
      <c r="C53" s="83">
        <f t="shared" si="3"/>
        <v>0</v>
      </c>
      <c r="D53" s="82">
        <v>0</v>
      </c>
      <c r="E53" s="83">
        <f t="shared" si="4"/>
        <v>0</v>
      </c>
      <c r="F53" s="82">
        <v>0</v>
      </c>
      <c r="G53" s="83">
        <f t="shared" si="5"/>
        <v>0</v>
      </c>
      <c r="H53" s="84">
        <f>LARGE((C53,E53,G53),1)</f>
        <v>0</v>
      </c>
      <c r="I53" s="85"/>
    </row>
    <row r="54" spans="1:9" ht="15">
      <c r="A54" s="87"/>
      <c r="B54" s="82">
        <v>0</v>
      </c>
      <c r="C54" s="83">
        <f t="shared" si="3"/>
        <v>0</v>
      </c>
      <c r="D54" s="82">
        <v>0</v>
      </c>
      <c r="E54" s="83">
        <f t="shared" si="4"/>
        <v>0</v>
      </c>
      <c r="F54" s="82">
        <v>0</v>
      </c>
      <c r="G54" s="83">
        <f t="shared" si="5"/>
        <v>0</v>
      </c>
      <c r="H54" s="84">
        <f>LARGE((C54,E54,G54),1)</f>
        <v>0</v>
      </c>
      <c r="I54" s="85"/>
    </row>
    <row r="55" spans="1:9" ht="15">
      <c r="A55" s="87"/>
      <c r="B55" s="82">
        <v>0</v>
      </c>
      <c r="C55" s="83">
        <f t="shared" si="3"/>
        <v>0</v>
      </c>
      <c r="D55" s="82">
        <v>0</v>
      </c>
      <c r="E55" s="83">
        <f t="shared" si="4"/>
        <v>0</v>
      </c>
      <c r="F55" s="82">
        <v>0</v>
      </c>
      <c r="G55" s="83">
        <f t="shared" si="5"/>
        <v>0</v>
      </c>
      <c r="H55" s="84">
        <f>LARGE((C55,E55,G55),1)</f>
        <v>0</v>
      </c>
      <c r="I55" s="85"/>
    </row>
    <row r="56" spans="1:9" ht="15">
      <c r="A56" s="87"/>
      <c r="B56" s="82">
        <v>0</v>
      </c>
      <c r="C56" s="83">
        <f t="shared" si="3"/>
        <v>0</v>
      </c>
      <c r="D56" s="82">
        <v>0</v>
      </c>
      <c r="E56" s="83">
        <f t="shared" si="4"/>
        <v>0</v>
      </c>
      <c r="F56" s="82">
        <v>0</v>
      </c>
      <c r="G56" s="83">
        <f t="shared" si="5"/>
        <v>0</v>
      </c>
      <c r="H56" s="84">
        <f>LARGE((C56,E56,G56),1)</f>
        <v>0</v>
      </c>
      <c r="I56" s="85"/>
    </row>
    <row r="57" spans="1:9" ht="15">
      <c r="A57" s="87"/>
      <c r="B57" s="82">
        <v>0</v>
      </c>
      <c r="C57" s="83">
        <f t="shared" si="3"/>
        <v>0</v>
      </c>
      <c r="D57" s="82">
        <v>0</v>
      </c>
      <c r="E57" s="83">
        <f t="shared" si="4"/>
        <v>0</v>
      </c>
      <c r="F57" s="82">
        <v>0</v>
      </c>
      <c r="G57" s="83">
        <f t="shared" si="5"/>
        <v>0</v>
      </c>
      <c r="H57" s="84">
        <f>LARGE((C57,E57,G57),1)</f>
        <v>0</v>
      </c>
      <c r="I57" s="85"/>
    </row>
    <row r="58" spans="1:9" ht="15">
      <c r="A58" s="87"/>
      <c r="B58" s="82">
        <v>0</v>
      </c>
      <c r="C58" s="83">
        <f t="shared" si="3"/>
        <v>0</v>
      </c>
      <c r="D58" s="82">
        <v>0</v>
      </c>
      <c r="E58" s="83">
        <f t="shared" si="4"/>
        <v>0</v>
      </c>
      <c r="F58" s="82">
        <v>0</v>
      </c>
      <c r="G58" s="83">
        <f t="shared" si="5"/>
        <v>0</v>
      </c>
      <c r="H58" s="84">
        <f>LARGE((C58,E58,G58),1)</f>
        <v>0</v>
      </c>
      <c r="I58" s="85"/>
    </row>
    <row r="59" spans="1:9" ht="15">
      <c r="A59" s="87"/>
      <c r="B59" s="82">
        <v>0</v>
      </c>
      <c r="C59" s="83">
        <f t="shared" si="3"/>
        <v>0</v>
      </c>
      <c r="D59" s="82">
        <v>0</v>
      </c>
      <c r="E59" s="83">
        <f t="shared" si="4"/>
        <v>0</v>
      </c>
      <c r="F59" s="82">
        <v>0</v>
      </c>
      <c r="G59" s="83">
        <f t="shared" si="5"/>
        <v>0</v>
      </c>
      <c r="H59" s="84">
        <f>LARGE((C59,E59,G59),1)</f>
        <v>0</v>
      </c>
      <c r="I59" s="85"/>
    </row>
    <row r="60" spans="1:9" ht="15">
      <c r="A60" s="87"/>
      <c r="B60" s="82">
        <v>0</v>
      </c>
      <c r="C60" s="83">
        <f t="shared" si="3"/>
        <v>0</v>
      </c>
      <c r="D60" s="82">
        <v>0</v>
      </c>
      <c r="E60" s="83">
        <f t="shared" si="4"/>
        <v>0</v>
      </c>
      <c r="F60" s="82">
        <v>0</v>
      </c>
      <c r="G60" s="83">
        <f t="shared" si="5"/>
        <v>0</v>
      </c>
      <c r="H60" s="84">
        <f>LARGE((C60,E60,G60),1)</f>
        <v>0</v>
      </c>
      <c r="I60" s="85"/>
    </row>
    <row r="61" spans="1:9" ht="15">
      <c r="A61" s="87"/>
      <c r="B61" s="82">
        <v>0</v>
      </c>
      <c r="C61" s="83">
        <f t="shared" si="3"/>
        <v>0</v>
      </c>
      <c r="D61" s="82">
        <v>0</v>
      </c>
      <c r="E61" s="83">
        <f t="shared" si="4"/>
        <v>0</v>
      </c>
      <c r="F61" s="82">
        <v>0</v>
      </c>
      <c r="G61" s="83">
        <f t="shared" si="5"/>
        <v>0</v>
      </c>
      <c r="H61" s="84">
        <f>LARGE((C61,E61,G61),1)</f>
        <v>0</v>
      </c>
      <c r="I61" s="85"/>
    </row>
    <row r="62" spans="1:9" ht="15">
      <c r="A62" s="87"/>
      <c r="B62" s="82">
        <v>0</v>
      </c>
      <c r="C62" s="83">
        <f t="shared" si="3"/>
        <v>0</v>
      </c>
      <c r="D62" s="82">
        <v>0</v>
      </c>
      <c r="E62" s="83">
        <f t="shared" si="4"/>
        <v>0</v>
      </c>
      <c r="F62" s="82">
        <v>0</v>
      </c>
      <c r="G62" s="83">
        <f t="shared" si="5"/>
        <v>0</v>
      </c>
      <c r="H62" s="84">
        <f>LARGE((C62,E62,G62),1)</f>
        <v>0</v>
      </c>
      <c r="I62" s="85"/>
    </row>
    <row r="63" spans="1:9" ht="15">
      <c r="A63" s="87"/>
      <c r="B63" s="82">
        <v>0</v>
      </c>
      <c r="C63" s="83">
        <f t="shared" si="3"/>
        <v>0</v>
      </c>
      <c r="D63" s="82">
        <v>0</v>
      </c>
      <c r="E63" s="83">
        <f t="shared" si="4"/>
        <v>0</v>
      </c>
      <c r="F63" s="82">
        <v>0</v>
      </c>
      <c r="G63" s="83">
        <f t="shared" si="5"/>
        <v>0</v>
      </c>
      <c r="H63" s="84">
        <f>LARGE((C63,E63,G63),1)</f>
        <v>0</v>
      </c>
      <c r="I63" s="85"/>
    </row>
    <row r="64" spans="1:9" ht="15">
      <c r="A64" s="87"/>
      <c r="B64" s="82">
        <v>0</v>
      </c>
      <c r="C64" s="83">
        <f t="shared" si="3"/>
        <v>0</v>
      </c>
      <c r="D64" s="82">
        <v>0</v>
      </c>
      <c r="E64" s="83">
        <f t="shared" si="4"/>
        <v>0</v>
      </c>
      <c r="F64" s="82">
        <v>0</v>
      </c>
      <c r="G64" s="83">
        <f t="shared" si="5"/>
        <v>0</v>
      </c>
      <c r="H64" s="84">
        <f>LARGE((C64,E64,G64),1)</f>
        <v>0</v>
      </c>
      <c r="I64" s="85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64"/>
  <sheetViews>
    <sheetView showGridLines="0" zoomScalePageLayoutView="0" workbookViewId="0" topLeftCell="A1">
      <selection activeCell="B4" sqref="B4:F4"/>
    </sheetView>
  </sheetViews>
  <sheetFormatPr defaultColWidth="10.69921875" defaultRowHeight="14.25"/>
  <cols>
    <col min="1" max="1" width="17.5" style="61" customWidth="1"/>
    <col min="2" max="8" width="8.5" style="55" customWidth="1"/>
    <col min="9" max="9" width="8.296875" style="56" customWidth="1"/>
    <col min="10" max="16384" width="10.69921875" style="57" customWidth="1"/>
  </cols>
  <sheetData>
    <row r="1" ht="15">
      <c r="A1" s="295"/>
    </row>
    <row r="2" spans="1:6" ht="15">
      <c r="A2" s="295"/>
      <c r="B2" s="296" t="s">
        <v>8</v>
      </c>
      <c r="C2" s="296"/>
      <c r="D2" s="296"/>
      <c r="E2" s="296"/>
      <c r="F2" s="296"/>
    </row>
    <row r="3" spans="1:4" ht="15">
      <c r="A3" s="295"/>
      <c r="D3" s="58"/>
    </row>
    <row r="4" spans="1:6" ht="15">
      <c r="A4" s="295"/>
      <c r="B4" s="291" t="s">
        <v>40</v>
      </c>
      <c r="C4" s="291"/>
      <c r="D4" s="291"/>
      <c r="E4" s="291"/>
      <c r="F4" s="291"/>
    </row>
    <row r="5" ht="15">
      <c r="A5" s="295"/>
    </row>
    <row r="6" spans="1:3" ht="15">
      <c r="A6" s="295"/>
      <c r="B6" s="297"/>
      <c r="C6" s="298"/>
    </row>
    <row r="7" ht="15">
      <c r="A7" s="295"/>
    </row>
    <row r="8" spans="1:8" ht="15">
      <c r="A8" s="59" t="s">
        <v>13</v>
      </c>
      <c r="B8" s="60"/>
      <c r="C8" s="60"/>
      <c r="D8" s="60"/>
      <c r="E8" s="60"/>
      <c r="F8" s="61"/>
      <c r="G8" s="61"/>
      <c r="H8" s="61"/>
    </row>
    <row r="9" spans="1:8" ht="15">
      <c r="A9" s="59" t="s">
        <v>0</v>
      </c>
      <c r="B9" s="62"/>
      <c r="C9" s="62"/>
      <c r="D9" s="62"/>
      <c r="E9" s="62"/>
      <c r="F9" s="61"/>
      <c r="G9" s="61"/>
      <c r="H9" s="61"/>
    </row>
    <row r="10" spans="1:8" ht="15">
      <c r="A10" s="59" t="s">
        <v>16</v>
      </c>
      <c r="B10" s="299"/>
      <c r="C10" s="299"/>
      <c r="D10" s="63"/>
      <c r="E10" s="63"/>
      <c r="F10" s="64"/>
      <c r="G10" s="64"/>
      <c r="H10" s="64"/>
    </row>
    <row r="11" spans="1:3" ht="15">
      <c r="A11" s="59" t="s">
        <v>14</v>
      </c>
      <c r="B11" s="62"/>
      <c r="C11" s="63"/>
    </row>
    <row r="12" spans="1:3" ht="15">
      <c r="A12" s="59" t="s">
        <v>19</v>
      </c>
      <c r="B12" s="65" t="s">
        <v>26</v>
      </c>
      <c r="C12" s="66"/>
    </row>
    <row r="13" spans="1:9" ht="15">
      <c r="A13" s="67" t="s">
        <v>15</v>
      </c>
      <c r="B13" s="68" t="s">
        <v>2</v>
      </c>
      <c r="C13" s="69"/>
      <c r="D13" s="68" t="s">
        <v>2</v>
      </c>
      <c r="E13" s="69"/>
      <c r="F13" s="68" t="s">
        <v>1</v>
      </c>
      <c r="G13" s="69"/>
      <c r="H13" s="70"/>
      <c r="I13" s="71" t="s">
        <v>29</v>
      </c>
    </row>
    <row r="14" spans="1:9" ht="15">
      <c r="A14" s="67" t="s">
        <v>18</v>
      </c>
      <c r="B14" s="72">
        <v>0.55</v>
      </c>
      <c r="C14" s="73"/>
      <c r="D14" s="72">
        <v>0</v>
      </c>
      <c r="E14" s="73"/>
      <c r="F14" s="72">
        <v>0</v>
      </c>
      <c r="G14" s="73"/>
      <c r="H14" s="74" t="s">
        <v>21</v>
      </c>
      <c r="I14" s="75" t="s">
        <v>30</v>
      </c>
    </row>
    <row r="15" spans="1:9" ht="15">
      <c r="A15" s="67" t="s">
        <v>17</v>
      </c>
      <c r="B15" s="76">
        <v>1</v>
      </c>
      <c r="C15" s="77"/>
      <c r="D15" s="76">
        <v>1</v>
      </c>
      <c r="E15" s="77"/>
      <c r="F15" s="76">
        <v>1</v>
      </c>
      <c r="G15" s="77"/>
      <c r="H15" s="74" t="s">
        <v>22</v>
      </c>
      <c r="I15" s="75" t="s">
        <v>31</v>
      </c>
    </row>
    <row r="16" spans="1:9" ht="15">
      <c r="A16" s="67"/>
      <c r="B16" s="78" t="s">
        <v>5</v>
      </c>
      <c r="C16" s="78" t="s">
        <v>4</v>
      </c>
      <c r="D16" s="78" t="s">
        <v>25</v>
      </c>
      <c r="E16" s="78" t="s">
        <v>4</v>
      </c>
      <c r="F16" s="78" t="s">
        <v>5</v>
      </c>
      <c r="G16" s="78" t="s">
        <v>4</v>
      </c>
      <c r="H16" s="79" t="s">
        <v>4</v>
      </c>
      <c r="I16" s="80">
        <v>1</v>
      </c>
    </row>
    <row r="17" spans="1:9" ht="15">
      <c r="A17" s="81"/>
      <c r="B17" s="82">
        <v>0</v>
      </c>
      <c r="C17" s="83">
        <f>B17/B$15*1000*B$14</f>
        <v>0</v>
      </c>
      <c r="D17" s="82">
        <v>0</v>
      </c>
      <c r="E17" s="83">
        <f>D17/D$15*1000*D$14</f>
        <v>0</v>
      </c>
      <c r="F17" s="82">
        <v>0</v>
      </c>
      <c r="G17" s="83">
        <f>F17/F$15*1000*F$14</f>
        <v>0</v>
      </c>
      <c r="H17" s="84">
        <f>LARGE((C17,E17,G17),1)</f>
        <v>0</v>
      </c>
      <c r="I17" s="50"/>
    </row>
    <row r="18" spans="1:9" ht="15">
      <c r="A18" s="81"/>
      <c r="B18" s="82">
        <v>0</v>
      </c>
      <c r="C18" s="83">
        <f aca="true" t="shared" si="0" ref="C18:C56">B18/B$15*1000*B$14</f>
        <v>0</v>
      </c>
      <c r="D18" s="82">
        <v>0</v>
      </c>
      <c r="E18" s="83">
        <f aca="true" t="shared" si="1" ref="E18:E64">D18/D$15*1000*D$14</f>
        <v>0</v>
      </c>
      <c r="F18" s="82">
        <v>0</v>
      </c>
      <c r="G18" s="83">
        <f aca="true" t="shared" si="2" ref="G18:G64">F18/F$15*1000*F$14</f>
        <v>0</v>
      </c>
      <c r="H18" s="84">
        <f>LARGE((C18,E18,G18),1)</f>
        <v>0</v>
      </c>
      <c r="I18" s="50"/>
    </row>
    <row r="19" spans="1:9" ht="15">
      <c r="A19" s="81"/>
      <c r="B19" s="82">
        <v>0</v>
      </c>
      <c r="C19" s="83">
        <f t="shared" si="0"/>
        <v>0</v>
      </c>
      <c r="D19" s="82">
        <v>0</v>
      </c>
      <c r="E19" s="83">
        <f t="shared" si="1"/>
        <v>0</v>
      </c>
      <c r="F19" s="82">
        <v>0</v>
      </c>
      <c r="G19" s="83">
        <f t="shared" si="2"/>
        <v>0</v>
      </c>
      <c r="H19" s="84">
        <f>LARGE((C19,E19,G19),1)</f>
        <v>0</v>
      </c>
      <c r="I19" s="50"/>
    </row>
    <row r="20" spans="1:9" ht="15">
      <c r="A20" s="81"/>
      <c r="B20" s="82">
        <v>0</v>
      </c>
      <c r="C20" s="83">
        <f t="shared" si="0"/>
        <v>0</v>
      </c>
      <c r="D20" s="82">
        <v>0</v>
      </c>
      <c r="E20" s="83">
        <f t="shared" si="1"/>
        <v>0</v>
      </c>
      <c r="F20" s="82">
        <v>0</v>
      </c>
      <c r="G20" s="83">
        <f t="shared" si="2"/>
        <v>0</v>
      </c>
      <c r="H20" s="84">
        <f>LARGE((C20,E20,G20),1)</f>
        <v>0</v>
      </c>
      <c r="I20" s="50"/>
    </row>
    <row r="21" spans="1:9" ht="15">
      <c r="A21" s="81"/>
      <c r="B21" s="82">
        <v>0</v>
      </c>
      <c r="C21" s="83">
        <f t="shared" si="0"/>
        <v>0</v>
      </c>
      <c r="D21" s="82">
        <v>0</v>
      </c>
      <c r="E21" s="83">
        <f t="shared" si="1"/>
        <v>0</v>
      </c>
      <c r="F21" s="82">
        <v>0</v>
      </c>
      <c r="G21" s="83">
        <f t="shared" si="2"/>
        <v>0</v>
      </c>
      <c r="H21" s="84">
        <f>LARGE((C21,E21,G21),1)</f>
        <v>0</v>
      </c>
      <c r="I21" s="50"/>
    </row>
    <row r="22" spans="1:9" ht="15">
      <c r="A22" s="81"/>
      <c r="B22" s="82">
        <v>0</v>
      </c>
      <c r="C22" s="83">
        <f t="shared" si="0"/>
        <v>0</v>
      </c>
      <c r="D22" s="82">
        <v>0</v>
      </c>
      <c r="E22" s="83">
        <f t="shared" si="1"/>
        <v>0</v>
      </c>
      <c r="F22" s="82">
        <v>0</v>
      </c>
      <c r="G22" s="83">
        <f t="shared" si="2"/>
        <v>0</v>
      </c>
      <c r="H22" s="84">
        <f>LARGE((C22,E22,G22),1)</f>
        <v>0</v>
      </c>
      <c r="I22" s="50"/>
    </row>
    <row r="23" spans="1:9" ht="15">
      <c r="A23" s="81"/>
      <c r="B23" s="82">
        <v>0</v>
      </c>
      <c r="C23" s="83">
        <f t="shared" si="0"/>
        <v>0</v>
      </c>
      <c r="D23" s="82">
        <v>0</v>
      </c>
      <c r="E23" s="83">
        <f t="shared" si="1"/>
        <v>0</v>
      </c>
      <c r="F23" s="82">
        <v>0</v>
      </c>
      <c r="G23" s="83">
        <f t="shared" si="2"/>
        <v>0</v>
      </c>
      <c r="H23" s="84">
        <f>LARGE((C23,E23,G23),1)</f>
        <v>0</v>
      </c>
      <c r="I23" s="50"/>
    </row>
    <row r="24" spans="1:9" ht="15">
      <c r="A24" s="81"/>
      <c r="B24" s="82">
        <v>0</v>
      </c>
      <c r="C24" s="83">
        <f t="shared" si="0"/>
        <v>0</v>
      </c>
      <c r="D24" s="82">
        <v>0</v>
      </c>
      <c r="E24" s="83">
        <f t="shared" si="1"/>
        <v>0</v>
      </c>
      <c r="F24" s="82">
        <v>0</v>
      </c>
      <c r="G24" s="83">
        <f t="shared" si="2"/>
        <v>0</v>
      </c>
      <c r="H24" s="84">
        <f>LARGE((C24,E24,G24),1)</f>
        <v>0</v>
      </c>
      <c r="I24" s="50"/>
    </row>
    <row r="25" spans="1:9" ht="15">
      <c r="A25" s="81"/>
      <c r="B25" s="82">
        <v>0</v>
      </c>
      <c r="C25" s="83">
        <f t="shared" si="0"/>
        <v>0</v>
      </c>
      <c r="D25" s="82">
        <v>0</v>
      </c>
      <c r="E25" s="83">
        <f t="shared" si="1"/>
        <v>0</v>
      </c>
      <c r="F25" s="82">
        <v>0</v>
      </c>
      <c r="G25" s="83">
        <f t="shared" si="2"/>
        <v>0</v>
      </c>
      <c r="H25" s="84">
        <f>LARGE((C25,E25,G25),1)</f>
        <v>0</v>
      </c>
      <c r="I25" s="50"/>
    </row>
    <row r="26" spans="1:9" ht="15">
      <c r="A26" s="81"/>
      <c r="B26" s="82">
        <v>0</v>
      </c>
      <c r="C26" s="83">
        <f t="shared" si="0"/>
        <v>0</v>
      </c>
      <c r="D26" s="82">
        <v>0</v>
      </c>
      <c r="E26" s="83">
        <f t="shared" si="1"/>
        <v>0</v>
      </c>
      <c r="F26" s="82">
        <v>0</v>
      </c>
      <c r="G26" s="83">
        <f t="shared" si="2"/>
        <v>0</v>
      </c>
      <c r="H26" s="84">
        <f>LARGE((C26,E26,G26),1)</f>
        <v>0</v>
      </c>
      <c r="I26" s="50"/>
    </row>
    <row r="27" spans="1:9" ht="15">
      <c r="A27" s="81"/>
      <c r="B27" s="82">
        <v>0</v>
      </c>
      <c r="C27" s="83">
        <f t="shared" si="0"/>
        <v>0</v>
      </c>
      <c r="D27" s="82">
        <v>0</v>
      </c>
      <c r="E27" s="83">
        <f t="shared" si="1"/>
        <v>0</v>
      </c>
      <c r="F27" s="82">
        <v>0</v>
      </c>
      <c r="G27" s="83">
        <f t="shared" si="2"/>
        <v>0</v>
      </c>
      <c r="H27" s="84">
        <f>LARGE((C27,E27,G27),1)</f>
        <v>0</v>
      </c>
      <c r="I27" s="50"/>
    </row>
    <row r="28" spans="1:9" ht="15">
      <c r="A28" s="81"/>
      <c r="B28" s="82">
        <v>0</v>
      </c>
      <c r="C28" s="83">
        <f t="shared" si="0"/>
        <v>0</v>
      </c>
      <c r="D28" s="82">
        <v>0</v>
      </c>
      <c r="E28" s="83">
        <f t="shared" si="1"/>
        <v>0</v>
      </c>
      <c r="F28" s="82">
        <v>0</v>
      </c>
      <c r="G28" s="83">
        <f t="shared" si="2"/>
        <v>0</v>
      </c>
      <c r="H28" s="84">
        <f>LARGE((C28,E28,G28),1)</f>
        <v>0</v>
      </c>
      <c r="I28" s="50"/>
    </row>
    <row r="29" spans="1:9" ht="15">
      <c r="A29" s="81"/>
      <c r="B29" s="82">
        <v>0</v>
      </c>
      <c r="C29" s="83">
        <f t="shared" si="0"/>
        <v>0</v>
      </c>
      <c r="D29" s="82">
        <v>0</v>
      </c>
      <c r="E29" s="83">
        <f t="shared" si="1"/>
        <v>0</v>
      </c>
      <c r="F29" s="82">
        <v>0</v>
      </c>
      <c r="G29" s="83">
        <f t="shared" si="2"/>
        <v>0</v>
      </c>
      <c r="H29" s="84">
        <f>LARGE((C29,E29,G29),1)</f>
        <v>0</v>
      </c>
      <c r="I29" s="50"/>
    </row>
    <row r="30" spans="1:9" ht="15">
      <c r="A30" s="81"/>
      <c r="B30" s="82">
        <v>0</v>
      </c>
      <c r="C30" s="83">
        <f t="shared" si="0"/>
        <v>0</v>
      </c>
      <c r="D30" s="82">
        <v>0</v>
      </c>
      <c r="E30" s="83">
        <f t="shared" si="1"/>
        <v>0</v>
      </c>
      <c r="F30" s="82">
        <v>0</v>
      </c>
      <c r="G30" s="83">
        <f t="shared" si="2"/>
        <v>0</v>
      </c>
      <c r="H30" s="84">
        <f>LARGE((C30,E30,G30),1)</f>
        <v>0</v>
      </c>
      <c r="I30" s="50"/>
    </row>
    <row r="31" spans="1:9" ht="15">
      <c r="A31" s="81"/>
      <c r="B31" s="82">
        <v>0</v>
      </c>
      <c r="C31" s="83">
        <f t="shared" si="0"/>
        <v>0</v>
      </c>
      <c r="D31" s="82">
        <v>0</v>
      </c>
      <c r="E31" s="83">
        <f t="shared" si="1"/>
        <v>0</v>
      </c>
      <c r="F31" s="82">
        <v>0</v>
      </c>
      <c r="G31" s="83">
        <f t="shared" si="2"/>
        <v>0</v>
      </c>
      <c r="H31" s="84">
        <f>LARGE((C31,E31,G31),1)</f>
        <v>0</v>
      </c>
      <c r="I31" s="50"/>
    </row>
    <row r="32" spans="1:9" ht="15">
      <c r="A32" s="81"/>
      <c r="B32" s="82">
        <v>0</v>
      </c>
      <c r="C32" s="83">
        <f t="shared" si="0"/>
        <v>0</v>
      </c>
      <c r="D32" s="82">
        <v>0</v>
      </c>
      <c r="E32" s="83">
        <f t="shared" si="1"/>
        <v>0</v>
      </c>
      <c r="F32" s="82">
        <v>0</v>
      </c>
      <c r="G32" s="83">
        <f t="shared" si="2"/>
        <v>0</v>
      </c>
      <c r="H32" s="84">
        <f>LARGE((C32,E32,G32),1)</f>
        <v>0</v>
      </c>
      <c r="I32" s="50"/>
    </row>
    <row r="33" spans="1:9" ht="15">
      <c r="A33" s="81"/>
      <c r="B33" s="82">
        <v>0</v>
      </c>
      <c r="C33" s="83">
        <f t="shared" si="0"/>
        <v>0</v>
      </c>
      <c r="D33" s="82">
        <v>0</v>
      </c>
      <c r="E33" s="83">
        <f t="shared" si="1"/>
        <v>0</v>
      </c>
      <c r="F33" s="82">
        <v>0</v>
      </c>
      <c r="G33" s="83">
        <f t="shared" si="2"/>
        <v>0</v>
      </c>
      <c r="H33" s="84">
        <f>LARGE((C33,E33,G33),1)</f>
        <v>0</v>
      </c>
      <c r="I33" s="50"/>
    </row>
    <row r="34" spans="1:9" ht="15">
      <c r="A34" s="81"/>
      <c r="B34" s="82">
        <v>0</v>
      </c>
      <c r="C34" s="83">
        <f t="shared" si="0"/>
        <v>0</v>
      </c>
      <c r="D34" s="82">
        <v>0</v>
      </c>
      <c r="E34" s="83">
        <f t="shared" si="1"/>
        <v>0</v>
      </c>
      <c r="F34" s="82">
        <v>0</v>
      </c>
      <c r="G34" s="83">
        <f t="shared" si="2"/>
        <v>0</v>
      </c>
      <c r="H34" s="84">
        <f>LARGE((C34,E34,G34),1)</f>
        <v>0</v>
      </c>
      <c r="I34" s="50"/>
    </row>
    <row r="35" spans="1:9" ht="15">
      <c r="A35" s="81"/>
      <c r="B35" s="82">
        <v>0</v>
      </c>
      <c r="C35" s="83">
        <f t="shared" si="0"/>
        <v>0</v>
      </c>
      <c r="D35" s="82">
        <v>0</v>
      </c>
      <c r="E35" s="83">
        <f t="shared" si="1"/>
        <v>0</v>
      </c>
      <c r="F35" s="82">
        <v>0</v>
      </c>
      <c r="G35" s="83">
        <f t="shared" si="2"/>
        <v>0</v>
      </c>
      <c r="H35" s="84">
        <f>LARGE((C35,E35,G35),1)</f>
        <v>0</v>
      </c>
      <c r="I35" s="50"/>
    </row>
    <row r="36" spans="1:9" ht="15">
      <c r="A36" s="81"/>
      <c r="B36" s="82">
        <v>0</v>
      </c>
      <c r="C36" s="83">
        <f t="shared" si="0"/>
        <v>0</v>
      </c>
      <c r="D36" s="82">
        <v>0</v>
      </c>
      <c r="E36" s="83">
        <f t="shared" si="1"/>
        <v>0</v>
      </c>
      <c r="F36" s="82">
        <v>0</v>
      </c>
      <c r="G36" s="83">
        <f t="shared" si="2"/>
        <v>0</v>
      </c>
      <c r="H36" s="84">
        <f>LARGE((C36,E36,G36),1)</f>
        <v>0</v>
      </c>
      <c r="I36" s="50"/>
    </row>
    <row r="37" spans="1:9" ht="15">
      <c r="A37" s="81"/>
      <c r="B37" s="82">
        <v>0</v>
      </c>
      <c r="C37" s="83">
        <f t="shared" si="0"/>
        <v>0</v>
      </c>
      <c r="D37" s="82">
        <v>0</v>
      </c>
      <c r="E37" s="83">
        <f t="shared" si="1"/>
        <v>0</v>
      </c>
      <c r="F37" s="82">
        <v>0</v>
      </c>
      <c r="G37" s="83">
        <f t="shared" si="2"/>
        <v>0</v>
      </c>
      <c r="H37" s="84">
        <f>LARGE((C37,E37,G37),1)</f>
        <v>0</v>
      </c>
      <c r="I37" s="50"/>
    </row>
    <row r="38" spans="1:9" ht="15">
      <c r="A38" s="81"/>
      <c r="B38" s="82">
        <v>0</v>
      </c>
      <c r="C38" s="83">
        <f t="shared" si="0"/>
        <v>0</v>
      </c>
      <c r="D38" s="82">
        <v>0</v>
      </c>
      <c r="E38" s="83">
        <f t="shared" si="1"/>
        <v>0</v>
      </c>
      <c r="F38" s="82">
        <v>0</v>
      </c>
      <c r="G38" s="83">
        <f t="shared" si="2"/>
        <v>0</v>
      </c>
      <c r="H38" s="84">
        <f>LARGE((C38,E38,G38),1)</f>
        <v>0</v>
      </c>
      <c r="I38" s="50"/>
    </row>
    <row r="39" spans="1:9" ht="15">
      <c r="A39" s="81"/>
      <c r="B39" s="82">
        <v>0</v>
      </c>
      <c r="C39" s="83">
        <f t="shared" si="0"/>
        <v>0</v>
      </c>
      <c r="D39" s="82">
        <v>0</v>
      </c>
      <c r="E39" s="83">
        <f t="shared" si="1"/>
        <v>0</v>
      </c>
      <c r="F39" s="82">
        <v>0</v>
      </c>
      <c r="G39" s="83">
        <f t="shared" si="2"/>
        <v>0</v>
      </c>
      <c r="H39" s="84">
        <f>LARGE((C39,E39,G39),1)</f>
        <v>0</v>
      </c>
      <c r="I39" s="50"/>
    </row>
    <row r="40" spans="1:9" ht="15">
      <c r="A40" s="81"/>
      <c r="B40" s="82">
        <v>0</v>
      </c>
      <c r="C40" s="83">
        <f t="shared" si="0"/>
        <v>0</v>
      </c>
      <c r="D40" s="82">
        <v>0</v>
      </c>
      <c r="E40" s="83">
        <f t="shared" si="1"/>
        <v>0</v>
      </c>
      <c r="F40" s="82">
        <v>0</v>
      </c>
      <c r="G40" s="83">
        <f t="shared" si="2"/>
        <v>0</v>
      </c>
      <c r="H40" s="84">
        <f>LARGE((C40,E40,G40),1)</f>
        <v>0</v>
      </c>
      <c r="I40" s="50"/>
    </row>
    <row r="41" spans="1:9" ht="15">
      <c r="A41" s="81"/>
      <c r="B41" s="82">
        <v>0</v>
      </c>
      <c r="C41" s="83">
        <f t="shared" si="0"/>
        <v>0</v>
      </c>
      <c r="D41" s="82">
        <v>0</v>
      </c>
      <c r="E41" s="83">
        <f t="shared" si="1"/>
        <v>0</v>
      </c>
      <c r="F41" s="82">
        <v>0</v>
      </c>
      <c r="G41" s="83">
        <f t="shared" si="2"/>
        <v>0</v>
      </c>
      <c r="H41" s="84">
        <f>LARGE((C41,E41,G41),1)</f>
        <v>0</v>
      </c>
      <c r="I41" s="50"/>
    </row>
    <row r="42" spans="1:9" ht="15">
      <c r="A42" s="81"/>
      <c r="B42" s="82">
        <v>0</v>
      </c>
      <c r="C42" s="83">
        <f t="shared" si="0"/>
        <v>0</v>
      </c>
      <c r="D42" s="82">
        <v>0</v>
      </c>
      <c r="E42" s="83">
        <f t="shared" si="1"/>
        <v>0</v>
      </c>
      <c r="F42" s="82">
        <v>0</v>
      </c>
      <c r="G42" s="83">
        <f t="shared" si="2"/>
        <v>0</v>
      </c>
      <c r="H42" s="84">
        <f>LARGE((C42,E42,G42),1)</f>
        <v>0</v>
      </c>
      <c r="I42" s="50"/>
    </row>
    <row r="43" spans="1:9" ht="15">
      <c r="A43" s="81"/>
      <c r="B43" s="82">
        <v>0</v>
      </c>
      <c r="C43" s="83">
        <f t="shared" si="0"/>
        <v>0</v>
      </c>
      <c r="D43" s="82">
        <v>0</v>
      </c>
      <c r="E43" s="83">
        <f t="shared" si="1"/>
        <v>0</v>
      </c>
      <c r="F43" s="82">
        <v>0</v>
      </c>
      <c r="G43" s="83">
        <f t="shared" si="2"/>
        <v>0</v>
      </c>
      <c r="H43" s="84">
        <f>LARGE((C43,E43,G43),1)</f>
        <v>0</v>
      </c>
      <c r="I43" s="50"/>
    </row>
    <row r="44" spans="1:9" ht="15">
      <c r="A44" s="81"/>
      <c r="B44" s="82">
        <v>0</v>
      </c>
      <c r="C44" s="83">
        <f t="shared" si="0"/>
        <v>0</v>
      </c>
      <c r="D44" s="82">
        <v>0</v>
      </c>
      <c r="E44" s="83">
        <f t="shared" si="1"/>
        <v>0</v>
      </c>
      <c r="F44" s="82">
        <v>0</v>
      </c>
      <c r="G44" s="83">
        <f t="shared" si="2"/>
        <v>0</v>
      </c>
      <c r="H44" s="84">
        <f>LARGE((C44,E44,G44),1)</f>
        <v>0</v>
      </c>
      <c r="I44" s="50"/>
    </row>
    <row r="45" spans="1:9" ht="15">
      <c r="A45" s="81"/>
      <c r="B45" s="82">
        <v>0</v>
      </c>
      <c r="C45" s="83">
        <f t="shared" si="0"/>
        <v>0</v>
      </c>
      <c r="D45" s="82">
        <v>0</v>
      </c>
      <c r="E45" s="83">
        <f t="shared" si="1"/>
        <v>0</v>
      </c>
      <c r="F45" s="82">
        <v>0</v>
      </c>
      <c r="G45" s="83">
        <v>0</v>
      </c>
      <c r="H45" s="84">
        <f>LARGE((C45,E45,G45),1)</f>
        <v>0</v>
      </c>
      <c r="I45" s="50"/>
    </row>
    <row r="46" spans="1:9" ht="15">
      <c r="A46" s="86"/>
      <c r="B46" s="82">
        <v>0</v>
      </c>
      <c r="C46" s="83">
        <f t="shared" si="0"/>
        <v>0</v>
      </c>
      <c r="D46" s="82">
        <v>0</v>
      </c>
      <c r="E46" s="83">
        <f t="shared" si="1"/>
        <v>0</v>
      </c>
      <c r="F46" s="82">
        <v>0</v>
      </c>
      <c r="G46" s="83">
        <f t="shared" si="2"/>
        <v>0</v>
      </c>
      <c r="H46" s="84">
        <f>LARGE((C46,E46,G46),1)</f>
        <v>0</v>
      </c>
      <c r="I46" s="50"/>
    </row>
    <row r="47" spans="1:9" ht="15">
      <c r="A47" s="87"/>
      <c r="B47" s="82">
        <v>0</v>
      </c>
      <c r="C47" s="83">
        <f t="shared" si="0"/>
        <v>0</v>
      </c>
      <c r="D47" s="82">
        <v>0</v>
      </c>
      <c r="E47" s="83">
        <f t="shared" si="1"/>
        <v>0</v>
      </c>
      <c r="F47" s="82">
        <v>0</v>
      </c>
      <c r="G47" s="83">
        <f t="shared" si="2"/>
        <v>0</v>
      </c>
      <c r="H47" s="84">
        <f>LARGE((C47,E47,G47),1)</f>
        <v>0</v>
      </c>
      <c r="I47" s="50"/>
    </row>
    <row r="48" spans="1:9" ht="15">
      <c r="A48" s="87"/>
      <c r="B48" s="82">
        <v>0</v>
      </c>
      <c r="C48" s="83">
        <f t="shared" si="0"/>
        <v>0</v>
      </c>
      <c r="D48" s="82">
        <v>0</v>
      </c>
      <c r="E48" s="83">
        <f t="shared" si="1"/>
        <v>0</v>
      </c>
      <c r="F48" s="82">
        <v>0</v>
      </c>
      <c r="G48" s="83">
        <f t="shared" si="2"/>
        <v>0</v>
      </c>
      <c r="H48" s="84">
        <f>LARGE((C48,E48,G48),1)</f>
        <v>0</v>
      </c>
      <c r="I48" s="50"/>
    </row>
    <row r="49" spans="1:9" ht="15">
      <c r="A49" s="87"/>
      <c r="B49" s="82">
        <v>0</v>
      </c>
      <c r="C49" s="83">
        <f t="shared" si="0"/>
        <v>0</v>
      </c>
      <c r="D49" s="82">
        <v>0</v>
      </c>
      <c r="E49" s="83">
        <f t="shared" si="1"/>
        <v>0</v>
      </c>
      <c r="F49" s="82">
        <v>0</v>
      </c>
      <c r="G49" s="83">
        <f t="shared" si="2"/>
        <v>0</v>
      </c>
      <c r="H49" s="84">
        <f>LARGE((C49,E49,G49),1)</f>
        <v>0</v>
      </c>
      <c r="I49" s="50"/>
    </row>
    <row r="50" spans="1:9" ht="15">
      <c r="A50" s="87"/>
      <c r="B50" s="82">
        <v>0</v>
      </c>
      <c r="C50" s="83">
        <f t="shared" si="0"/>
        <v>0</v>
      </c>
      <c r="D50" s="82">
        <v>0</v>
      </c>
      <c r="E50" s="83">
        <f t="shared" si="1"/>
        <v>0</v>
      </c>
      <c r="F50" s="82">
        <v>0</v>
      </c>
      <c r="G50" s="83">
        <f t="shared" si="2"/>
        <v>0</v>
      </c>
      <c r="H50" s="84">
        <f>LARGE((C50,E50,G50),1)</f>
        <v>0</v>
      </c>
      <c r="I50" s="50"/>
    </row>
    <row r="51" spans="1:9" ht="15">
      <c r="A51" s="87"/>
      <c r="B51" s="82">
        <v>0</v>
      </c>
      <c r="C51" s="83">
        <f t="shared" si="0"/>
        <v>0</v>
      </c>
      <c r="D51" s="82">
        <v>0</v>
      </c>
      <c r="E51" s="83">
        <f t="shared" si="1"/>
        <v>0</v>
      </c>
      <c r="F51" s="82">
        <v>0</v>
      </c>
      <c r="G51" s="83">
        <f t="shared" si="2"/>
        <v>0</v>
      </c>
      <c r="H51" s="84">
        <f>LARGE((C51,E51,G51),1)</f>
        <v>0</v>
      </c>
      <c r="I51" s="50"/>
    </row>
    <row r="52" spans="1:9" ht="15">
      <c r="A52" s="87"/>
      <c r="B52" s="82">
        <v>0</v>
      </c>
      <c r="C52" s="83">
        <f t="shared" si="0"/>
        <v>0</v>
      </c>
      <c r="D52" s="82">
        <v>0</v>
      </c>
      <c r="E52" s="83">
        <f t="shared" si="1"/>
        <v>0</v>
      </c>
      <c r="F52" s="82">
        <v>0</v>
      </c>
      <c r="G52" s="83">
        <f t="shared" si="2"/>
        <v>0</v>
      </c>
      <c r="H52" s="84">
        <f>LARGE((C52,E52,G52),1)</f>
        <v>0</v>
      </c>
      <c r="I52" s="50"/>
    </row>
    <row r="53" spans="1:9" ht="15">
      <c r="A53" s="87"/>
      <c r="B53" s="82">
        <v>0</v>
      </c>
      <c r="C53" s="83">
        <f t="shared" si="0"/>
        <v>0</v>
      </c>
      <c r="D53" s="82">
        <v>0</v>
      </c>
      <c r="E53" s="83">
        <f t="shared" si="1"/>
        <v>0</v>
      </c>
      <c r="F53" s="82">
        <v>0</v>
      </c>
      <c r="G53" s="83">
        <f t="shared" si="2"/>
        <v>0</v>
      </c>
      <c r="H53" s="84">
        <f>LARGE((C53,E53,G53),1)</f>
        <v>0</v>
      </c>
      <c r="I53" s="50"/>
    </row>
    <row r="54" spans="1:9" ht="15">
      <c r="A54" s="87"/>
      <c r="B54" s="82">
        <v>0</v>
      </c>
      <c r="C54" s="83">
        <f t="shared" si="0"/>
        <v>0</v>
      </c>
      <c r="D54" s="82">
        <v>0</v>
      </c>
      <c r="E54" s="83">
        <f t="shared" si="1"/>
        <v>0</v>
      </c>
      <c r="F54" s="82">
        <v>0</v>
      </c>
      <c r="G54" s="83">
        <f t="shared" si="2"/>
        <v>0</v>
      </c>
      <c r="H54" s="84">
        <f>LARGE((C54,E54,G54),1)</f>
        <v>0</v>
      </c>
      <c r="I54" s="50"/>
    </row>
    <row r="55" spans="1:9" ht="15">
      <c r="A55" s="87"/>
      <c r="B55" s="82">
        <v>0</v>
      </c>
      <c r="C55" s="83">
        <f t="shared" si="0"/>
        <v>0</v>
      </c>
      <c r="D55" s="82">
        <v>0</v>
      </c>
      <c r="E55" s="83">
        <f t="shared" si="1"/>
        <v>0</v>
      </c>
      <c r="F55" s="82">
        <v>0</v>
      </c>
      <c r="G55" s="83">
        <f t="shared" si="2"/>
        <v>0</v>
      </c>
      <c r="H55" s="84">
        <f>LARGE((C55,E55,G55),1)</f>
        <v>0</v>
      </c>
      <c r="I55" s="50"/>
    </row>
    <row r="56" spans="1:9" ht="15">
      <c r="A56" s="87"/>
      <c r="B56" s="82">
        <v>0</v>
      </c>
      <c r="C56" s="83">
        <f t="shared" si="0"/>
        <v>0</v>
      </c>
      <c r="D56" s="82">
        <v>0</v>
      </c>
      <c r="E56" s="83">
        <f t="shared" si="1"/>
        <v>0</v>
      </c>
      <c r="F56" s="82">
        <v>0</v>
      </c>
      <c r="G56" s="83">
        <f t="shared" si="2"/>
        <v>0</v>
      </c>
      <c r="H56" s="84">
        <f>LARGE((C56,E56,G56),1)</f>
        <v>0</v>
      </c>
      <c r="I56" s="50"/>
    </row>
    <row r="57" spans="1:9" ht="15">
      <c r="A57" s="87"/>
      <c r="B57" s="82">
        <v>0</v>
      </c>
      <c r="C57" s="83">
        <f aca="true" t="shared" si="3" ref="C57:C64">B57/B$15*1000*B$14</f>
        <v>0</v>
      </c>
      <c r="D57" s="82">
        <v>0</v>
      </c>
      <c r="E57" s="83">
        <f t="shared" si="1"/>
        <v>0</v>
      </c>
      <c r="F57" s="82">
        <v>0</v>
      </c>
      <c r="G57" s="83">
        <f t="shared" si="2"/>
        <v>0</v>
      </c>
      <c r="H57" s="84">
        <f>LARGE((C57,E57,G57),1)</f>
        <v>0</v>
      </c>
      <c r="I57" s="85"/>
    </row>
    <row r="58" spans="1:9" ht="15">
      <c r="A58" s="87"/>
      <c r="B58" s="82">
        <v>0</v>
      </c>
      <c r="C58" s="83">
        <f t="shared" si="3"/>
        <v>0</v>
      </c>
      <c r="D58" s="82">
        <v>0</v>
      </c>
      <c r="E58" s="83">
        <f t="shared" si="1"/>
        <v>0</v>
      </c>
      <c r="F58" s="82">
        <v>0</v>
      </c>
      <c r="G58" s="83">
        <f t="shared" si="2"/>
        <v>0</v>
      </c>
      <c r="H58" s="84">
        <f>LARGE((C58,E58,G58),1)</f>
        <v>0</v>
      </c>
      <c r="I58" s="85"/>
    </row>
    <row r="59" spans="1:9" ht="15">
      <c r="A59" s="87"/>
      <c r="B59" s="82">
        <v>0</v>
      </c>
      <c r="C59" s="83">
        <f t="shared" si="3"/>
        <v>0</v>
      </c>
      <c r="D59" s="82">
        <v>0</v>
      </c>
      <c r="E59" s="83">
        <f t="shared" si="1"/>
        <v>0</v>
      </c>
      <c r="F59" s="82">
        <v>0</v>
      </c>
      <c r="G59" s="83">
        <f t="shared" si="2"/>
        <v>0</v>
      </c>
      <c r="H59" s="84">
        <f>LARGE((C59,E59,G59),1)</f>
        <v>0</v>
      </c>
      <c r="I59" s="85"/>
    </row>
    <row r="60" spans="1:9" ht="15">
      <c r="A60" s="87"/>
      <c r="B60" s="82">
        <v>0</v>
      </c>
      <c r="C60" s="83">
        <f t="shared" si="3"/>
        <v>0</v>
      </c>
      <c r="D60" s="82">
        <v>0</v>
      </c>
      <c r="E60" s="83">
        <f t="shared" si="1"/>
        <v>0</v>
      </c>
      <c r="F60" s="82">
        <v>0</v>
      </c>
      <c r="G60" s="83">
        <f t="shared" si="2"/>
        <v>0</v>
      </c>
      <c r="H60" s="84">
        <f>LARGE((C60,E60,G60),1)</f>
        <v>0</v>
      </c>
      <c r="I60" s="85"/>
    </row>
    <row r="61" spans="1:9" ht="15">
      <c r="A61" s="87"/>
      <c r="B61" s="82">
        <v>0</v>
      </c>
      <c r="C61" s="83">
        <f t="shared" si="3"/>
        <v>0</v>
      </c>
      <c r="D61" s="82">
        <v>0</v>
      </c>
      <c r="E61" s="83">
        <f t="shared" si="1"/>
        <v>0</v>
      </c>
      <c r="F61" s="82">
        <v>0</v>
      </c>
      <c r="G61" s="83">
        <f t="shared" si="2"/>
        <v>0</v>
      </c>
      <c r="H61" s="84">
        <f>LARGE((C61,E61,G61),1)</f>
        <v>0</v>
      </c>
      <c r="I61" s="85"/>
    </row>
    <row r="62" spans="1:9" ht="15">
      <c r="A62" s="87"/>
      <c r="B62" s="82">
        <v>0</v>
      </c>
      <c r="C62" s="83">
        <f t="shared" si="3"/>
        <v>0</v>
      </c>
      <c r="D62" s="82">
        <v>0</v>
      </c>
      <c r="E62" s="83">
        <f t="shared" si="1"/>
        <v>0</v>
      </c>
      <c r="F62" s="82">
        <v>0</v>
      </c>
      <c r="G62" s="83">
        <f t="shared" si="2"/>
        <v>0</v>
      </c>
      <c r="H62" s="84">
        <f>LARGE((C62,E62,G62),1)</f>
        <v>0</v>
      </c>
      <c r="I62" s="85"/>
    </row>
    <row r="63" spans="1:9" ht="15">
      <c r="A63" s="87"/>
      <c r="B63" s="82">
        <v>0</v>
      </c>
      <c r="C63" s="83">
        <f t="shared" si="3"/>
        <v>0</v>
      </c>
      <c r="D63" s="82">
        <v>0</v>
      </c>
      <c r="E63" s="83">
        <f t="shared" si="1"/>
        <v>0</v>
      </c>
      <c r="F63" s="82">
        <v>0</v>
      </c>
      <c r="G63" s="83">
        <f t="shared" si="2"/>
        <v>0</v>
      </c>
      <c r="H63" s="84">
        <f>LARGE((C63,E63,G63),1)</f>
        <v>0</v>
      </c>
      <c r="I63" s="85"/>
    </row>
    <row r="64" spans="1:9" ht="15">
      <c r="A64" s="87"/>
      <c r="B64" s="82">
        <v>0</v>
      </c>
      <c r="C64" s="83">
        <f t="shared" si="3"/>
        <v>0</v>
      </c>
      <c r="D64" s="82">
        <v>0</v>
      </c>
      <c r="E64" s="83">
        <f t="shared" si="1"/>
        <v>0</v>
      </c>
      <c r="F64" s="82">
        <v>0</v>
      </c>
      <c r="G64" s="83">
        <f t="shared" si="2"/>
        <v>0</v>
      </c>
      <c r="H64" s="84">
        <f>LARGE((C64,E64,G64),1)</f>
        <v>0</v>
      </c>
      <c r="I64" s="85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64"/>
  <sheetViews>
    <sheetView showGridLines="0" zoomScalePageLayoutView="0" workbookViewId="0" topLeftCell="A1">
      <selection activeCell="B4" sqref="B4:F4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796875" style="0" customWidth="1"/>
    <col min="10" max="10" width="7" style="2" customWidth="1"/>
    <col min="11" max="16384" width="10.69921875" style="2" customWidth="1"/>
  </cols>
  <sheetData>
    <row r="1" spans="1:9" ht="15">
      <c r="A1" s="289"/>
      <c r="B1" s="120"/>
      <c r="C1" s="120"/>
      <c r="D1" s="120"/>
      <c r="E1" s="120"/>
      <c r="F1" s="120"/>
      <c r="G1" s="120"/>
      <c r="H1" s="120"/>
      <c r="I1" s="121"/>
    </row>
    <row r="2" spans="1:9" ht="15">
      <c r="A2" s="289"/>
      <c r="B2" s="291" t="s">
        <v>8</v>
      </c>
      <c r="C2" s="291"/>
      <c r="D2" s="291"/>
      <c r="E2" s="291"/>
      <c r="F2" s="291"/>
      <c r="G2" s="120"/>
      <c r="H2" s="120"/>
      <c r="I2" s="121"/>
    </row>
    <row r="3" spans="1:9" ht="15">
      <c r="A3" s="289"/>
      <c r="B3" s="120"/>
      <c r="C3" s="120"/>
      <c r="D3" s="122"/>
      <c r="E3" s="120"/>
      <c r="F3" s="120"/>
      <c r="G3" s="120"/>
      <c r="H3" s="120"/>
      <c r="I3" s="121"/>
    </row>
    <row r="4" spans="1:9" ht="15">
      <c r="A4" s="289"/>
      <c r="B4" s="291" t="s">
        <v>40</v>
      </c>
      <c r="C4" s="291"/>
      <c r="D4" s="291"/>
      <c r="E4" s="291"/>
      <c r="F4" s="291"/>
      <c r="G4" s="120"/>
      <c r="H4" s="120"/>
      <c r="I4" s="121"/>
    </row>
    <row r="5" spans="1:9" ht="15">
      <c r="A5" s="289"/>
      <c r="B5" s="120"/>
      <c r="C5" s="120"/>
      <c r="D5" s="120"/>
      <c r="E5" s="120"/>
      <c r="F5" s="120"/>
      <c r="G5" s="120"/>
      <c r="H5" s="120"/>
      <c r="I5" s="121"/>
    </row>
    <row r="6" spans="1:9" ht="15">
      <c r="A6" s="289"/>
      <c r="B6" s="290"/>
      <c r="C6" s="290"/>
      <c r="D6" s="120"/>
      <c r="E6" s="120"/>
      <c r="F6" s="120"/>
      <c r="G6" s="120"/>
      <c r="H6" s="120"/>
      <c r="I6" s="121"/>
    </row>
    <row r="7" spans="1:9" ht="15">
      <c r="A7" s="289"/>
      <c r="B7" s="120"/>
      <c r="C7" s="120"/>
      <c r="D7" s="120"/>
      <c r="E7" s="120"/>
      <c r="F7" s="120"/>
      <c r="G7" s="120"/>
      <c r="H7" s="120"/>
      <c r="I7" s="121"/>
    </row>
    <row r="8" spans="1:12" ht="15" customHeight="1">
      <c r="A8" s="123" t="s">
        <v>13</v>
      </c>
      <c r="B8" s="124"/>
      <c r="C8" s="124"/>
      <c r="D8" s="124"/>
      <c r="E8" s="124"/>
      <c r="F8" s="119"/>
      <c r="G8" s="119"/>
      <c r="H8" s="119"/>
      <c r="I8" s="121"/>
      <c r="J8" s="16"/>
      <c r="K8" s="16"/>
      <c r="L8" s="17"/>
    </row>
    <row r="9" spans="1:12" ht="15" customHeight="1">
      <c r="A9" s="123" t="s">
        <v>0</v>
      </c>
      <c r="B9" s="124"/>
      <c r="C9" s="124"/>
      <c r="D9" s="124"/>
      <c r="E9" s="124"/>
      <c r="F9" s="119"/>
      <c r="G9" s="119"/>
      <c r="H9" s="119"/>
      <c r="I9" s="121"/>
      <c r="J9" s="16"/>
      <c r="K9" s="16"/>
      <c r="L9" s="17"/>
    </row>
    <row r="10" spans="1:12" ht="15" customHeight="1">
      <c r="A10" s="123" t="s">
        <v>16</v>
      </c>
      <c r="B10" s="292"/>
      <c r="C10" s="292"/>
      <c r="D10" s="125"/>
      <c r="E10" s="125"/>
      <c r="F10" s="35"/>
      <c r="G10" s="35"/>
      <c r="H10" s="35"/>
      <c r="I10" s="121"/>
      <c r="J10" s="16"/>
      <c r="K10" s="16"/>
      <c r="L10" s="17"/>
    </row>
    <row r="11" spans="1:9" ht="15" customHeight="1">
      <c r="A11" s="123" t="s">
        <v>14</v>
      </c>
      <c r="B11" s="124"/>
      <c r="C11" s="125"/>
      <c r="D11" s="120"/>
      <c r="E11" s="120"/>
      <c r="F11" s="120"/>
      <c r="G11" s="120"/>
      <c r="H11" s="120"/>
      <c r="I11" s="121"/>
    </row>
    <row r="12" spans="1:9" ht="15" customHeight="1">
      <c r="A12" s="123" t="s">
        <v>19</v>
      </c>
      <c r="B12" s="119" t="s">
        <v>26</v>
      </c>
      <c r="C12" s="120"/>
      <c r="D12" s="120"/>
      <c r="E12" s="120"/>
      <c r="F12" s="120"/>
      <c r="G12" s="120"/>
      <c r="H12" s="120"/>
      <c r="I12" s="121"/>
    </row>
    <row r="13" spans="1:9" ht="15" customHeight="1">
      <c r="A13" s="126" t="s">
        <v>15</v>
      </c>
      <c r="B13" s="36" t="s">
        <v>2</v>
      </c>
      <c r="C13" s="37"/>
      <c r="D13" s="38" t="s">
        <v>2</v>
      </c>
      <c r="E13" s="37"/>
      <c r="F13" s="38" t="s">
        <v>1</v>
      </c>
      <c r="G13" s="37"/>
      <c r="H13" s="127"/>
      <c r="I13" s="128" t="s">
        <v>29</v>
      </c>
    </row>
    <row r="14" spans="1:9" ht="15" customHeight="1">
      <c r="A14" s="126" t="s">
        <v>18</v>
      </c>
      <c r="B14" s="39">
        <v>0.55</v>
      </c>
      <c r="C14" s="40"/>
      <c r="D14" s="41">
        <v>0</v>
      </c>
      <c r="E14" s="40"/>
      <c r="F14" s="41">
        <v>0</v>
      </c>
      <c r="G14" s="40"/>
      <c r="H14" s="129" t="s">
        <v>21</v>
      </c>
      <c r="I14" s="130" t="s">
        <v>30</v>
      </c>
    </row>
    <row r="15" spans="1:9" ht="15" customHeight="1">
      <c r="A15" s="126" t="s">
        <v>17</v>
      </c>
      <c r="B15" s="42">
        <v>1</v>
      </c>
      <c r="C15" s="43"/>
      <c r="D15" s="44">
        <v>1</v>
      </c>
      <c r="E15" s="43"/>
      <c r="F15" s="44">
        <v>1</v>
      </c>
      <c r="G15" s="43"/>
      <c r="H15" s="129" t="s">
        <v>22</v>
      </c>
      <c r="I15" s="130" t="s">
        <v>31</v>
      </c>
    </row>
    <row r="16" spans="1:9" ht="13.5">
      <c r="A16" s="126"/>
      <c r="B16" s="131" t="s">
        <v>5</v>
      </c>
      <c r="C16" s="132" t="s">
        <v>4</v>
      </c>
      <c r="D16" s="132" t="s">
        <v>25</v>
      </c>
      <c r="E16" s="132" t="s">
        <v>4</v>
      </c>
      <c r="F16" s="132" t="s">
        <v>5</v>
      </c>
      <c r="G16" s="132" t="s">
        <v>4</v>
      </c>
      <c r="H16" s="133" t="s">
        <v>4</v>
      </c>
      <c r="I16" s="134">
        <v>1</v>
      </c>
    </row>
    <row r="17" spans="1:9" ht="13.5">
      <c r="A17" s="135"/>
      <c r="B17" s="136">
        <v>0</v>
      </c>
      <c r="C17" s="137">
        <v>0</v>
      </c>
      <c r="D17" s="138">
        <v>0</v>
      </c>
      <c r="E17" s="137">
        <v>0</v>
      </c>
      <c r="F17" s="138">
        <v>0</v>
      </c>
      <c r="G17" s="137">
        <v>0</v>
      </c>
      <c r="H17" s="139">
        <v>0</v>
      </c>
      <c r="I17" s="140"/>
    </row>
    <row r="18" spans="1:9" ht="13.5">
      <c r="A18" s="141"/>
      <c r="B18" s="136">
        <v>0</v>
      </c>
      <c r="C18" s="137">
        <v>0</v>
      </c>
      <c r="D18" s="138">
        <v>0</v>
      </c>
      <c r="E18" s="137">
        <v>0</v>
      </c>
      <c r="F18" s="138">
        <v>0</v>
      </c>
      <c r="G18" s="137">
        <v>0</v>
      </c>
      <c r="H18" s="139">
        <v>0</v>
      </c>
      <c r="I18" s="140"/>
    </row>
    <row r="19" spans="1:9" ht="13.5">
      <c r="A19" s="141"/>
      <c r="B19" s="136">
        <v>0</v>
      </c>
      <c r="C19" s="137">
        <v>0</v>
      </c>
      <c r="D19" s="138">
        <v>0</v>
      </c>
      <c r="E19" s="137">
        <v>0</v>
      </c>
      <c r="F19" s="138">
        <v>0</v>
      </c>
      <c r="G19" s="137">
        <v>0</v>
      </c>
      <c r="H19" s="139">
        <v>0</v>
      </c>
      <c r="I19" s="140"/>
    </row>
    <row r="20" spans="1:9" ht="13.5">
      <c r="A20" s="141"/>
      <c r="B20" s="136">
        <v>0</v>
      </c>
      <c r="C20" s="137">
        <v>0</v>
      </c>
      <c r="D20" s="138">
        <v>0</v>
      </c>
      <c r="E20" s="137">
        <v>0</v>
      </c>
      <c r="F20" s="138">
        <v>0</v>
      </c>
      <c r="G20" s="137">
        <v>0</v>
      </c>
      <c r="H20" s="139">
        <v>0</v>
      </c>
      <c r="I20" s="140"/>
    </row>
    <row r="21" spans="1:9" ht="13.5">
      <c r="A21" s="141"/>
      <c r="B21" s="136">
        <v>0</v>
      </c>
      <c r="C21" s="137">
        <v>0</v>
      </c>
      <c r="D21" s="138">
        <v>0</v>
      </c>
      <c r="E21" s="137">
        <v>0</v>
      </c>
      <c r="F21" s="138">
        <v>0</v>
      </c>
      <c r="G21" s="137">
        <v>0</v>
      </c>
      <c r="H21" s="139">
        <v>0</v>
      </c>
      <c r="I21" s="140"/>
    </row>
    <row r="22" spans="1:9" ht="13.5">
      <c r="A22" s="141"/>
      <c r="B22" s="136">
        <v>0</v>
      </c>
      <c r="C22" s="137">
        <v>0</v>
      </c>
      <c r="D22" s="138">
        <v>0</v>
      </c>
      <c r="E22" s="137">
        <v>0</v>
      </c>
      <c r="F22" s="138">
        <v>0</v>
      </c>
      <c r="G22" s="137">
        <v>0</v>
      </c>
      <c r="H22" s="139">
        <v>0</v>
      </c>
      <c r="I22" s="140"/>
    </row>
    <row r="23" spans="1:9" ht="13.5">
      <c r="A23" s="141"/>
      <c r="B23" s="136">
        <v>0</v>
      </c>
      <c r="C23" s="137">
        <v>0</v>
      </c>
      <c r="D23" s="138">
        <v>0</v>
      </c>
      <c r="E23" s="137">
        <v>0</v>
      </c>
      <c r="F23" s="138">
        <v>0</v>
      </c>
      <c r="G23" s="137">
        <v>0</v>
      </c>
      <c r="H23" s="139">
        <v>0</v>
      </c>
      <c r="I23" s="140"/>
    </row>
    <row r="24" spans="1:9" ht="13.5">
      <c r="A24" s="141"/>
      <c r="B24" s="136">
        <v>0</v>
      </c>
      <c r="C24" s="137">
        <v>0</v>
      </c>
      <c r="D24" s="138">
        <v>0</v>
      </c>
      <c r="E24" s="137">
        <v>0</v>
      </c>
      <c r="F24" s="138">
        <v>0</v>
      </c>
      <c r="G24" s="137">
        <v>0</v>
      </c>
      <c r="H24" s="139">
        <v>0</v>
      </c>
      <c r="I24" s="140"/>
    </row>
    <row r="25" spans="1:9" ht="13.5">
      <c r="A25" s="141"/>
      <c r="B25" s="136">
        <v>0</v>
      </c>
      <c r="C25" s="137">
        <v>0</v>
      </c>
      <c r="D25" s="138">
        <v>0</v>
      </c>
      <c r="E25" s="137">
        <v>0</v>
      </c>
      <c r="F25" s="138">
        <v>0</v>
      </c>
      <c r="G25" s="137">
        <v>0</v>
      </c>
      <c r="H25" s="139">
        <v>0</v>
      </c>
      <c r="I25" s="140"/>
    </row>
    <row r="26" spans="1:9" ht="13.5">
      <c r="A26" s="141"/>
      <c r="B26" s="136">
        <v>0</v>
      </c>
      <c r="C26" s="137">
        <v>0</v>
      </c>
      <c r="D26" s="138">
        <v>0</v>
      </c>
      <c r="E26" s="137">
        <v>0</v>
      </c>
      <c r="F26" s="138">
        <v>0</v>
      </c>
      <c r="G26" s="137">
        <v>0</v>
      </c>
      <c r="H26" s="139">
        <v>0</v>
      </c>
      <c r="I26" s="140"/>
    </row>
    <row r="27" spans="1:9" ht="13.5">
      <c r="A27" s="141"/>
      <c r="B27" s="136">
        <v>0</v>
      </c>
      <c r="C27" s="137">
        <v>0</v>
      </c>
      <c r="D27" s="138">
        <v>0</v>
      </c>
      <c r="E27" s="137">
        <v>0</v>
      </c>
      <c r="F27" s="138">
        <v>0</v>
      </c>
      <c r="G27" s="137">
        <v>0</v>
      </c>
      <c r="H27" s="139">
        <v>0</v>
      </c>
      <c r="I27" s="140"/>
    </row>
    <row r="28" spans="1:9" ht="13.5">
      <c r="A28" s="141"/>
      <c r="B28" s="136">
        <v>0</v>
      </c>
      <c r="C28" s="137">
        <v>0</v>
      </c>
      <c r="D28" s="138">
        <v>0</v>
      </c>
      <c r="E28" s="137">
        <v>0</v>
      </c>
      <c r="F28" s="138">
        <v>0</v>
      </c>
      <c r="G28" s="137">
        <v>0</v>
      </c>
      <c r="H28" s="139">
        <v>0</v>
      </c>
      <c r="I28" s="140"/>
    </row>
    <row r="29" spans="1:9" ht="13.5">
      <c r="A29" s="141"/>
      <c r="B29" s="136">
        <v>0</v>
      </c>
      <c r="C29" s="137">
        <v>0</v>
      </c>
      <c r="D29" s="138">
        <v>0</v>
      </c>
      <c r="E29" s="137">
        <v>0</v>
      </c>
      <c r="F29" s="138">
        <v>0</v>
      </c>
      <c r="G29" s="137">
        <v>0</v>
      </c>
      <c r="H29" s="139">
        <v>0</v>
      </c>
      <c r="I29" s="140"/>
    </row>
    <row r="30" spans="1:9" ht="13.5">
      <c r="A30" s="141"/>
      <c r="B30" s="136">
        <v>0</v>
      </c>
      <c r="C30" s="137">
        <v>0</v>
      </c>
      <c r="D30" s="138">
        <v>0</v>
      </c>
      <c r="E30" s="137">
        <v>0</v>
      </c>
      <c r="F30" s="138">
        <v>0</v>
      </c>
      <c r="G30" s="137">
        <v>0</v>
      </c>
      <c r="H30" s="139">
        <v>0</v>
      </c>
      <c r="I30" s="140"/>
    </row>
    <row r="31" spans="1:9" ht="13.5">
      <c r="A31" s="141"/>
      <c r="B31" s="136">
        <v>0</v>
      </c>
      <c r="C31" s="137">
        <v>0</v>
      </c>
      <c r="D31" s="138">
        <v>0</v>
      </c>
      <c r="E31" s="137">
        <v>0</v>
      </c>
      <c r="F31" s="138">
        <v>0</v>
      </c>
      <c r="G31" s="137">
        <v>0</v>
      </c>
      <c r="H31" s="139">
        <v>0</v>
      </c>
      <c r="I31" s="140"/>
    </row>
    <row r="32" spans="1:9" ht="13.5">
      <c r="A32" s="141"/>
      <c r="B32" s="136">
        <v>0</v>
      </c>
      <c r="C32" s="137">
        <v>0</v>
      </c>
      <c r="D32" s="138">
        <v>0</v>
      </c>
      <c r="E32" s="137">
        <v>0</v>
      </c>
      <c r="F32" s="138">
        <v>0</v>
      </c>
      <c r="G32" s="137">
        <v>0</v>
      </c>
      <c r="H32" s="139">
        <v>0</v>
      </c>
      <c r="I32" s="140"/>
    </row>
    <row r="33" spans="1:9" ht="13.5">
      <c r="A33" s="141"/>
      <c r="B33" s="136">
        <v>0</v>
      </c>
      <c r="C33" s="137">
        <v>0</v>
      </c>
      <c r="D33" s="138">
        <v>0</v>
      </c>
      <c r="E33" s="137">
        <v>0</v>
      </c>
      <c r="F33" s="138">
        <v>0</v>
      </c>
      <c r="G33" s="137">
        <v>0</v>
      </c>
      <c r="H33" s="139">
        <v>0</v>
      </c>
      <c r="I33" s="140"/>
    </row>
    <row r="34" spans="1:9" ht="13.5">
      <c r="A34" s="141"/>
      <c r="B34" s="136">
        <v>0</v>
      </c>
      <c r="C34" s="137">
        <v>0</v>
      </c>
      <c r="D34" s="138">
        <v>0</v>
      </c>
      <c r="E34" s="137">
        <v>0</v>
      </c>
      <c r="F34" s="138">
        <v>0</v>
      </c>
      <c r="G34" s="137">
        <v>0</v>
      </c>
      <c r="H34" s="139">
        <v>0</v>
      </c>
      <c r="I34" s="140"/>
    </row>
    <row r="35" spans="1:9" ht="13.5">
      <c r="A35" s="141"/>
      <c r="B35" s="136">
        <v>0</v>
      </c>
      <c r="C35" s="137">
        <v>0</v>
      </c>
      <c r="D35" s="138">
        <v>0</v>
      </c>
      <c r="E35" s="137">
        <v>0</v>
      </c>
      <c r="F35" s="138">
        <v>0</v>
      </c>
      <c r="G35" s="137">
        <v>0</v>
      </c>
      <c r="H35" s="139">
        <v>0</v>
      </c>
      <c r="I35" s="140"/>
    </row>
    <row r="36" spans="1:9" ht="13.5">
      <c r="A36" s="141"/>
      <c r="B36" s="136">
        <v>0</v>
      </c>
      <c r="C36" s="137">
        <v>0</v>
      </c>
      <c r="D36" s="138">
        <v>0</v>
      </c>
      <c r="E36" s="137">
        <v>0</v>
      </c>
      <c r="F36" s="138">
        <v>0</v>
      </c>
      <c r="G36" s="137">
        <v>0</v>
      </c>
      <c r="H36" s="139">
        <v>0</v>
      </c>
      <c r="I36" s="140"/>
    </row>
    <row r="37" spans="1:9" ht="13.5">
      <c r="A37" s="141"/>
      <c r="B37" s="136">
        <v>0</v>
      </c>
      <c r="C37" s="137">
        <v>0</v>
      </c>
      <c r="D37" s="138">
        <v>0</v>
      </c>
      <c r="E37" s="137">
        <v>0</v>
      </c>
      <c r="F37" s="138">
        <v>0</v>
      </c>
      <c r="G37" s="137">
        <v>0</v>
      </c>
      <c r="H37" s="139">
        <v>0</v>
      </c>
      <c r="I37" s="140"/>
    </row>
    <row r="38" spans="1:9" ht="15">
      <c r="A38" s="141"/>
      <c r="B38" s="136">
        <v>0</v>
      </c>
      <c r="C38" s="137">
        <v>0</v>
      </c>
      <c r="D38" s="138">
        <v>0</v>
      </c>
      <c r="E38" s="137">
        <v>0</v>
      </c>
      <c r="F38" s="138">
        <v>0</v>
      </c>
      <c r="G38" s="137">
        <v>0</v>
      </c>
      <c r="H38" s="139">
        <v>0</v>
      </c>
      <c r="I38" s="142"/>
    </row>
    <row r="39" spans="1:9" ht="15">
      <c r="A39" s="141"/>
      <c r="B39" s="136">
        <v>0</v>
      </c>
      <c r="C39" s="137">
        <v>0</v>
      </c>
      <c r="D39" s="138">
        <v>0</v>
      </c>
      <c r="E39" s="137">
        <v>0</v>
      </c>
      <c r="F39" s="138">
        <v>0</v>
      </c>
      <c r="G39" s="137">
        <v>0</v>
      </c>
      <c r="H39" s="139">
        <v>0</v>
      </c>
      <c r="I39" s="142"/>
    </row>
    <row r="40" spans="1:9" ht="15">
      <c r="A40" s="141"/>
      <c r="B40" s="136">
        <v>0</v>
      </c>
      <c r="C40" s="137">
        <v>0</v>
      </c>
      <c r="D40" s="138">
        <v>0</v>
      </c>
      <c r="E40" s="137">
        <v>0</v>
      </c>
      <c r="F40" s="138">
        <v>0</v>
      </c>
      <c r="G40" s="137">
        <v>0</v>
      </c>
      <c r="H40" s="139">
        <v>0</v>
      </c>
      <c r="I40" s="142"/>
    </row>
    <row r="41" spans="1:9" ht="15">
      <c r="A41" s="141"/>
      <c r="B41" s="136">
        <v>0</v>
      </c>
      <c r="C41" s="137">
        <v>0</v>
      </c>
      <c r="D41" s="138">
        <v>0</v>
      </c>
      <c r="E41" s="137">
        <v>0</v>
      </c>
      <c r="F41" s="138">
        <v>0</v>
      </c>
      <c r="G41" s="137">
        <v>0</v>
      </c>
      <c r="H41" s="139">
        <v>0</v>
      </c>
      <c r="I41" s="142"/>
    </row>
    <row r="42" spans="1:9" ht="15">
      <c r="A42" s="141"/>
      <c r="B42" s="136">
        <v>0</v>
      </c>
      <c r="C42" s="137">
        <v>0</v>
      </c>
      <c r="D42" s="138">
        <v>0</v>
      </c>
      <c r="E42" s="137">
        <v>0</v>
      </c>
      <c r="F42" s="138">
        <v>0</v>
      </c>
      <c r="G42" s="137">
        <v>0</v>
      </c>
      <c r="H42" s="139">
        <v>0</v>
      </c>
      <c r="I42" s="142"/>
    </row>
    <row r="43" spans="1:9" ht="15">
      <c r="A43" s="141"/>
      <c r="B43" s="136">
        <v>0</v>
      </c>
      <c r="C43" s="137">
        <v>0</v>
      </c>
      <c r="D43" s="138">
        <v>0</v>
      </c>
      <c r="E43" s="137">
        <v>0</v>
      </c>
      <c r="F43" s="138">
        <v>0</v>
      </c>
      <c r="G43" s="137">
        <v>0</v>
      </c>
      <c r="H43" s="139">
        <v>0</v>
      </c>
      <c r="I43" s="142"/>
    </row>
    <row r="44" spans="1:9" ht="15">
      <c r="A44" s="141"/>
      <c r="B44" s="136">
        <v>0</v>
      </c>
      <c r="C44" s="137">
        <v>0</v>
      </c>
      <c r="D44" s="138">
        <v>0</v>
      </c>
      <c r="E44" s="137">
        <v>0</v>
      </c>
      <c r="F44" s="138">
        <v>0</v>
      </c>
      <c r="G44" s="137">
        <v>0</v>
      </c>
      <c r="H44" s="139">
        <v>0</v>
      </c>
      <c r="I44" s="142"/>
    </row>
    <row r="45" spans="1:9" ht="15">
      <c r="A45" s="141"/>
      <c r="B45" s="136">
        <v>0</v>
      </c>
      <c r="C45" s="137">
        <v>0</v>
      </c>
      <c r="D45" s="138">
        <v>0</v>
      </c>
      <c r="E45" s="137">
        <v>0</v>
      </c>
      <c r="F45" s="138">
        <v>0</v>
      </c>
      <c r="G45" s="137">
        <v>0</v>
      </c>
      <c r="H45" s="139">
        <v>0</v>
      </c>
      <c r="I45" s="142"/>
    </row>
    <row r="46" spans="1:9" ht="15">
      <c r="A46" s="143"/>
      <c r="B46" s="138">
        <v>0</v>
      </c>
      <c r="C46" s="137">
        <v>0</v>
      </c>
      <c r="D46" s="138">
        <v>0</v>
      </c>
      <c r="E46" s="137">
        <v>0</v>
      </c>
      <c r="F46" s="138">
        <v>0</v>
      </c>
      <c r="G46" s="137">
        <v>0</v>
      </c>
      <c r="H46" s="139">
        <v>0</v>
      </c>
      <c r="I46" s="142"/>
    </row>
    <row r="47" spans="1:9" ht="15">
      <c r="A47" s="143"/>
      <c r="B47" s="138">
        <v>0</v>
      </c>
      <c r="C47" s="137">
        <v>0</v>
      </c>
      <c r="D47" s="138">
        <v>0</v>
      </c>
      <c r="E47" s="137">
        <v>0</v>
      </c>
      <c r="F47" s="138">
        <v>0</v>
      </c>
      <c r="G47" s="137">
        <v>0</v>
      </c>
      <c r="H47" s="139">
        <v>0</v>
      </c>
      <c r="I47" s="142"/>
    </row>
    <row r="48" spans="1:9" ht="15">
      <c r="A48" s="143"/>
      <c r="B48" s="138">
        <v>0</v>
      </c>
      <c r="C48" s="137">
        <v>0</v>
      </c>
      <c r="D48" s="138">
        <v>0</v>
      </c>
      <c r="E48" s="137">
        <v>0</v>
      </c>
      <c r="F48" s="138">
        <v>0</v>
      </c>
      <c r="G48" s="137">
        <v>0</v>
      </c>
      <c r="H48" s="139">
        <v>0</v>
      </c>
      <c r="I48" s="142"/>
    </row>
    <row r="49" spans="1:9" ht="15">
      <c r="A49" s="143"/>
      <c r="B49" s="138">
        <v>0</v>
      </c>
      <c r="C49" s="137">
        <v>0</v>
      </c>
      <c r="D49" s="138">
        <v>0</v>
      </c>
      <c r="E49" s="137">
        <v>0</v>
      </c>
      <c r="F49" s="138">
        <v>0</v>
      </c>
      <c r="G49" s="137">
        <v>0</v>
      </c>
      <c r="H49" s="139">
        <v>0</v>
      </c>
      <c r="I49" s="142"/>
    </row>
    <row r="50" spans="1:9" ht="15">
      <c r="A50" s="143"/>
      <c r="B50" s="138">
        <v>0</v>
      </c>
      <c r="C50" s="137">
        <v>0</v>
      </c>
      <c r="D50" s="138">
        <v>0</v>
      </c>
      <c r="E50" s="137">
        <v>0</v>
      </c>
      <c r="F50" s="138">
        <v>0</v>
      </c>
      <c r="G50" s="137">
        <v>0</v>
      </c>
      <c r="H50" s="139">
        <v>0</v>
      </c>
      <c r="I50" s="142"/>
    </row>
    <row r="51" spans="1:9" ht="15">
      <c r="A51" s="143"/>
      <c r="B51" s="138">
        <v>0</v>
      </c>
      <c r="C51" s="137">
        <v>0</v>
      </c>
      <c r="D51" s="138">
        <v>0</v>
      </c>
      <c r="E51" s="137">
        <v>0</v>
      </c>
      <c r="F51" s="138">
        <v>0</v>
      </c>
      <c r="G51" s="137">
        <v>0</v>
      </c>
      <c r="H51" s="139">
        <v>0</v>
      </c>
      <c r="I51" s="142"/>
    </row>
    <row r="52" spans="1:9" ht="15">
      <c r="A52" s="143"/>
      <c r="B52" s="138">
        <v>0</v>
      </c>
      <c r="C52" s="137">
        <v>0</v>
      </c>
      <c r="D52" s="138">
        <v>0</v>
      </c>
      <c r="E52" s="137">
        <v>0</v>
      </c>
      <c r="F52" s="138">
        <v>0</v>
      </c>
      <c r="G52" s="137">
        <v>0</v>
      </c>
      <c r="H52" s="139">
        <v>0</v>
      </c>
      <c r="I52" s="142"/>
    </row>
    <row r="53" spans="1:9" ht="15">
      <c r="A53" s="143"/>
      <c r="B53" s="138">
        <v>0</v>
      </c>
      <c r="C53" s="137">
        <v>0</v>
      </c>
      <c r="D53" s="138">
        <v>0</v>
      </c>
      <c r="E53" s="137">
        <v>0</v>
      </c>
      <c r="F53" s="138">
        <v>0</v>
      </c>
      <c r="G53" s="137">
        <v>0</v>
      </c>
      <c r="H53" s="139">
        <v>0</v>
      </c>
      <c r="I53" s="142"/>
    </row>
    <row r="54" spans="1:9" ht="15">
      <c r="A54" s="143"/>
      <c r="B54" s="138">
        <v>0</v>
      </c>
      <c r="C54" s="137">
        <v>0</v>
      </c>
      <c r="D54" s="138">
        <v>0</v>
      </c>
      <c r="E54" s="137">
        <v>0</v>
      </c>
      <c r="F54" s="138">
        <v>0</v>
      </c>
      <c r="G54" s="137">
        <v>0</v>
      </c>
      <c r="H54" s="139">
        <v>0</v>
      </c>
      <c r="I54" s="142"/>
    </row>
    <row r="55" spans="1:9" ht="15">
      <c r="A55" s="143"/>
      <c r="B55" s="138">
        <v>0</v>
      </c>
      <c r="C55" s="137">
        <v>0</v>
      </c>
      <c r="D55" s="138">
        <v>0</v>
      </c>
      <c r="E55" s="137">
        <v>0</v>
      </c>
      <c r="F55" s="138">
        <v>0</v>
      </c>
      <c r="G55" s="137">
        <v>0</v>
      </c>
      <c r="H55" s="139">
        <v>0</v>
      </c>
      <c r="I55" s="142"/>
    </row>
    <row r="56" spans="1:9" ht="15">
      <c r="A56" s="143"/>
      <c r="B56" s="138">
        <v>0</v>
      </c>
      <c r="C56" s="137">
        <v>0</v>
      </c>
      <c r="D56" s="138">
        <v>0</v>
      </c>
      <c r="E56" s="137">
        <v>0</v>
      </c>
      <c r="F56" s="138">
        <v>0</v>
      </c>
      <c r="G56" s="137">
        <v>0</v>
      </c>
      <c r="H56" s="139">
        <v>0</v>
      </c>
      <c r="I56" s="142"/>
    </row>
    <row r="57" spans="1:9" ht="15">
      <c r="A57" s="143"/>
      <c r="B57" s="138">
        <v>0</v>
      </c>
      <c r="C57" s="137">
        <v>0</v>
      </c>
      <c r="D57" s="138">
        <v>0</v>
      </c>
      <c r="E57" s="137">
        <v>0</v>
      </c>
      <c r="F57" s="138">
        <v>0</v>
      </c>
      <c r="G57" s="137">
        <v>0</v>
      </c>
      <c r="H57" s="139">
        <v>0</v>
      </c>
      <c r="I57" s="142"/>
    </row>
    <row r="58" spans="1:9" ht="15">
      <c r="A58" s="143"/>
      <c r="B58" s="138">
        <v>0</v>
      </c>
      <c r="C58" s="137">
        <v>0</v>
      </c>
      <c r="D58" s="138">
        <v>0</v>
      </c>
      <c r="E58" s="137">
        <v>0</v>
      </c>
      <c r="F58" s="138">
        <v>0</v>
      </c>
      <c r="G58" s="137">
        <v>0</v>
      </c>
      <c r="H58" s="139">
        <v>0</v>
      </c>
      <c r="I58" s="142"/>
    </row>
    <row r="59" spans="1:9" ht="15">
      <c r="A59" s="143"/>
      <c r="B59" s="138">
        <v>0</v>
      </c>
      <c r="C59" s="137">
        <v>0</v>
      </c>
      <c r="D59" s="138">
        <v>0</v>
      </c>
      <c r="E59" s="137">
        <v>0</v>
      </c>
      <c r="F59" s="138">
        <v>0</v>
      </c>
      <c r="G59" s="137">
        <v>0</v>
      </c>
      <c r="H59" s="139">
        <v>0</v>
      </c>
      <c r="I59" s="142"/>
    </row>
    <row r="60" spans="1:9" ht="15">
      <c r="A60" s="143"/>
      <c r="B60" s="138">
        <v>0</v>
      </c>
      <c r="C60" s="137">
        <v>0</v>
      </c>
      <c r="D60" s="138">
        <v>0</v>
      </c>
      <c r="E60" s="137">
        <v>0</v>
      </c>
      <c r="F60" s="138">
        <v>0</v>
      </c>
      <c r="G60" s="137">
        <v>0</v>
      </c>
      <c r="H60" s="139">
        <v>0</v>
      </c>
      <c r="I60" s="142"/>
    </row>
    <row r="61" spans="1:9" ht="15">
      <c r="A61" s="143"/>
      <c r="B61" s="138">
        <v>0</v>
      </c>
      <c r="C61" s="137">
        <v>0</v>
      </c>
      <c r="D61" s="138">
        <v>0</v>
      </c>
      <c r="E61" s="137">
        <v>0</v>
      </c>
      <c r="F61" s="138">
        <v>0</v>
      </c>
      <c r="G61" s="137">
        <v>0</v>
      </c>
      <c r="H61" s="139">
        <v>0</v>
      </c>
      <c r="I61" s="142"/>
    </row>
    <row r="62" spans="1:9" ht="15">
      <c r="A62" s="143"/>
      <c r="B62" s="138">
        <v>0</v>
      </c>
      <c r="C62" s="137">
        <v>0</v>
      </c>
      <c r="D62" s="138">
        <v>0</v>
      </c>
      <c r="E62" s="137">
        <v>0</v>
      </c>
      <c r="F62" s="138">
        <v>0</v>
      </c>
      <c r="G62" s="137">
        <v>0</v>
      </c>
      <c r="H62" s="139">
        <v>0</v>
      </c>
      <c r="I62" s="142"/>
    </row>
    <row r="63" spans="1:9" ht="15">
      <c r="A63" s="143"/>
      <c r="B63" s="138">
        <v>0</v>
      </c>
      <c r="C63" s="137">
        <v>0</v>
      </c>
      <c r="D63" s="138">
        <v>0</v>
      </c>
      <c r="E63" s="137">
        <v>0</v>
      </c>
      <c r="F63" s="138">
        <v>0</v>
      </c>
      <c r="G63" s="137">
        <v>0</v>
      </c>
      <c r="H63" s="139">
        <v>0</v>
      </c>
      <c r="I63" s="142"/>
    </row>
    <row r="64" spans="1:9" ht="15">
      <c r="A64" s="143"/>
      <c r="B64" s="138">
        <v>0</v>
      </c>
      <c r="C64" s="137">
        <v>0</v>
      </c>
      <c r="D64" s="138">
        <v>0</v>
      </c>
      <c r="E64" s="137">
        <v>0</v>
      </c>
      <c r="F64" s="138">
        <v>0</v>
      </c>
      <c r="G64" s="137">
        <v>0</v>
      </c>
      <c r="H64" s="139">
        <v>0</v>
      </c>
      <c r="I64" s="142"/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64"/>
  <sheetViews>
    <sheetView showGridLines="0" zoomScalePageLayoutView="0" workbookViewId="0" topLeftCell="A1">
      <selection activeCell="B4" sqref="B4:F4"/>
    </sheetView>
  </sheetViews>
  <sheetFormatPr defaultColWidth="10.69921875" defaultRowHeight="14.25"/>
  <cols>
    <col min="1" max="1" width="17.5" style="113" customWidth="1"/>
    <col min="2" max="8" width="8.5" style="114" customWidth="1"/>
    <col min="9" max="9" width="8.296875" style="56" customWidth="1"/>
    <col min="10" max="16384" width="10.69921875" style="57" customWidth="1"/>
  </cols>
  <sheetData>
    <row r="1" ht="15">
      <c r="A1" s="295"/>
    </row>
    <row r="2" spans="1:6" ht="15">
      <c r="A2" s="295"/>
      <c r="B2" s="296" t="s">
        <v>8</v>
      </c>
      <c r="C2" s="296"/>
      <c r="D2" s="296"/>
      <c r="E2" s="296"/>
      <c r="F2" s="296"/>
    </row>
    <row r="3" spans="1:4" ht="15">
      <c r="A3" s="295"/>
      <c r="D3" s="58"/>
    </row>
    <row r="4" spans="1:6" ht="15">
      <c r="A4" s="295"/>
      <c r="B4" s="291" t="s">
        <v>40</v>
      </c>
      <c r="C4" s="291"/>
      <c r="D4" s="291"/>
      <c r="E4" s="291"/>
      <c r="F4" s="291"/>
    </row>
    <row r="5" ht="15">
      <c r="A5" s="295"/>
    </row>
    <row r="6" spans="1:3" ht="15">
      <c r="A6" s="295"/>
      <c r="B6" s="297"/>
      <c r="C6" s="298"/>
    </row>
    <row r="7" ht="15">
      <c r="A7" s="295"/>
    </row>
    <row r="8" spans="1:8" ht="15">
      <c r="A8" s="59" t="s">
        <v>13</v>
      </c>
      <c r="B8" s="60"/>
      <c r="C8" s="60"/>
      <c r="D8" s="60"/>
      <c r="E8" s="60"/>
      <c r="F8" s="113"/>
      <c r="G8" s="113"/>
      <c r="H8" s="113"/>
    </row>
    <row r="9" spans="1:8" ht="15">
      <c r="A9" s="59" t="s">
        <v>0</v>
      </c>
      <c r="B9" s="62"/>
      <c r="C9" s="62"/>
      <c r="D9" s="62"/>
      <c r="E9" s="62"/>
      <c r="F9" s="113"/>
      <c r="G9" s="113"/>
      <c r="H9" s="113"/>
    </row>
    <row r="10" spans="1:8" ht="15">
      <c r="A10" s="59" t="s">
        <v>16</v>
      </c>
      <c r="B10" s="299"/>
      <c r="C10" s="299"/>
      <c r="D10" s="63"/>
      <c r="E10" s="63"/>
      <c r="F10" s="64"/>
      <c r="G10" s="64"/>
      <c r="H10" s="64"/>
    </row>
    <row r="11" spans="1:3" ht="15">
      <c r="A11" s="59" t="s">
        <v>14</v>
      </c>
      <c r="B11" s="62"/>
      <c r="C11" s="63"/>
    </row>
    <row r="12" spans="1:3" ht="15">
      <c r="A12" s="59" t="s">
        <v>19</v>
      </c>
      <c r="B12" s="65" t="s">
        <v>26</v>
      </c>
      <c r="C12" s="66"/>
    </row>
    <row r="13" spans="1:9" ht="15">
      <c r="A13" s="67" t="s">
        <v>15</v>
      </c>
      <c r="B13" s="68" t="s">
        <v>2</v>
      </c>
      <c r="C13" s="69"/>
      <c r="D13" s="68" t="s">
        <v>2</v>
      </c>
      <c r="E13" s="69"/>
      <c r="F13" s="68" t="s">
        <v>1</v>
      </c>
      <c r="G13" s="69"/>
      <c r="H13" s="70"/>
      <c r="I13" s="71" t="s">
        <v>29</v>
      </c>
    </row>
    <row r="14" spans="1:9" ht="15">
      <c r="A14" s="67" t="s">
        <v>18</v>
      </c>
      <c r="B14" s="72">
        <v>0.55</v>
      </c>
      <c r="C14" s="73"/>
      <c r="D14" s="72">
        <v>0</v>
      </c>
      <c r="E14" s="73"/>
      <c r="F14" s="72">
        <v>0</v>
      </c>
      <c r="G14" s="73"/>
      <c r="H14" s="74" t="s">
        <v>21</v>
      </c>
      <c r="I14" s="75" t="s">
        <v>30</v>
      </c>
    </row>
    <row r="15" spans="1:9" ht="15">
      <c r="A15" s="67" t="s">
        <v>17</v>
      </c>
      <c r="B15" s="76">
        <v>1</v>
      </c>
      <c r="C15" s="77"/>
      <c r="D15" s="76">
        <v>1</v>
      </c>
      <c r="E15" s="77"/>
      <c r="F15" s="76">
        <v>1</v>
      </c>
      <c r="G15" s="77"/>
      <c r="H15" s="74" t="s">
        <v>22</v>
      </c>
      <c r="I15" s="75" t="s">
        <v>31</v>
      </c>
    </row>
    <row r="16" spans="1:9" ht="15">
      <c r="A16" s="67"/>
      <c r="B16" s="78" t="s">
        <v>5</v>
      </c>
      <c r="C16" s="78" t="s">
        <v>4</v>
      </c>
      <c r="D16" s="78" t="s">
        <v>25</v>
      </c>
      <c r="E16" s="78" t="s">
        <v>4</v>
      </c>
      <c r="F16" s="78" t="s">
        <v>5</v>
      </c>
      <c r="G16" s="78" t="s">
        <v>4</v>
      </c>
      <c r="H16" s="79" t="s">
        <v>4</v>
      </c>
      <c r="I16" s="80">
        <v>1</v>
      </c>
    </row>
    <row r="17" spans="1:9" ht="15">
      <c r="A17" s="81"/>
      <c r="B17" s="82">
        <v>0</v>
      </c>
      <c r="C17" s="83">
        <f>B17/B$15*1000*B$14</f>
        <v>0</v>
      </c>
      <c r="D17" s="82">
        <v>0</v>
      </c>
      <c r="E17" s="83">
        <f>D17/D$15*1000*D$14</f>
        <v>0</v>
      </c>
      <c r="F17" s="82">
        <v>0</v>
      </c>
      <c r="G17" s="83">
        <f>F17/F$15*1000*F$14</f>
        <v>0</v>
      </c>
      <c r="H17" s="84">
        <f>LARGE((C17,E17,G17),1)</f>
        <v>0</v>
      </c>
      <c r="I17" s="50"/>
    </row>
    <row r="18" spans="1:9" ht="15">
      <c r="A18" s="81"/>
      <c r="B18" s="82">
        <v>0</v>
      </c>
      <c r="C18" s="83">
        <f aca="true" t="shared" si="0" ref="C18:C64">B18/B$15*1000*B$14</f>
        <v>0</v>
      </c>
      <c r="D18" s="82">
        <v>0</v>
      </c>
      <c r="E18" s="83">
        <f aca="true" t="shared" si="1" ref="E18:E64">D18/D$15*1000*D$14</f>
        <v>0</v>
      </c>
      <c r="F18" s="82">
        <v>0</v>
      </c>
      <c r="G18" s="83">
        <f aca="true" t="shared" si="2" ref="G18:G64">F18/F$15*1000*F$14</f>
        <v>0</v>
      </c>
      <c r="H18" s="84">
        <f>LARGE((C18,E18,G18),1)</f>
        <v>0</v>
      </c>
      <c r="I18" s="50"/>
    </row>
    <row r="19" spans="1:9" ht="15">
      <c r="A19" s="81"/>
      <c r="B19" s="82">
        <v>0</v>
      </c>
      <c r="C19" s="83">
        <f t="shared" si="0"/>
        <v>0</v>
      </c>
      <c r="D19" s="82">
        <v>0</v>
      </c>
      <c r="E19" s="83">
        <f t="shared" si="1"/>
        <v>0</v>
      </c>
      <c r="F19" s="82">
        <v>0</v>
      </c>
      <c r="G19" s="83">
        <f t="shared" si="2"/>
        <v>0</v>
      </c>
      <c r="H19" s="84">
        <f>LARGE((C19,E19,G19),1)</f>
        <v>0</v>
      </c>
      <c r="I19" s="50"/>
    </row>
    <row r="20" spans="1:9" ht="15">
      <c r="A20" s="81"/>
      <c r="B20" s="82">
        <v>0</v>
      </c>
      <c r="C20" s="83">
        <f t="shared" si="0"/>
        <v>0</v>
      </c>
      <c r="D20" s="82">
        <v>0</v>
      </c>
      <c r="E20" s="83">
        <f t="shared" si="1"/>
        <v>0</v>
      </c>
      <c r="F20" s="82">
        <v>0</v>
      </c>
      <c r="G20" s="83">
        <f t="shared" si="2"/>
        <v>0</v>
      </c>
      <c r="H20" s="84">
        <f>LARGE((C20,E20,G20),1)</f>
        <v>0</v>
      </c>
      <c r="I20" s="50"/>
    </row>
    <row r="21" spans="1:9" ht="15">
      <c r="A21" s="81"/>
      <c r="B21" s="82">
        <v>0</v>
      </c>
      <c r="C21" s="83">
        <f t="shared" si="0"/>
        <v>0</v>
      </c>
      <c r="D21" s="82">
        <v>0</v>
      </c>
      <c r="E21" s="83">
        <f t="shared" si="1"/>
        <v>0</v>
      </c>
      <c r="F21" s="82">
        <v>0</v>
      </c>
      <c r="G21" s="83">
        <f t="shared" si="2"/>
        <v>0</v>
      </c>
      <c r="H21" s="84">
        <f>LARGE((C21,E21,G21),1)</f>
        <v>0</v>
      </c>
      <c r="I21" s="50"/>
    </row>
    <row r="22" spans="1:9" ht="15">
      <c r="A22" s="81"/>
      <c r="B22" s="82">
        <v>0</v>
      </c>
      <c r="C22" s="83">
        <f t="shared" si="0"/>
        <v>0</v>
      </c>
      <c r="D22" s="82">
        <v>0</v>
      </c>
      <c r="E22" s="83">
        <f t="shared" si="1"/>
        <v>0</v>
      </c>
      <c r="F22" s="82">
        <v>0</v>
      </c>
      <c r="G22" s="83">
        <f t="shared" si="2"/>
        <v>0</v>
      </c>
      <c r="H22" s="84">
        <f>LARGE((C22,E22,G22),1)</f>
        <v>0</v>
      </c>
      <c r="I22" s="50"/>
    </row>
    <row r="23" spans="1:9" ht="15">
      <c r="A23" s="81"/>
      <c r="B23" s="82">
        <v>0</v>
      </c>
      <c r="C23" s="83">
        <f t="shared" si="0"/>
        <v>0</v>
      </c>
      <c r="D23" s="82">
        <v>0</v>
      </c>
      <c r="E23" s="83">
        <f t="shared" si="1"/>
        <v>0</v>
      </c>
      <c r="F23" s="82">
        <v>0</v>
      </c>
      <c r="G23" s="83">
        <f t="shared" si="2"/>
        <v>0</v>
      </c>
      <c r="H23" s="84">
        <f>LARGE((C23,E23,G23),1)</f>
        <v>0</v>
      </c>
      <c r="I23" s="50"/>
    </row>
    <row r="24" spans="1:9" ht="15">
      <c r="A24" s="81"/>
      <c r="B24" s="82">
        <v>0</v>
      </c>
      <c r="C24" s="83">
        <f t="shared" si="0"/>
        <v>0</v>
      </c>
      <c r="D24" s="82">
        <v>0</v>
      </c>
      <c r="E24" s="83">
        <f t="shared" si="1"/>
        <v>0</v>
      </c>
      <c r="F24" s="82">
        <v>0</v>
      </c>
      <c r="G24" s="83">
        <f t="shared" si="2"/>
        <v>0</v>
      </c>
      <c r="H24" s="84">
        <f>LARGE((C24,E24,G24),1)</f>
        <v>0</v>
      </c>
      <c r="I24" s="50"/>
    </row>
    <row r="25" spans="1:9" ht="15">
      <c r="A25" s="81"/>
      <c r="B25" s="82">
        <v>0</v>
      </c>
      <c r="C25" s="83">
        <f t="shared" si="0"/>
        <v>0</v>
      </c>
      <c r="D25" s="82">
        <v>0</v>
      </c>
      <c r="E25" s="83">
        <f t="shared" si="1"/>
        <v>0</v>
      </c>
      <c r="F25" s="82">
        <v>0</v>
      </c>
      <c r="G25" s="83">
        <f t="shared" si="2"/>
        <v>0</v>
      </c>
      <c r="H25" s="84">
        <f>LARGE((C25,E25,G25),1)</f>
        <v>0</v>
      </c>
      <c r="I25" s="50"/>
    </row>
    <row r="26" spans="1:9" ht="15">
      <c r="A26" s="81"/>
      <c r="B26" s="82">
        <v>0</v>
      </c>
      <c r="C26" s="83">
        <f t="shared" si="0"/>
        <v>0</v>
      </c>
      <c r="D26" s="82">
        <v>0</v>
      </c>
      <c r="E26" s="83">
        <f t="shared" si="1"/>
        <v>0</v>
      </c>
      <c r="F26" s="82">
        <v>0</v>
      </c>
      <c r="G26" s="83">
        <f t="shared" si="2"/>
        <v>0</v>
      </c>
      <c r="H26" s="84">
        <f>LARGE((C26,E26,G26),1)</f>
        <v>0</v>
      </c>
      <c r="I26" s="50"/>
    </row>
    <row r="27" spans="1:9" ht="15">
      <c r="A27" s="81"/>
      <c r="B27" s="82">
        <v>0</v>
      </c>
      <c r="C27" s="83">
        <f t="shared" si="0"/>
        <v>0</v>
      </c>
      <c r="D27" s="82">
        <v>0</v>
      </c>
      <c r="E27" s="83">
        <f t="shared" si="1"/>
        <v>0</v>
      </c>
      <c r="F27" s="82">
        <v>0</v>
      </c>
      <c r="G27" s="83">
        <f t="shared" si="2"/>
        <v>0</v>
      </c>
      <c r="H27" s="84">
        <f>LARGE((C27,E27,G27),1)</f>
        <v>0</v>
      </c>
      <c r="I27" s="50"/>
    </row>
    <row r="28" spans="1:9" ht="15">
      <c r="A28" s="81"/>
      <c r="B28" s="82">
        <v>0</v>
      </c>
      <c r="C28" s="83">
        <f t="shared" si="0"/>
        <v>0</v>
      </c>
      <c r="D28" s="82">
        <v>0</v>
      </c>
      <c r="E28" s="83">
        <f t="shared" si="1"/>
        <v>0</v>
      </c>
      <c r="F28" s="82">
        <v>0</v>
      </c>
      <c r="G28" s="83">
        <f t="shared" si="2"/>
        <v>0</v>
      </c>
      <c r="H28" s="84">
        <f>LARGE((C28,E28,G28),1)</f>
        <v>0</v>
      </c>
      <c r="I28" s="50"/>
    </row>
    <row r="29" spans="1:9" ht="15">
      <c r="A29" s="81"/>
      <c r="B29" s="82">
        <v>0</v>
      </c>
      <c r="C29" s="83">
        <f t="shared" si="0"/>
        <v>0</v>
      </c>
      <c r="D29" s="82">
        <v>0</v>
      </c>
      <c r="E29" s="83">
        <f t="shared" si="1"/>
        <v>0</v>
      </c>
      <c r="F29" s="82">
        <v>0</v>
      </c>
      <c r="G29" s="83">
        <f t="shared" si="2"/>
        <v>0</v>
      </c>
      <c r="H29" s="84">
        <f>LARGE((C29,E29,G29),1)</f>
        <v>0</v>
      </c>
      <c r="I29" s="50"/>
    </row>
    <row r="30" spans="1:9" ht="15">
      <c r="A30" s="81"/>
      <c r="B30" s="82">
        <v>0</v>
      </c>
      <c r="C30" s="83">
        <f t="shared" si="0"/>
        <v>0</v>
      </c>
      <c r="D30" s="82">
        <v>0</v>
      </c>
      <c r="E30" s="83">
        <f t="shared" si="1"/>
        <v>0</v>
      </c>
      <c r="F30" s="82">
        <v>0</v>
      </c>
      <c r="G30" s="83">
        <f t="shared" si="2"/>
        <v>0</v>
      </c>
      <c r="H30" s="84">
        <f>LARGE((C30,E30,G30),1)</f>
        <v>0</v>
      </c>
      <c r="I30" s="50"/>
    </row>
    <row r="31" spans="1:9" ht="15">
      <c r="A31" s="81"/>
      <c r="B31" s="82">
        <v>0</v>
      </c>
      <c r="C31" s="83">
        <f t="shared" si="0"/>
        <v>0</v>
      </c>
      <c r="D31" s="82">
        <v>0</v>
      </c>
      <c r="E31" s="83">
        <f t="shared" si="1"/>
        <v>0</v>
      </c>
      <c r="F31" s="82">
        <v>0</v>
      </c>
      <c r="G31" s="83">
        <f t="shared" si="2"/>
        <v>0</v>
      </c>
      <c r="H31" s="84">
        <f>LARGE((C31,E31,G31),1)</f>
        <v>0</v>
      </c>
      <c r="I31" s="50"/>
    </row>
    <row r="32" spans="1:9" ht="15">
      <c r="A32" s="81"/>
      <c r="B32" s="82">
        <v>0</v>
      </c>
      <c r="C32" s="83">
        <f t="shared" si="0"/>
        <v>0</v>
      </c>
      <c r="D32" s="82">
        <v>0</v>
      </c>
      <c r="E32" s="83">
        <f t="shared" si="1"/>
        <v>0</v>
      </c>
      <c r="F32" s="82">
        <v>0</v>
      </c>
      <c r="G32" s="83">
        <f t="shared" si="2"/>
        <v>0</v>
      </c>
      <c r="H32" s="84">
        <f>LARGE((C32,E32,G32),1)</f>
        <v>0</v>
      </c>
      <c r="I32" s="50"/>
    </row>
    <row r="33" spans="1:9" ht="15">
      <c r="A33" s="81"/>
      <c r="B33" s="82">
        <v>0</v>
      </c>
      <c r="C33" s="83">
        <f t="shared" si="0"/>
        <v>0</v>
      </c>
      <c r="D33" s="82">
        <v>0</v>
      </c>
      <c r="E33" s="83">
        <f t="shared" si="1"/>
        <v>0</v>
      </c>
      <c r="F33" s="82">
        <v>0</v>
      </c>
      <c r="G33" s="83">
        <f t="shared" si="2"/>
        <v>0</v>
      </c>
      <c r="H33" s="84">
        <f>LARGE((C33,E33,G33),1)</f>
        <v>0</v>
      </c>
      <c r="I33" s="50"/>
    </row>
    <row r="34" spans="1:9" ht="15">
      <c r="A34" s="81"/>
      <c r="B34" s="82">
        <v>0</v>
      </c>
      <c r="C34" s="83">
        <f t="shared" si="0"/>
        <v>0</v>
      </c>
      <c r="D34" s="82">
        <v>0</v>
      </c>
      <c r="E34" s="83">
        <f t="shared" si="1"/>
        <v>0</v>
      </c>
      <c r="F34" s="82">
        <v>0</v>
      </c>
      <c r="G34" s="83">
        <f t="shared" si="2"/>
        <v>0</v>
      </c>
      <c r="H34" s="84">
        <f>LARGE((C34,E34,G34),1)</f>
        <v>0</v>
      </c>
      <c r="I34" s="50"/>
    </row>
    <row r="35" spans="1:9" ht="15">
      <c r="A35" s="81"/>
      <c r="B35" s="82">
        <v>0</v>
      </c>
      <c r="C35" s="83">
        <f t="shared" si="0"/>
        <v>0</v>
      </c>
      <c r="D35" s="82">
        <v>0</v>
      </c>
      <c r="E35" s="83">
        <f t="shared" si="1"/>
        <v>0</v>
      </c>
      <c r="F35" s="82">
        <v>0</v>
      </c>
      <c r="G35" s="83">
        <f t="shared" si="2"/>
        <v>0</v>
      </c>
      <c r="H35" s="84">
        <f>LARGE((C35,E35,G35),1)</f>
        <v>0</v>
      </c>
      <c r="I35" s="50"/>
    </row>
    <row r="36" spans="1:9" ht="15">
      <c r="A36" s="81"/>
      <c r="B36" s="82">
        <v>0</v>
      </c>
      <c r="C36" s="83">
        <f t="shared" si="0"/>
        <v>0</v>
      </c>
      <c r="D36" s="82">
        <v>0</v>
      </c>
      <c r="E36" s="83">
        <f t="shared" si="1"/>
        <v>0</v>
      </c>
      <c r="F36" s="82">
        <v>0</v>
      </c>
      <c r="G36" s="83">
        <f t="shared" si="2"/>
        <v>0</v>
      </c>
      <c r="H36" s="84">
        <f>LARGE((C36,E36,G36),1)</f>
        <v>0</v>
      </c>
      <c r="I36" s="50"/>
    </row>
    <row r="37" spans="1:9" ht="15">
      <c r="A37" s="81"/>
      <c r="B37" s="82">
        <v>0</v>
      </c>
      <c r="C37" s="83">
        <f t="shared" si="0"/>
        <v>0</v>
      </c>
      <c r="D37" s="82">
        <v>0</v>
      </c>
      <c r="E37" s="83">
        <f t="shared" si="1"/>
        <v>0</v>
      </c>
      <c r="F37" s="82">
        <v>0</v>
      </c>
      <c r="G37" s="83">
        <f t="shared" si="2"/>
        <v>0</v>
      </c>
      <c r="H37" s="84">
        <f>LARGE((C37,E37,G37),1)</f>
        <v>0</v>
      </c>
      <c r="I37" s="50"/>
    </row>
    <row r="38" spans="1:9" ht="15">
      <c r="A38" s="81"/>
      <c r="B38" s="82">
        <v>0</v>
      </c>
      <c r="C38" s="83">
        <f t="shared" si="0"/>
        <v>0</v>
      </c>
      <c r="D38" s="82">
        <v>0</v>
      </c>
      <c r="E38" s="83">
        <f t="shared" si="1"/>
        <v>0</v>
      </c>
      <c r="F38" s="82">
        <v>0</v>
      </c>
      <c r="G38" s="83">
        <f t="shared" si="2"/>
        <v>0</v>
      </c>
      <c r="H38" s="84">
        <f>LARGE((C38,E38,G38),1)</f>
        <v>0</v>
      </c>
      <c r="I38" s="85"/>
    </row>
    <row r="39" spans="1:9" ht="15">
      <c r="A39" s="81"/>
      <c r="B39" s="82">
        <v>0</v>
      </c>
      <c r="C39" s="83">
        <f t="shared" si="0"/>
        <v>0</v>
      </c>
      <c r="D39" s="82">
        <v>0</v>
      </c>
      <c r="E39" s="83">
        <f t="shared" si="1"/>
        <v>0</v>
      </c>
      <c r="F39" s="82">
        <v>0</v>
      </c>
      <c r="G39" s="83">
        <f t="shared" si="2"/>
        <v>0</v>
      </c>
      <c r="H39" s="84">
        <f>LARGE((C39,E39,G39),1)</f>
        <v>0</v>
      </c>
      <c r="I39" s="85"/>
    </row>
    <row r="40" spans="1:9" ht="15">
      <c r="A40" s="81"/>
      <c r="B40" s="82">
        <v>0</v>
      </c>
      <c r="C40" s="83">
        <f t="shared" si="0"/>
        <v>0</v>
      </c>
      <c r="D40" s="82">
        <v>0</v>
      </c>
      <c r="E40" s="83">
        <f t="shared" si="1"/>
        <v>0</v>
      </c>
      <c r="F40" s="82">
        <v>0</v>
      </c>
      <c r="G40" s="83">
        <f t="shared" si="2"/>
        <v>0</v>
      </c>
      <c r="H40" s="84">
        <f>LARGE((C40,E40,G40),1)</f>
        <v>0</v>
      </c>
      <c r="I40" s="85"/>
    </row>
    <row r="41" spans="1:9" ht="15">
      <c r="A41" s="81"/>
      <c r="B41" s="82">
        <v>0</v>
      </c>
      <c r="C41" s="83">
        <f t="shared" si="0"/>
        <v>0</v>
      </c>
      <c r="D41" s="82">
        <v>0</v>
      </c>
      <c r="E41" s="83">
        <f t="shared" si="1"/>
        <v>0</v>
      </c>
      <c r="F41" s="82">
        <v>0</v>
      </c>
      <c r="G41" s="83">
        <f t="shared" si="2"/>
        <v>0</v>
      </c>
      <c r="H41" s="84">
        <f>LARGE((C41,E41,G41),1)</f>
        <v>0</v>
      </c>
      <c r="I41" s="85"/>
    </row>
    <row r="42" spans="1:9" ht="15">
      <c r="A42" s="81"/>
      <c r="B42" s="82">
        <v>0</v>
      </c>
      <c r="C42" s="83">
        <f t="shared" si="0"/>
        <v>0</v>
      </c>
      <c r="D42" s="82">
        <v>0</v>
      </c>
      <c r="E42" s="83">
        <f t="shared" si="1"/>
        <v>0</v>
      </c>
      <c r="F42" s="82">
        <v>0</v>
      </c>
      <c r="G42" s="83">
        <f t="shared" si="2"/>
        <v>0</v>
      </c>
      <c r="H42" s="84">
        <f>LARGE((C42,E42,G42),1)</f>
        <v>0</v>
      </c>
      <c r="I42" s="85"/>
    </row>
    <row r="43" spans="1:9" ht="15">
      <c r="A43" s="81"/>
      <c r="B43" s="82">
        <v>0</v>
      </c>
      <c r="C43" s="83">
        <f t="shared" si="0"/>
        <v>0</v>
      </c>
      <c r="D43" s="82">
        <v>0</v>
      </c>
      <c r="E43" s="83">
        <f t="shared" si="1"/>
        <v>0</v>
      </c>
      <c r="F43" s="82">
        <v>0</v>
      </c>
      <c r="G43" s="83">
        <f t="shared" si="2"/>
        <v>0</v>
      </c>
      <c r="H43" s="84">
        <f>LARGE((C43,E43,G43),1)</f>
        <v>0</v>
      </c>
      <c r="I43" s="85"/>
    </row>
    <row r="44" spans="1:9" ht="15">
      <c r="A44" s="81"/>
      <c r="B44" s="82">
        <v>0</v>
      </c>
      <c r="C44" s="83">
        <f t="shared" si="0"/>
        <v>0</v>
      </c>
      <c r="D44" s="82">
        <v>0</v>
      </c>
      <c r="E44" s="83">
        <f t="shared" si="1"/>
        <v>0</v>
      </c>
      <c r="F44" s="82">
        <v>0</v>
      </c>
      <c r="G44" s="83">
        <f t="shared" si="2"/>
        <v>0</v>
      </c>
      <c r="H44" s="84">
        <f>LARGE((C44,E44,G44),1)</f>
        <v>0</v>
      </c>
      <c r="I44" s="85"/>
    </row>
    <row r="45" spans="1:9" ht="15">
      <c r="A45" s="81"/>
      <c r="B45" s="82">
        <v>0</v>
      </c>
      <c r="C45" s="83">
        <f t="shared" si="0"/>
        <v>0</v>
      </c>
      <c r="D45" s="82">
        <v>0</v>
      </c>
      <c r="E45" s="83">
        <f t="shared" si="1"/>
        <v>0</v>
      </c>
      <c r="F45" s="82">
        <v>0</v>
      </c>
      <c r="G45" s="83">
        <f t="shared" si="2"/>
        <v>0</v>
      </c>
      <c r="H45" s="84">
        <f>LARGE((C45,E45,G45),1)</f>
        <v>0</v>
      </c>
      <c r="I45" s="85"/>
    </row>
    <row r="46" spans="1:9" ht="15">
      <c r="A46" s="86"/>
      <c r="B46" s="82">
        <v>0</v>
      </c>
      <c r="C46" s="83">
        <f t="shared" si="0"/>
        <v>0</v>
      </c>
      <c r="D46" s="82">
        <v>0</v>
      </c>
      <c r="E46" s="83">
        <f t="shared" si="1"/>
        <v>0</v>
      </c>
      <c r="F46" s="82">
        <v>0</v>
      </c>
      <c r="G46" s="83">
        <f t="shared" si="2"/>
        <v>0</v>
      </c>
      <c r="H46" s="84">
        <f>LARGE((C46,E46,G46),1)</f>
        <v>0</v>
      </c>
      <c r="I46" s="85"/>
    </row>
    <row r="47" spans="1:9" ht="15">
      <c r="A47" s="87"/>
      <c r="B47" s="82">
        <v>0</v>
      </c>
      <c r="C47" s="83">
        <f t="shared" si="0"/>
        <v>0</v>
      </c>
      <c r="D47" s="82">
        <v>0</v>
      </c>
      <c r="E47" s="83">
        <f t="shared" si="1"/>
        <v>0</v>
      </c>
      <c r="F47" s="82">
        <v>0</v>
      </c>
      <c r="G47" s="83">
        <f t="shared" si="2"/>
        <v>0</v>
      </c>
      <c r="H47" s="84">
        <f>LARGE((C47,E47,G47),1)</f>
        <v>0</v>
      </c>
      <c r="I47" s="85"/>
    </row>
    <row r="48" spans="1:9" ht="15">
      <c r="A48" s="87"/>
      <c r="B48" s="82">
        <v>0</v>
      </c>
      <c r="C48" s="83">
        <f t="shared" si="0"/>
        <v>0</v>
      </c>
      <c r="D48" s="82">
        <v>0</v>
      </c>
      <c r="E48" s="83">
        <f t="shared" si="1"/>
        <v>0</v>
      </c>
      <c r="F48" s="82">
        <v>0</v>
      </c>
      <c r="G48" s="83">
        <f t="shared" si="2"/>
        <v>0</v>
      </c>
      <c r="H48" s="84">
        <f>LARGE((C48,E48,G48),1)</f>
        <v>0</v>
      </c>
      <c r="I48" s="85"/>
    </row>
    <row r="49" spans="1:9" ht="15">
      <c r="A49" s="87"/>
      <c r="B49" s="82">
        <v>0</v>
      </c>
      <c r="C49" s="83">
        <f t="shared" si="0"/>
        <v>0</v>
      </c>
      <c r="D49" s="82">
        <v>0</v>
      </c>
      <c r="E49" s="83">
        <f t="shared" si="1"/>
        <v>0</v>
      </c>
      <c r="F49" s="82">
        <v>0</v>
      </c>
      <c r="G49" s="83">
        <f t="shared" si="2"/>
        <v>0</v>
      </c>
      <c r="H49" s="84">
        <f>LARGE((C49,E49,G49),1)</f>
        <v>0</v>
      </c>
      <c r="I49" s="85"/>
    </row>
    <row r="50" spans="1:9" ht="15">
      <c r="A50" s="87"/>
      <c r="B50" s="82">
        <v>0</v>
      </c>
      <c r="C50" s="83">
        <f t="shared" si="0"/>
        <v>0</v>
      </c>
      <c r="D50" s="82">
        <v>0</v>
      </c>
      <c r="E50" s="83">
        <f t="shared" si="1"/>
        <v>0</v>
      </c>
      <c r="F50" s="82">
        <v>0</v>
      </c>
      <c r="G50" s="83">
        <f t="shared" si="2"/>
        <v>0</v>
      </c>
      <c r="H50" s="84">
        <f>LARGE((C50,E50,G50),1)</f>
        <v>0</v>
      </c>
      <c r="I50" s="85"/>
    </row>
    <row r="51" spans="1:9" ht="15">
      <c r="A51" s="87"/>
      <c r="B51" s="82">
        <v>0</v>
      </c>
      <c r="C51" s="83">
        <f t="shared" si="0"/>
        <v>0</v>
      </c>
      <c r="D51" s="82">
        <v>0</v>
      </c>
      <c r="E51" s="83">
        <f t="shared" si="1"/>
        <v>0</v>
      </c>
      <c r="F51" s="82">
        <v>0</v>
      </c>
      <c r="G51" s="83">
        <f t="shared" si="2"/>
        <v>0</v>
      </c>
      <c r="H51" s="84">
        <f>LARGE((C51,E51,G51),1)</f>
        <v>0</v>
      </c>
      <c r="I51" s="85"/>
    </row>
    <row r="52" spans="1:9" ht="15">
      <c r="A52" s="87"/>
      <c r="B52" s="82">
        <v>0</v>
      </c>
      <c r="C52" s="83">
        <f t="shared" si="0"/>
        <v>0</v>
      </c>
      <c r="D52" s="82">
        <v>0</v>
      </c>
      <c r="E52" s="83">
        <f t="shared" si="1"/>
        <v>0</v>
      </c>
      <c r="F52" s="82">
        <v>0</v>
      </c>
      <c r="G52" s="83">
        <f t="shared" si="2"/>
        <v>0</v>
      </c>
      <c r="H52" s="84">
        <f>LARGE((C52,E52,G52),1)</f>
        <v>0</v>
      </c>
      <c r="I52" s="85"/>
    </row>
    <row r="53" spans="1:9" ht="15">
      <c r="A53" s="87"/>
      <c r="B53" s="82">
        <v>0</v>
      </c>
      <c r="C53" s="83">
        <f t="shared" si="0"/>
        <v>0</v>
      </c>
      <c r="D53" s="82">
        <v>0</v>
      </c>
      <c r="E53" s="83">
        <f t="shared" si="1"/>
        <v>0</v>
      </c>
      <c r="F53" s="82">
        <v>0</v>
      </c>
      <c r="G53" s="83">
        <f t="shared" si="2"/>
        <v>0</v>
      </c>
      <c r="H53" s="84">
        <f>LARGE((C53,E53,G53),1)</f>
        <v>0</v>
      </c>
      <c r="I53" s="85"/>
    </row>
    <row r="54" spans="1:9" ht="15">
      <c r="A54" s="87"/>
      <c r="B54" s="82">
        <v>0</v>
      </c>
      <c r="C54" s="83">
        <f t="shared" si="0"/>
        <v>0</v>
      </c>
      <c r="D54" s="82">
        <v>0</v>
      </c>
      <c r="E54" s="83">
        <f t="shared" si="1"/>
        <v>0</v>
      </c>
      <c r="F54" s="82">
        <v>0</v>
      </c>
      <c r="G54" s="83">
        <f t="shared" si="2"/>
        <v>0</v>
      </c>
      <c r="H54" s="84">
        <f>LARGE((C54,E54,G54),1)</f>
        <v>0</v>
      </c>
      <c r="I54" s="85"/>
    </row>
    <row r="55" spans="1:9" ht="15">
      <c r="A55" s="87"/>
      <c r="B55" s="82">
        <v>0</v>
      </c>
      <c r="C55" s="83">
        <f t="shared" si="0"/>
        <v>0</v>
      </c>
      <c r="D55" s="82">
        <v>0</v>
      </c>
      <c r="E55" s="83">
        <f t="shared" si="1"/>
        <v>0</v>
      </c>
      <c r="F55" s="82">
        <v>0</v>
      </c>
      <c r="G55" s="83">
        <f t="shared" si="2"/>
        <v>0</v>
      </c>
      <c r="H55" s="84">
        <f>LARGE((C55,E55,G55),1)</f>
        <v>0</v>
      </c>
      <c r="I55" s="85"/>
    </row>
    <row r="56" spans="1:9" ht="15">
      <c r="A56" s="87"/>
      <c r="B56" s="82">
        <v>0</v>
      </c>
      <c r="C56" s="83">
        <f t="shared" si="0"/>
        <v>0</v>
      </c>
      <c r="D56" s="82">
        <v>0</v>
      </c>
      <c r="E56" s="83">
        <f t="shared" si="1"/>
        <v>0</v>
      </c>
      <c r="F56" s="82">
        <v>0</v>
      </c>
      <c r="G56" s="83">
        <f t="shared" si="2"/>
        <v>0</v>
      </c>
      <c r="H56" s="84">
        <f>LARGE((C56,E56,G56),1)</f>
        <v>0</v>
      </c>
      <c r="I56" s="85"/>
    </row>
    <row r="57" spans="1:9" ht="15">
      <c r="A57" s="87"/>
      <c r="B57" s="82">
        <v>0</v>
      </c>
      <c r="C57" s="83">
        <f t="shared" si="0"/>
        <v>0</v>
      </c>
      <c r="D57" s="82">
        <v>0</v>
      </c>
      <c r="E57" s="83">
        <f t="shared" si="1"/>
        <v>0</v>
      </c>
      <c r="F57" s="82">
        <v>0</v>
      </c>
      <c r="G57" s="83">
        <f t="shared" si="2"/>
        <v>0</v>
      </c>
      <c r="H57" s="84">
        <f>LARGE((C57,E57,G57),1)</f>
        <v>0</v>
      </c>
      <c r="I57" s="85"/>
    </row>
    <row r="58" spans="1:9" ht="15">
      <c r="A58" s="87"/>
      <c r="B58" s="82">
        <v>0</v>
      </c>
      <c r="C58" s="83">
        <f t="shared" si="0"/>
        <v>0</v>
      </c>
      <c r="D58" s="82">
        <v>0</v>
      </c>
      <c r="E58" s="83">
        <f t="shared" si="1"/>
        <v>0</v>
      </c>
      <c r="F58" s="82">
        <v>0</v>
      </c>
      <c r="G58" s="83">
        <f t="shared" si="2"/>
        <v>0</v>
      </c>
      <c r="H58" s="84">
        <f>LARGE((C58,E58,G58),1)</f>
        <v>0</v>
      </c>
      <c r="I58" s="85"/>
    </row>
    <row r="59" spans="1:9" ht="15">
      <c r="A59" s="87"/>
      <c r="B59" s="82">
        <v>0</v>
      </c>
      <c r="C59" s="83">
        <f t="shared" si="0"/>
        <v>0</v>
      </c>
      <c r="D59" s="82">
        <v>0</v>
      </c>
      <c r="E59" s="83">
        <f t="shared" si="1"/>
        <v>0</v>
      </c>
      <c r="F59" s="82">
        <v>0</v>
      </c>
      <c r="G59" s="83">
        <f t="shared" si="2"/>
        <v>0</v>
      </c>
      <c r="H59" s="84">
        <f>LARGE((C59,E59,G59),1)</f>
        <v>0</v>
      </c>
      <c r="I59" s="85"/>
    </row>
    <row r="60" spans="1:9" ht="15">
      <c r="A60" s="87"/>
      <c r="B60" s="82">
        <v>0</v>
      </c>
      <c r="C60" s="83">
        <f t="shared" si="0"/>
        <v>0</v>
      </c>
      <c r="D60" s="82">
        <v>0</v>
      </c>
      <c r="E60" s="83">
        <f t="shared" si="1"/>
        <v>0</v>
      </c>
      <c r="F60" s="82">
        <v>0</v>
      </c>
      <c r="G60" s="83">
        <f t="shared" si="2"/>
        <v>0</v>
      </c>
      <c r="H60" s="84">
        <f>LARGE((C60,E60,G60),1)</f>
        <v>0</v>
      </c>
      <c r="I60" s="85"/>
    </row>
    <row r="61" spans="1:9" ht="15">
      <c r="A61" s="87"/>
      <c r="B61" s="82">
        <v>0</v>
      </c>
      <c r="C61" s="83">
        <f t="shared" si="0"/>
        <v>0</v>
      </c>
      <c r="D61" s="82">
        <v>0</v>
      </c>
      <c r="E61" s="83">
        <f t="shared" si="1"/>
        <v>0</v>
      </c>
      <c r="F61" s="82">
        <v>0</v>
      </c>
      <c r="G61" s="83">
        <f t="shared" si="2"/>
        <v>0</v>
      </c>
      <c r="H61" s="84">
        <f>LARGE((C61,E61,G61),1)</f>
        <v>0</v>
      </c>
      <c r="I61" s="85"/>
    </row>
    <row r="62" spans="1:9" ht="15">
      <c r="A62" s="87"/>
      <c r="B62" s="82">
        <v>0</v>
      </c>
      <c r="C62" s="83">
        <f t="shared" si="0"/>
        <v>0</v>
      </c>
      <c r="D62" s="82">
        <v>0</v>
      </c>
      <c r="E62" s="83">
        <f t="shared" si="1"/>
        <v>0</v>
      </c>
      <c r="F62" s="82">
        <v>0</v>
      </c>
      <c r="G62" s="83">
        <f t="shared" si="2"/>
        <v>0</v>
      </c>
      <c r="H62" s="84">
        <f>LARGE((C62,E62,G62),1)</f>
        <v>0</v>
      </c>
      <c r="I62" s="85"/>
    </row>
    <row r="63" spans="1:9" ht="15">
      <c r="A63" s="87"/>
      <c r="B63" s="82">
        <v>0</v>
      </c>
      <c r="C63" s="83">
        <f t="shared" si="0"/>
        <v>0</v>
      </c>
      <c r="D63" s="82">
        <v>0</v>
      </c>
      <c r="E63" s="83">
        <f t="shared" si="1"/>
        <v>0</v>
      </c>
      <c r="F63" s="82">
        <v>0</v>
      </c>
      <c r="G63" s="83">
        <f t="shared" si="2"/>
        <v>0</v>
      </c>
      <c r="H63" s="84">
        <f>LARGE((C63,E63,G63),1)</f>
        <v>0</v>
      </c>
      <c r="I63" s="85"/>
    </row>
    <row r="64" spans="1:9" ht="15">
      <c r="A64" s="87"/>
      <c r="B64" s="82">
        <v>0</v>
      </c>
      <c r="C64" s="83">
        <f t="shared" si="0"/>
        <v>0</v>
      </c>
      <c r="D64" s="82">
        <v>0</v>
      </c>
      <c r="E64" s="83">
        <f t="shared" si="1"/>
        <v>0</v>
      </c>
      <c r="F64" s="82">
        <v>0</v>
      </c>
      <c r="G64" s="83">
        <f t="shared" si="2"/>
        <v>0</v>
      </c>
      <c r="H64" s="84">
        <f>LARGE((C64,E64,G64),1)</f>
        <v>0</v>
      </c>
      <c r="I64" s="85"/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64"/>
  <sheetViews>
    <sheetView showGridLines="0" zoomScalePageLayoutView="0" workbookViewId="0" topLeftCell="A1">
      <selection activeCell="B4" sqref="B4:F4"/>
    </sheetView>
  </sheetViews>
  <sheetFormatPr defaultColWidth="10.69921875" defaultRowHeight="14.25"/>
  <cols>
    <col min="1" max="1" width="17.5" style="113" customWidth="1"/>
    <col min="2" max="8" width="8.5" style="114" customWidth="1"/>
    <col min="9" max="9" width="8.296875" style="56" customWidth="1"/>
    <col min="10" max="16384" width="10.69921875" style="57" customWidth="1"/>
  </cols>
  <sheetData>
    <row r="1" ht="15">
      <c r="A1" s="295"/>
    </row>
    <row r="2" spans="1:6" ht="15">
      <c r="A2" s="295"/>
      <c r="B2" s="296" t="s">
        <v>8</v>
      </c>
      <c r="C2" s="296"/>
      <c r="D2" s="296"/>
      <c r="E2" s="296"/>
      <c r="F2" s="296"/>
    </row>
    <row r="3" spans="1:4" ht="15">
      <c r="A3" s="295"/>
      <c r="D3" s="58"/>
    </row>
    <row r="4" spans="1:6" ht="15">
      <c r="A4" s="295"/>
      <c r="B4" s="291" t="s">
        <v>40</v>
      </c>
      <c r="C4" s="291"/>
      <c r="D4" s="291"/>
      <c r="E4" s="291"/>
      <c r="F4" s="291"/>
    </row>
    <row r="5" ht="15">
      <c r="A5" s="295"/>
    </row>
    <row r="6" spans="1:3" ht="15">
      <c r="A6" s="295"/>
      <c r="B6" s="297"/>
      <c r="C6" s="298"/>
    </row>
    <row r="7" ht="15">
      <c r="A7" s="295"/>
    </row>
    <row r="8" spans="1:8" ht="15">
      <c r="A8" s="59" t="s">
        <v>13</v>
      </c>
      <c r="B8" s="60"/>
      <c r="C8" s="60"/>
      <c r="D8" s="60"/>
      <c r="E8" s="60"/>
      <c r="F8" s="113"/>
      <c r="G8" s="113"/>
      <c r="H8" s="113"/>
    </row>
    <row r="9" spans="1:8" ht="15">
      <c r="A9" s="59" t="s">
        <v>0</v>
      </c>
      <c r="B9" s="62"/>
      <c r="C9" s="62"/>
      <c r="D9" s="62"/>
      <c r="E9" s="62"/>
      <c r="F9" s="113"/>
      <c r="G9" s="113"/>
      <c r="H9" s="113"/>
    </row>
    <row r="10" spans="1:8" ht="15">
      <c r="A10" s="59" t="s">
        <v>16</v>
      </c>
      <c r="B10" s="299"/>
      <c r="C10" s="299"/>
      <c r="D10" s="63"/>
      <c r="E10" s="63"/>
      <c r="F10" s="64"/>
      <c r="G10" s="64"/>
      <c r="H10" s="64"/>
    </row>
    <row r="11" spans="1:3" ht="15">
      <c r="A11" s="59" t="s">
        <v>14</v>
      </c>
      <c r="B11" s="62"/>
      <c r="C11" s="63"/>
    </row>
    <row r="12" spans="1:3" ht="15">
      <c r="A12" s="59" t="s">
        <v>19</v>
      </c>
      <c r="B12" s="65" t="s">
        <v>26</v>
      </c>
      <c r="C12" s="66"/>
    </row>
    <row r="13" spans="1:9" ht="15">
      <c r="A13" s="67" t="s">
        <v>15</v>
      </c>
      <c r="B13" s="68" t="s">
        <v>2</v>
      </c>
      <c r="C13" s="69"/>
      <c r="D13" s="68" t="s">
        <v>2</v>
      </c>
      <c r="E13" s="69"/>
      <c r="F13" s="68" t="s">
        <v>1</v>
      </c>
      <c r="G13" s="69"/>
      <c r="H13" s="70"/>
      <c r="I13" s="71" t="s">
        <v>29</v>
      </c>
    </row>
    <row r="14" spans="1:9" ht="15">
      <c r="A14" s="67" t="s">
        <v>18</v>
      </c>
      <c r="B14" s="72">
        <v>0.55</v>
      </c>
      <c r="C14" s="73"/>
      <c r="D14" s="72">
        <v>0</v>
      </c>
      <c r="E14" s="73"/>
      <c r="F14" s="72">
        <v>0</v>
      </c>
      <c r="G14" s="73"/>
      <c r="H14" s="74" t="s">
        <v>21</v>
      </c>
      <c r="I14" s="75" t="s">
        <v>30</v>
      </c>
    </row>
    <row r="15" spans="1:9" ht="15">
      <c r="A15" s="67" t="s">
        <v>17</v>
      </c>
      <c r="B15" s="76">
        <v>1</v>
      </c>
      <c r="C15" s="77"/>
      <c r="D15" s="76">
        <v>1</v>
      </c>
      <c r="E15" s="77"/>
      <c r="F15" s="76">
        <v>1</v>
      </c>
      <c r="G15" s="77"/>
      <c r="H15" s="74" t="s">
        <v>22</v>
      </c>
      <c r="I15" s="75" t="s">
        <v>31</v>
      </c>
    </row>
    <row r="16" spans="1:9" ht="15">
      <c r="A16" s="67"/>
      <c r="B16" s="78" t="s">
        <v>5</v>
      </c>
      <c r="C16" s="78" t="s">
        <v>4</v>
      </c>
      <c r="D16" s="78" t="s">
        <v>25</v>
      </c>
      <c r="E16" s="78" t="s">
        <v>4</v>
      </c>
      <c r="F16" s="78" t="s">
        <v>5</v>
      </c>
      <c r="G16" s="78" t="s">
        <v>4</v>
      </c>
      <c r="H16" s="79" t="s">
        <v>4</v>
      </c>
      <c r="I16" s="80">
        <v>1</v>
      </c>
    </row>
    <row r="17" spans="1:9" ht="15">
      <c r="A17" s="81"/>
      <c r="B17" s="82">
        <v>0</v>
      </c>
      <c r="C17" s="83">
        <f>B17/B$15*1000*B$14</f>
        <v>0</v>
      </c>
      <c r="D17" s="82">
        <v>0</v>
      </c>
      <c r="E17" s="83">
        <f>D17/D$15*1000*D$14</f>
        <v>0</v>
      </c>
      <c r="F17" s="82">
        <v>0</v>
      </c>
      <c r="G17" s="83">
        <f>F17/F$15*1000*F$14</f>
        <v>0</v>
      </c>
      <c r="H17" s="84">
        <f>LARGE((C17,E17,G17),1)</f>
        <v>0</v>
      </c>
      <c r="I17" s="50"/>
    </row>
    <row r="18" spans="1:9" ht="15">
      <c r="A18" s="81"/>
      <c r="B18" s="82">
        <v>0</v>
      </c>
      <c r="C18" s="83">
        <f aca="true" t="shared" si="0" ref="C18:C64">B18/B$15*1000*B$14</f>
        <v>0</v>
      </c>
      <c r="D18" s="82">
        <v>0</v>
      </c>
      <c r="E18" s="83">
        <f aca="true" t="shared" si="1" ref="E18:E64">D18/D$15*1000*D$14</f>
        <v>0</v>
      </c>
      <c r="F18" s="82">
        <v>0</v>
      </c>
      <c r="G18" s="83">
        <f aca="true" t="shared" si="2" ref="G18:G64">F18/F$15*1000*F$14</f>
        <v>0</v>
      </c>
      <c r="H18" s="84">
        <f>LARGE((C18,E18,G18),1)</f>
        <v>0</v>
      </c>
      <c r="I18" s="50"/>
    </row>
    <row r="19" spans="1:9" ht="15">
      <c r="A19" s="81"/>
      <c r="B19" s="82">
        <v>0</v>
      </c>
      <c r="C19" s="83">
        <f t="shared" si="0"/>
        <v>0</v>
      </c>
      <c r="D19" s="82">
        <v>0</v>
      </c>
      <c r="E19" s="83">
        <f t="shared" si="1"/>
        <v>0</v>
      </c>
      <c r="F19" s="82">
        <v>0</v>
      </c>
      <c r="G19" s="83">
        <f t="shared" si="2"/>
        <v>0</v>
      </c>
      <c r="H19" s="84">
        <f>LARGE((C19,E19,G19),1)</f>
        <v>0</v>
      </c>
      <c r="I19" s="50"/>
    </row>
    <row r="20" spans="1:9" ht="15">
      <c r="A20" s="81"/>
      <c r="B20" s="82">
        <v>0</v>
      </c>
      <c r="C20" s="83">
        <f t="shared" si="0"/>
        <v>0</v>
      </c>
      <c r="D20" s="82">
        <v>0</v>
      </c>
      <c r="E20" s="83">
        <f t="shared" si="1"/>
        <v>0</v>
      </c>
      <c r="F20" s="82">
        <v>0</v>
      </c>
      <c r="G20" s="83">
        <f t="shared" si="2"/>
        <v>0</v>
      </c>
      <c r="H20" s="84">
        <f>LARGE((C20,E20,G20),1)</f>
        <v>0</v>
      </c>
      <c r="I20" s="50"/>
    </row>
    <row r="21" spans="1:9" ht="15">
      <c r="A21" s="81"/>
      <c r="B21" s="82">
        <v>0</v>
      </c>
      <c r="C21" s="83">
        <f t="shared" si="0"/>
        <v>0</v>
      </c>
      <c r="D21" s="82">
        <v>0</v>
      </c>
      <c r="E21" s="83">
        <f t="shared" si="1"/>
        <v>0</v>
      </c>
      <c r="F21" s="82">
        <v>0</v>
      </c>
      <c r="G21" s="83">
        <f t="shared" si="2"/>
        <v>0</v>
      </c>
      <c r="H21" s="84">
        <f>LARGE((C21,E21,G21),1)</f>
        <v>0</v>
      </c>
      <c r="I21" s="50"/>
    </row>
    <row r="22" spans="1:9" ht="15">
      <c r="A22" s="81"/>
      <c r="B22" s="82">
        <v>0</v>
      </c>
      <c r="C22" s="83">
        <f t="shared" si="0"/>
        <v>0</v>
      </c>
      <c r="D22" s="82">
        <v>0</v>
      </c>
      <c r="E22" s="83">
        <f t="shared" si="1"/>
        <v>0</v>
      </c>
      <c r="F22" s="82">
        <v>0</v>
      </c>
      <c r="G22" s="83">
        <f t="shared" si="2"/>
        <v>0</v>
      </c>
      <c r="H22" s="84">
        <f>LARGE((C22,E22,G22),1)</f>
        <v>0</v>
      </c>
      <c r="I22" s="50"/>
    </row>
    <row r="23" spans="1:9" ht="15">
      <c r="A23" s="81"/>
      <c r="B23" s="82">
        <v>0</v>
      </c>
      <c r="C23" s="83">
        <f t="shared" si="0"/>
        <v>0</v>
      </c>
      <c r="D23" s="82">
        <v>0</v>
      </c>
      <c r="E23" s="83">
        <f t="shared" si="1"/>
        <v>0</v>
      </c>
      <c r="F23" s="82">
        <v>0</v>
      </c>
      <c r="G23" s="83">
        <f t="shared" si="2"/>
        <v>0</v>
      </c>
      <c r="H23" s="84">
        <f>LARGE((C23,E23,G23),1)</f>
        <v>0</v>
      </c>
      <c r="I23" s="50"/>
    </row>
    <row r="24" spans="1:9" ht="15">
      <c r="A24" s="81"/>
      <c r="B24" s="82">
        <v>0</v>
      </c>
      <c r="C24" s="83">
        <f t="shared" si="0"/>
        <v>0</v>
      </c>
      <c r="D24" s="82">
        <v>0</v>
      </c>
      <c r="E24" s="83">
        <f t="shared" si="1"/>
        <v>0</v>
      </c>
      <c r="F24" s="82">
        <v>0</v>
      </c>
      <c r="G24" s="83">
        <f t="shared" si="2"/>
        <v>0</v>
      </c>
      <c r="H24" s="84">
        <f>LARGE((C24,E24,G24),1)</f>
        <v>0</v>
      </c>
      <c r="I24" s="50"/>
    </row>
    <row r="25" spans="1:9" ht="15">
      <c r="A25" s="81"/>
      <c r="B25" s="82">
        <v>0</v>
      </c>
      <c r="C25" s="83">
        <f t="shared" si="0"/>
        <v>0</v>
      </c>
      <c r="D25" s="82">
        <v>0</v>
      </c>
      <c r="E25" s="83">
        <f t="shared" si="1"/>
        <v>0</v>
      </c>
      <c r="F25" s="82">
        <v>0</v>
      </c>
      <c r="G25" s="83">
        <f t="shared" si="2"/>
        <v>0</v>
      </c>
      <c r="H25" s="84">
        <f>LARGE((C25,E25,G25),1)</f>
        <v>0</v>
      </c>
      <c r="I25" s="50"/>
    </row>
    <row r="26" spans="1:9" ht="15">
      <c r="A26" s="81"/>
      <c r="B26" s="82">
        <v>0</v>
      </c>
      <c r="C26" s="83">
        <f t="shared" si="0"/>
        <v>0</v>
      </c>
      <c r="D26" s="82">
        <v>0</v>
      </c>
      <c r="E26" s="83">
        <f t="shared" si="1"/>
        <v>0</v>
      </c>
      <c r="F26" s="82">
        <v>0</v>
      </c>
      <c r="G26" s="83">
        <f t="shared" si="2"/>
        <v>0</v>
      </c>
      <c r="H26" s="84">
        <f>LARGE((C26,E26,G26),1)</f>
        <v>0</v>
      </c>
      <c r="I26" s="50"/>
    </row>
    <row r="27" spans="1:9" ht="15">
      <c r="A27" s="81"/>
      <c r="B27" s="82">
        <v>0</v>
      </c>
      <c r="C27" s="83">
        <f t="shared" si="0"/>
        <v>0</v>
      </c>
      <c r="D27" s="82">
        <v>0</v>
      </c>
      <c r="E27" s="83">
        <f t="shared" si="1"/>
        <v>0</v>
      </c>
      <c r="F27" s="82">
        <v>0</v>
      </c>
      <c r="G27" s="83">
        <f t="shared" si="2"/>
        <v>0</v>
      </c>
      <c r="H27" s="84">
        <f>LARGE((C27,E27,G27),1)</f>
        <v>0</v>
      </c>
      <c r="I27" s="50"/>
    </row>
    <row r="28" spans="1:9" ht="15">
      <c r="A28" s="81"/>
      <c r="B28" s="82">
        <v>0</v>
      </c>
      <c r="C28" s="83">
        <f t="shared" si="0"/>
        <v>0</v>
      </c>
      <c r="D28" s="82">
        <v>0</v>
      </c>
      <c r="E28" s="83">
        <f t="shared" si="1"/>
        <v>0</v>
      </c>
      <c r="F28" s="82">
        <v>0</v>
      </c>
      <c r="G28" s="83">
        <f t="shared" si="2"/>
        <v>0</v>
      </c>
      <c r="H28" s="84">
        <f>LARGE((C28,E28,G28),1)</f>
        <v>0</v>
      </c>
      <c r="I28" s="50"/>
    </row>
    <row r="29" spans="1:9" ht="15">
      <c r="A29" s="81"/>
      <c r="B29" s="82">
        <v>0</v>
      </c>
      <c r="C29" s="83">
        <f t="shared" si="0"/>
        <v>0</v>
      </c>
      <c r="D29" s="82">
        <v>0</v>
      </c>
      <c r="E29" s="83">
        <f t="shared" si="1"/>
        <v>0</v>
      </c>
      <c r="F29" s="82">
        <v>0</v>
      </c>
      <c r="G29" s="83">
        <f t="shared" si="2"/>
        <v>0</v>
      </c>
      <c r="H29" s="84">
        <f>LARGE((C29,E29,G29),1)</f>
        <v>0</v>
      </c>
      <c r="I29" s="50"/>
    </row>
    <row r="30" spans="1:9" ht="15">
      <c r="A30" s="81"/>
      <c r="B30" s="82">
        <v>0</v>
      </c>
      <c r="C30" s="83">
        <f t="shared" si="0"/>
        <v>0</v>
      </c>
      <c r="D30" s="82">
        <v>0</v>
      </c>
      <c r="E30" s="83">
        <f t="shared" si="1"/>
        <v>0</v>
      </c>
      <c r="F30" s="82">
        <v>0</v>
      </c>
      <c r="G30" s="83">
        <f t="shared" si="2"/>
        <v>0</v>
      </c>
      <c r="H30" s="84">
        <f>LARGE((C30,E30,G30),1)</f>
        <v>0</v>
      </c>
      <c r="I30" s="50"/>
    </row>
    <row r="31" spans="1:9" ht="15">
      <c r="A31" s="81"/>
      <c r="B31" s="82">
        <v>0</v>
      </c>
      <c r="C31" s="83">
        <f t="shared" si="0"/>
        <v>0</v>
      </c>
      <c r="D31" s="82">
        <v>0</v>
      </c>
      <c r="E31" s="83">
        <f t="shared" si="1"/>
        <v>0</v>
      </c>
      <c r="F31" s="82">
        <v>0</v>
      </c>
      <c r="G31" s="83">
        <f t="shared" si="2"/>
        <v>0</v>
      </c>
      <c r="H31" s="84">
        <f>LARGE((C31,E31,G31),1)</f>
        <v>0</v>
      </c>
      <c r="I31" s="50"/>
    </row>
    <row r="32" spans="1:9" ht="15">
      <c r="A32" s="81"/>
      <c r="B32" s="82">
        <v>0</v>
      </c>
      <c r="C32" s="83">
        <f t="shared" si="0"/>
        <v>0</v>
      </c>
      <c r="D32" s="82">
        <v>0</v>
      </c>
      <c r="E32" s="83">
        <f t="shared" si="1"/>
        <v>0</v>
      </c>
      <c r="F32" s="82">
        <v>0</v>
      </c>
      <c r="G32" s="83">
        <f t="shared" si="2"/>
        <v>0</v>
      </c>
      <c r="H32" s="84">
        <f>LARGE((C32,E32,G32),1)</f>
        <v>0</v>
      </c>
      <c r="I32" s="50"/>
    </row>
    <row r="33" spans="1:9" ht="13.5" customHeight="1">
      <c r="A33" s="81"/>
      <c r="B33" s="82">
        <v>0</v>
      </c>
      <c r="C33" s="83">
        <f t="shared" si="0"/>
        <v>0</v>
      </c>
      <c r="D33" s="82">
        <v>0</v>
      </c>
      <c r="E33" s="83">
        <f t="shared" si="1"/>
        <v>0</v>
      </c>
      <c r="F33" s="82">
        <v>0</v>
      </c>
      <c r="G33" s="83">
        <f t="shared" si="2"/>
        <v>0</v>
      </c>
      <c r="H33" s="84">
        <f>LARGE((C33,E33,G33),1)</f>
        <v>0</v>
      </c>
      <c r="I33" s="50"/>
    </row>
    <row r="34" spans="1:9" ht="13.5" customHeight="1">
      <c r="A34" s="81"/>
      <c r="B34" s="82">
        <v>0</v>
      </c>
      <c r="C34" s="83">
        <f t="shared" si="0"/>
        <v>0</v>
      </c>
      <c r="D34" s="82">
        <v>0</v>
      </c>
      <c r="E34" s="83">
        <f t="shared" si="1"/>
        <v>0</v>
      </c>
      <c r="F34" s="82">
        <v>0</v>
      </c>
      <c r="G34" s="83">
        <f t="shared" si="2"/>
        <v>0</v>
      </c>
      <c r="H34" s="84">
        <f>LARGE((C34,E34,G34),1)</f>
        <v>0</v>
      </c>
      <c r="I34" s="50"/>
    </row>
    <row r="35" spans="1:9" ht="13.5" customHeight="1">
      <c r="A35" s="81"/>
      <c r="B35" s="82">
        <v>0</v>
      </c>
      <c r="C35" s="83">
        <f t="shared" si="0"/>
        <v>0</v>
      </c>
      <c r="D35" s="82">
        <v>0</v>
      </c>
      <c r="E35" s="83">
        <f t="shared" si="1"/>
        <v>0</v>
      </c>
      <c r="F35" s="82">
        <v>0</v>
      </c>
      <c r="G35" s="83">
        <f t="shared" si="2"/>
        <v>0</v>
      </c>
      <c r="H35" s="84">
        <f>LARGE((C35,E35,G35),1)</f>
        <v>0</v>
      </c>
      <c r="I35" s="50"/>
    </row>
    <row r="36" spans="1:9" ht="13.5" customHeight="1">
      <c r="A36" s="81"/>
      <c r="B36" s="82">
        <v>0</v>
      </c>
      <c r="C36" s="83">
        <f t="shared" si="0"/>
        <v>0</v>
      </c>
      <c r="D36" s="82">
        <v>0</v>
      </c>
      <c r="E36" s="83">
        <f t="shared" si="1"/>
        <v>0</v>
      </c>
      <c r="F36" s="82">
        <v>0</v>
      </c>
      <c r="G36" s="83">
        <f t="shared" si="2"/>
        <v>0</v>
      </c>
      <c r="H36" s="84">
        <f>LARGE((C36,E36,G36),1)</f>
        <v>0</v>
      </c>
      <c r="I36" s="50"/>
    </row>
    <row r="37" spans="1:9" ht="13.5" customHeight="1">
      <c r="A37" s="81"/>
      <c r="B37" s="82">
        <v>0</v>
      </c>
      <c r="C37" s="83">
        <f t="shared" si="0"/>
        <v>0</v>
      </c>
      <c r="D37" s="82">
        <v>0</v>
      </c>
      <c r="E37" s="83">
        <f t="shared" si="1"/>
        <v>0</v>
      </c>
      <c r="F37" s="82">
        <v>0</v>
      </c>
      <c r="G37" s="83">
        <f t="shared" si="2"/>
        <v>0</v>
      </c>
      <c r="H37" s="84">
        <f>LARGE((C37,E37,G37),1)</f>
        <v>0</v>
      </c>
      <c r="I37" s="50"/>
    </row>
    <row r="38" spans="1:9" ht="13.5" customHeight="1">
      <c r="A38" s="81"/>
      <c r="B38" s="82">
        <v>0</v>
      </c>
      <c r="C38" s="83">
        <f t="shared" si="0"/>
        <v>0</v>
      </c>
      <c r="D38" s="82">
        <v>0</v>
      </c>
      <c r="E38" s="83">
        <f t="shared" si="1"/>
        <v>0</v>
      </c>
      <c r="F38" s="82">
        <v>0</v>
      </c>
      <c r="G38" s="83">
        <f t="shared" si="2"/>
        <v>0</v>
      </c>
      <c r="H38" s="84">
        <f>LARGE((C38,E38,G38),1)</f>
        <v>0</v>
      </c>
      <c r="I38" s="85"/>
    </row>
    <row r="39" spans="1:9" ht="13.5" customHeight="1">
      <c r="A39" s="81"/>
      <c r="B39" s="82">
        <v>0</v>
      </c>
      <c r="C39" s="83">
        <f t="shared" si="0"/>
        <v>0</v>
      </c>
      <c r="D39" s="82">
        <v>0</v>
      </c>
      <c r="E39" s="83">
        <f t="shared" si="1"/>
        <v>0</v>
      </c>
      <c r="F39" s="82">
        <v>0</v>
      </c>
      <c r="G39" s="83">
        <f t="shared" si="2"/>
        <v>0</v>
      </c>
      <c r="H39" s="84">
        <f>LARGE((C39,E39,G39),1)</f>
        <v>0</v>
      </c>
      <c r="I39" s="85"/>
    </row>
    <row r="40" spans="1:9" ht="13.5" customHeight="1">
      <c r="A40" s="81"/>
      <c r="B40" s="82">
        <v>0</v>
      </c>
      <c r="C40" s="83">
        <f t="shared" si="0"/>
        <v>0</v>
      </c>
      <c r="D40" s="82">
        <v>0</v>
      </c>
      <c r="E40" s="83">
        <f t="shared" si="1"/>
        <v>0</v>
      </c>
      <c r="F40" s="82">
        <v>0</v>
      </c>
      <c r="G40" s="83">
        <f t="shared" si="2"/>
        <v>0</v>
      </c>
      <c r="H40" s="84">
        <f>LARGE((C40,E40,G40),1)</f>
        <v>0</v>
      </c>
      <c r="I40" s="85"/>
    </row>
    <row r="41" spans="1:9" ht="13.5" customHeight="1">
      <c r="A41" s="81"/>
      <c r="B41" s="82">
        <v>0</v>
      </c>
      <c r="C41" s="83">
        <f t="shared" si="0"/>
        <v>0</v>
      </c>
      <c r="D41" s="82">
        <v>0</v>
      </c>
      <c r="E41" s="83">
        <f t="shared" si="1"/>
        <v>0</v>
      </c>
      <c r="F41" s="82">
        <v>0</v>
      </c>
      <c r="G41" s="83">
        <f t="shared" si="2"/>
        <v>0</v>
      </c>
      <c r="H41" s="84">
        <f>LARGE((C41,E41,G41),1)</f>
        <v>0</v>
      </c>
      <c r="I41" s="85"/>
    </row>
    <row r="42" spans="1:9" ht="13.5" customHeight="1">
      <c r="A42" s="81"/>
      <c r="B42" s="82">
        <v>0</v>
      </c>
      <c r="C42" s="83">
        <f t="shared" si="0"/>
        <v>0</v>
      </c>
      <c r="D42" s="82">
        <v>0</v>
      </c>
      <c r="E42" s="83">
        <f t="shared" si="1"/>
        <v>0</v>
      </c>
      <c r="F42" s="82">
        <v>0</v>
      </c>
      <c r="G42" s="83">
        <f t="shared" si="2"/>
        <v>0</v>
      </c>
      <c r="H42" s="84">
        <f>LARGE((C42,E42,G42),1)</f>
        <v>0</v>
      </c>
      <c r="I42" s="85"/>
    </row>
    <row r="43" spans="1:9" ht="13.5" customHeight="1">
      <c r="A43" s="81"/>
      <c r="B43" s="82">
        <v>0</v>
      </c>
      <c r="C43" s="83">
        <f t="shared" si="0"/>
        <v>0</v>
      </c>
      <c r="D43" s="82">
        <v>0</v>
      </c>
      <c r="E43" s="83">
        <f t="shared" si="1"/>
        <v>0</v>
      </c>
      <c r="F43" s="82">
        <v>0</v>
      </c>
      <c r="G43" s="83">
        <f t="shared" si="2"/>
        <v>0</v>
      </c>
      <c r="H43" s="84">
        <f>LARGE((C43,E43,G43),1)</f>
        <v>0</v>
      </c>
      <c r="I43" s="85"/>
    </row>
    <row r="44" spans="1:9" ht="13.5" customHeight="1">
      <c r="A44" s="81"/>
      <c r="B44" s="82">
        <v>0</v>
      </c>
      <c r="C44" s="83">
        <f t="shared" si="0"/>
        <v>0</v>
      </c>
      <c r="D44" s="82">
        <v>0</v>
      </c>
      <c r="E44" s="83">
        <f t="shared" si="1"/>
        <v>0</v>
      </c>
      <c r="F44" s="82">
        <v>0</v>
      </c>
      <c r="G44" s="83">
        <f t="shared" si="2"/>
        <v>0</v>
      </c>
      <c r="H44" s="84">
        <f>LARGE((C44,E44,G44),1)</f>
        <v>0</v>
      </c>
      <c r="I44" s="85"/>
    </row>
    <row r="45" spans="1:9" ht="13.5" customHeight="1">
      <c r="A45" s="81"/>
      <c r="B45" s="82">
        <v>0</v>
      </c>
      <c r="C45" s="83">
        <f t="shared" si="0"/>
        <v>0</v>
      </c>
      <c r="D45" s="82">
        <v>0</v>
      </c>
      <c r="E45" s="83">
        <f t="shared" si="1"/>
        <v>0</v>
      </c>
      <c r="F45" s="82">
        <v>0</v>
      </c>
      <c r="G45" s="83">
        <f t="shared" si="2"/>
        <v>0</v>
      </c>
      <c r="H45" s="84">
        <f>LARGE((C45,E45,G45),1)</f>
        <v>0</v>
      </c>
      <c r="I45" s="85"/>
    </row>
    <row r="46" spans="1:9" ht="13.5" customHeight="1">
      <c r="A46" s="86"/>
      <c r="B46" s="82">
        <v>0</v>
      </c>
      <c r="C46" s="83">
        <f t="shared" si="0"/>
        <v>0</v>
      </c>
      <c r="D46" s="82">
        <v>0</v>
      </c>
      <c r="E46" s="83">
        <f t="shared" si="1"/>
        <v>0</v>
      </c>
      <c r="F46" s="82">
        <v>0</v>
      </c>
      <c r="G46" s="83">
        <f t="shared" si="2"/>
        <v>0</v>
      </c>
      <c r="H46" s="84">
        <f>LARGE((C46,E46,G46),1)</f>
        <v>0</v>
      </c>
      <c r="I46" s="85"/>
    </row>
    <row r="47" spans="1:9" ht="13.5" customHeight="1">
      <c r="A47" s="87"/>
      <c r="B47" s="82">
        <v>0</v>
      </c>
      <c r="C47" s="83">
        <f t="shared" si="0"/>
        <v>0</v>
      </c>
      <c r="D47" s="82">
        <v>0</v>
      </c>
      <c r="E47" s="83">
        <f t="shared" si="1"/>
        <v>0</v>
      </c>
      <c r="F47" s="82">
        <v>0</v>
      </c>
      <c r="G47" s="83">
        <f t="shared" si="2"/>
        <v>0</v>
      </c>
      <c r="H47" s="84">
        <f>LARGE((C47,E47,G47),1)</f>
        <v>0</v>
      </c>
      <c r="I47" s="85"/>
    </row>
    <row r="48" spans="1:9" ht="13.5" customHeight="1">
      <c r="A48" s="87"/>
      <c r="B48" s="82">
        <v>0</v>
      </c>
      <c r="C48" s="83">
        <f t="shared" si="0"/>
        <v>0</v>
      </c>
      <c r="D48" s="82">
        <v>0</v>
      </c>
      <c r="E48" s="83">
        <f t="shared" si="1"/>
        <v>0</v>
      </c>
      <c r="F48" s="82">
        <v>0</v>
      </c>
      <c r="G48" s="83">
        <f t="shared" si="2"/>
        <v>0</v>
      </c>
      <c r="H48" s="84">
        <f>LARGE((C48,E48,G48),1)</f>
        <v>0</v>
      </c>
      <c r="I48" s="85"/>
    </row>
    <row r="49" spans="1:9" ht="13.5" customHeight="1">
      <c r="A49" s="87"/>
      <c r="B49" s="82">
        <v>0</v>
      </c>
      <c r="C49" s="83">
        <f t="shared" si="0"/>
        <v>0</v>
      </c>
      <c r="D49" s="82">
        <v>0</v>
      </c>
      <c r="E49" s="83">
        <f t="shared" si="1"/>
        <v>0</v>
      </c>
      <c r="F49" s="82">
        <v>0</v>
      </c>
      <c r="G49" s="83">
        <f t="shared" si="2"/>
        <v>0</v>
      </c>
      <c r="H49" s="84">
        <f>LARGE((C49,E49,G49),1)</f>
        <v>0</v>
      </c>
      <c r="I49" s="85"/>
    </row>
    <row r="50" spans="1:9" ht="13.5" customHeight="1">
      <c r="A50" s="87"/>
      <c r="B50" s="82">
        <v>0</v>
      </c>
      <c r="C50" s="83">
        <f t="shared" si="0"/>
        <v>0</v>
      </c>
      <c r="D50" s="82">
        <v>0</v>
      </c>
      <c r="E50" s="83">
        <f t="shared" si="1"/>
        <v>0</v>
      </c>
      <c r="F50" s="82">
        <v>0</v>
      </c>
      <c r="G50" s="83">
        <f t="shared" si="2"/>
        <v>0</v>
      </c>
      <c r="H50" s="84">
        <f>LARGE((C50,E50,G50),1)</f>
        <v>0</v>
      </c>
      <c r="I50" s="85"/>
    </row>
    <row r="51" spans="1:9" ht="13.5" customHeight="1">
      <c r="A51" s="87"/>
      <c r="B51" s="82">
        <v>0</v>
      </c>
      <c r="C51" s="83">
        <f t="shared" si="0"/>
        <v>0</v>
      </c>
      <c r="D51" s="82">
        <v>0</v>
      </c>
      <c r="E51" s="83">
        <f t="shared" si="1"/>
        <v>0</v>
      </c>
      <c r="F51" s="82">
        <v>0</v>
      </c>
      <c r="G51" s="83">
        <f t="shared" si="2"/>
        <v>0</v>
      </c>
      <c r="H51" s="84">
        <f>LARGE((C51,E51,G51),1)</f>
        <v>0</v>
      </c>
      <c r="I51" s="85"/>
    </row>
    <row r="52" spans="1:9" ht="13.5" customHeight="1">
      <c r="A52" s="87"/>
      <c r="B52" s="82">
        <v>0</v>
      </c>
      <c r="C52" s="83">
        <f t="shared" si="0"/>
        <v>0</v>
      </c>
      <c r="D52" s="82">
        <v>0</v>
      </c>
      <c r="E52" s="83">
        <f t="shared" si="1"/>
        <v>0</v>
      </c>
      <c r="F52" s="82">
        <v>0</v>
      </c>
      <c r="G52" s="83">
        <f t="shared" si="2"/>
        <v>0</v>
      </c>
      <c r="H52" s="84">
        <f>LARGE((C52,E52,G52),1)</f>
        <v>0</v>
      </c>
      <c r="I52" s="85"/>
    </row>
    <row r="53" spans="1:9" ht="13.5" customHeight="1">
      <c r="A53" s="87"/>
      <c r="B53" s="82">
        <v>0</v>
      </c>
      <c r="C53" s="83">
        <f t="shared" si="0"/>
        <v>0</v>
      </c>
      <c r="D53" s="82">
        <v>0</v>
      </c>
      <c r="E53" s="83">
        <f t="shared" si="1"/>
        <v>0</v>
      </c>
      <c r="F53" s="82">
        <v>0</v>
      </c>
      <c r="G53" s="83">
        <f t="shared" si="2"/>
        <v>0</v>
      </c>
      <c r="H53" s="84">
        <f>LARGE((C53,E53,G53),1)</f>
        <v>0</v>
      </c>
      <c r="I53" s="85"/>
    </row>
    <row r="54" spans="1:9" ht="13.5" customHeight="1">
      <c r="A54" s="87"/>
      <c r="B54" s="82">
        <v>0</v>
      </c>
      <c r="C54" s="83">
        <f t="shared" si="0"/>
        <v>0</v>
      </c>
      <c r="D54" s="82">
        <v>0</v>
      </c>
      <c r="E54" s="83">
        <f t="shared" si="1"/>
        <v>0</v>
      </c>
      <c r="F54" s="82">
        <v>0</v>
      </c>
      <c r="G54" s="83">
        <f t="shared" si="2"/>
        <v>0</v>
      </c>
      <c r="H54" s="84">
        <f>LARGE((C54,E54,G54),1)</f>
        <v>0</v>
      </c>
      <c r="I54" s="85"/>
    </row>
    <row r="55" spans="1:9" ht="13.5" customHeight="1">
      <c r="A55" s="87"/>
      <c r="B55" s="82">
        <v>0</v>
      </c>
      <c r="C55" s="83">
        <f t="shared" si="0"/>
        <v>0</v>
      </c>
      <c r="D55" s="82">
        <v>0</v>
      </c>
      <c r="E55" s="83">
        <f t="shared" si="1"/>
        <v>0</v>
      </c>
      <c r="F55" s="82">
        <v>0</v>
      </c>
      <c r="G55" s="83">
        <f t="shared" si="2"/>
        <v>0</v>
      </c>
      <c r="H55" s="84">
        <f>LARGE((C55,E55,G55),1)</f>
        <v>0</v>
      </c>
      <c r="I55" s="85"/>
    </row>
    <row r="56" spans="1:9" ht="13.5" customHeight="1">
      <c r="A56" s="87"/>
      <c r="B56" s="82">
        <v>0</v>
      </c>
      <c r="C56" s="83">
        <f t="shared" si="0"/>
        <v>0</v>
      </c>
      <c r="D56" s="82">
        <v>0</v>
      </c>
      <c r="E56" s="83">
        <f t="shared" si="1"/>
        <v>0</v>
      </c>
      <c r="F56" s="82">
        <v>0</v>
      </c>
      <c r="G56" s="83">
        <f t="shared" si="2"/>
        <v>0</v>
      </c>
      <c r="H56" s="84">
        <f>LARGE((C56,E56,G56),1)</f>
        <v>0</v>
      </c>
      <c r="I56" s="85"/>
    </row>
    <row r="57" spans="1:9" ht="13.5" customHeight="1">
      <c r="A57" s="87"/>
      <c r="B57" s="82">
        <v>0</v>
      </c>
      <c r="C57" s="83">
        <f t="shared" si="0"/>
        <v>0</v>
      </c>
      <c r="D57" s="82">
        <v>0</v>
      </c>
      <c r="E57" s="83">
        <f t="shared" si="1"/>
        <v>0</v>
      </c>
      <c r="F57" s="82">
        <v>0</v>
      </c>
      <c r="G57" s="83">
        <f t="shared" si="2"/>
        <v>0</v>
      </c>
      <c r="H57" s="84">
        <f>LARGE((C57,E57,G57),1)</f>
        <v>0</v>
      </c>
      <c r="I57" s="85"/>
    </row>
    <row r="58" spans="1:9" ht="13.5" customHeight="1">
      <c r="A58" s="87"/>
      <c r="B58" s="82">
        <v>0</v>
      </c>
      <c r="C58" s="83">
        <f t="shared" si="0"/>
        <v>0</v>
      </c>
      <c r="D58" s="82">
        <v>0</v>
      </c>
      <c r="E58" s="83">
        <f t="shared" si="1"/>
        <v>0</v>
      </c>
      <c r="F58" s="82">
        <v>0</v>
      </c>
      <c r="G58" s="83">
        <f t="shared" si="2"/>
        <v>0</v>
      </c>
      <c r="H58" s="84">
        <f>LARGE((C58,E58,G58),1)</f>
        <v>0</v>
      </c>
      <c r="I58" s="85"/>
    </row>
    <row r="59" spans="1:9" ht="13.5" customHeight="1">
      <c r="A59" s="87"/>
      <c r="B59" s="82">
        <v>0</v>
      </c>
      <c r="C59" s="83">
        <f t="shared" si="0"/>
        <v>0</v>
      </c>
      <c r="D59" s="82">
        <v>0</v>
      </c>
      <c r="E59" s="83">
        <f t="shared" si="1"/>
        <v>0</v>
      </c>
      <c r="F59" s="82">
        <v>0</v>
      </c>
      <c r="G59" s="83">
        <f t="shared" si="2"/>
        <v>0</v>
      </c>
      <c r="H59" s="84">
        <f>LARGE((C59,E59,G59),1)</f>
        <v>0</v>
      </c>
      <c r="I59" s="85"/>
    </row>
    <row r="60" spans="1:9" ht="13.5" customHeight="1">
      <c r="A60" s="87"/>
      <c r="B60" s="82">
        <v>0</v>
      </c>
      <c r="C60" s="83">
        <f t="shared" si="0"/>
        <v>0</v>
      </c>
      <c r="D60" s="82">
        <v>0</v>
      </c>
      <c r="E60" s="83">
        <f t="shared" si="1"/>
        <v>0</v>
      </c>
      <c r="F60" s="82">
        <v>0</v>
      </c>
      <c r="G60" s="83">
        <f t="shared" si="2"/>
        <v>0</v>
      </c>
      <c r="H60" s="84">
        <f>LARGE((C60,E60,G60),1)</f>
        <v>0</v>
      </c>
      <c r="I60" s="85"/>
    </row>
    <row r="61" spans="1:9" ht="13.5" customHeight="1">
      <c r="A61" s="87"/>
      <c r="B61" s="82">
        <v>0</v>
      </c>
      <c r="C61" s="83">
        <f t="shared" si="0"/>
        <v>0</v>
      </c>
      <c r="D61" s="82">
        <v>0</v>
      </c>
      <c r="E61" s="83">
        <f t="shared" si="1"/>
        <v>0</v>
      </c>
      <c r="F61" s="82">
        <v>0</v>
      </c>
      <c r="G61" s="83">
        <f t="shared" si="2"/>
        <v>0</v>
      </c>
      <c r="H61" s="84">
        <f>LARGE((C61,E61,G61),1)</f>
        <v>0</v>
      </c>
      <c r="I61" s="85"/>
    </row>
    <row r="62" spans="1:9" ht="13.5" customHeight="1">
      <c r="A62" s="87"/>
      <c r="B62" s="82">
        <v>0</v>
      </c>
      <c r="C62" s="83">
        <f t="shared" si="0"/>
        <v>0</v>
      </c>
      <c r="D62" s="82">
        <v>0</v>
      </c>
      <c r="E62" s="83">
        <f t="shared" si="1"/>
        <v>0</v>
      </c>
      <c r="F62" s="82">
        <v>0</v>
      </c>
      <c r="G62" s="83">
        <f t="shared" si="2"/>
        <v>0</v>
      </c>
      <c r="H62" s="84">
        <f>LARGE((C62,E62,G62),1)</f>
        <v>0</v>
      </c>
      <c r="I62" s="85"/>
    </row>
    <row r="63" spans="1:9" ht="13.5" customHeight="1">
      <c r="A63" s="87"/>
      <c r="B63" s="82">
        <v>0</v>
      </c>
      <c r="C63" s="83">
        <f t="shared" si="0"/>
        <v>0</v>
      </c>
      <c r="D63" s="82">
        <v>0</v>
      </c>
      <c r="E63" s="83">
        <f t="shared" si="1"/>
        <v>0</v>
      </c>
      <c r="F63" s="82">
        <v>0</v>
      </c>
      <c r="G63" s="83">
        <f t="shared" si="2"/>
        <v>0</v>
      </c>
      <c r="H63" s="84">
        <f>LARGE((C63,E63,G63),1)</f>
        <v>0</v>
      </c>
      <c r="I63" s="85"/>
    </row>
    <row r="64" spans="1:9" ht="13.5" customHeight="1">
      <c r="A64" s="87"/>
      <c r="B64" s="82">
        <v>0</v>
      </c>
      <c r="C64" s="83">
        <f t="shared" si="0"/>
        <v>0</v>
      </c>
      <c r="D64" s="82">
        <v>0</v>
      </c>
      <c r="E64" s="83">
        <f t="shared" si="1"/>
        <v>0</v>
      </c>
      <c r="F64" s="82">
        <v>0</v>
      </c>
      <c r="G64" s="83">
        <f t="shared" si="2"/>
        <v>0</v>
      </c>
      <c r="H64" s="84">
        <f>LARGE((C64,E64,G64),1)</f>
        <v>0</v>
      </c>
      <c r="I64" s="85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64"/>
  <sheetViews>
    <sheetView showGridLines="0" zoomScalePageLayoutView="0" workbookViewId="0" topLeftCell="A1">
      <selection activeCell="B4" sqref="B4:F4"/>
    </sheetView>
  </sheetViews>
  <sheetFormatPr defaultColWidth="11.19921875" defaultRowHeight="14.25"/>
  <cols>
    <col min="1" max="1" width="17.5" style="1" customWidth="1"/>
    <col min="2" max="8" width="8.5" style="2" customWidth="1"/>
  </cols>
  <sheetData>
    <row r="1" spans="1:9" ht="15">
      <c r="A1" s="289"/>
      <c r="B1" s="120"/>
      <c r="C1" s="120"/>
      <c r="D1" s="120"/>
      <c r="E1" s="120"/>
      <c r="F1" s="120"/>
      <c r="G1" s="120"/>
      <c r="H1" s="120"/>
      <c r="I1" s="121"/>
    </row>
    <row r="2" spans="1:9" ht="15">
      <c r="A2" s="289"/>
      <c r="B2" s="291" t="s">
        <v>8</v>
      </c>
      <c r="C2" s="291"/>
      <c r="D2" s="291"/>
      <c r="E2" s="291"/>
      <c r="F2" s="291"/>
      <c r="G2" s="120"/>
      <c r="H2" s="120"/>
      <c r="I2" s="121"/>
    </row>
    <row r="3" spans="1:9" ht="15">
      <c r="A3" s="289"/>
      <c r="B3" s="120"/>
      <c r="C3" s="120"/>
      <c r="D3" s="122"/>
      <c r="E3" s="120"/>
      <c r="F3" s="120"/>
      <c r="G3" s="120"/>
      <c r="H3" s="120"/>
      <c r="I3" s="121"/>
    </row>
    <row r="4" spans="1:9" ht="15">
      <c r="A4" s="289"/>
      <c r="B4" s="291" t="s">
        <v>40</v>
      </c>
      <c r="C4" s="291"/>
      <c r="D4" s="291"/>
      <c r="E4" s="291"/>
      <c r="F4" s="291"/>
      <c r="G4" s="120"/>
      <c r="H4" s="120"/>
      <c r="I4" s="121"/>
    </row>
    <row r="5" spans="1:9" ht="15">
      <c r="A5" s="289"/>
      <c r="B5" s="120"/>
      <c r="C5" s="120"/>
      <c r="D5" s="120"/>
      <c r="E5" s="120"/>
      <c r="F5" s="120"/>
      <c r="G5" s="120"/>
      <c r="H5" s="120"/>
      <c r="I5" s="121"/>
    </row>
    <row r="6" spans="1:9" ht="15">
      <c r="A6" s="289"/>
      <c r="B6" s="290"/>
      <c r="C6" s="290"/>
      <c r="D6" s="120"/>
      <c r="E6" s="120"/>
      <c r="F6" s="120"/>
      <c r="G6" s="120"/>
      <c r="H6" s="120"/>
      <c r="I6" s="121"/>
    </row>
    <row r="7" spans="1:9" ht="15">
      <c r="A7" s="289"/>
      <c r="B7" s="120"/>
      <c r="C7" s="120"/>
      <c r="D7" s="120"/>
      <c r="E7" s="120"/>
      <c r="F7" s="120"/>
      <c r="G7" s="120"/>
      <c r="H7" s="120"/>
      <c r="I7" s="121"/>
    </row>
    <row r="8" spans="1:9" ht="15">
      <c r="A8" s="123" t="s">
        <v>13</v>
      </c>
      <c r="B8" s="124"/>
      <c r="C8" s="124"/>
      <c r="D8" s="124"/>
      <c r="E8" s="124"/>
      <c r="F8" s="119"/>
      <c r="G8" s="119"/>
      <c r="H8" s="119"/>
      <c r="I8" s="121"/>
    </row>
    <row r="9" spans="1:9" ht="15">
      <c r="A9" s="123" t="s">
        <v>0</v>
      </c>
      <c r="B9" s="124"/>
      <c r="C9" s="124"/>
      <c r="D9" s="124"/>
      <c r="E9" s="124"/>
      <c r="F9" s="119"/>
      <c r="G9" s="119"/>
      <c r="H9" s="119"/>
      <c r="I9" s="121"/>
    </row>
    <row r="10" spans="1:9" ht="15">
      <c r="A10" s="123" t="s">
        <v>16</v>
      </c>
      <c r="B10" s="292"/>
      <c r="C10" s="292"/>
      <c r="D10" s="125"/>
      <c r="E10" s="125"/>
      <c r="F10" s="35"/>
      <c r="G10" s="35"/>
      <c r="H10" s="35"/>
      <c r="I10" s="121"/>
    </row>
    <row r="11" spans="1:9" ht="15">
      <c r="A11" s="123" t="s">
        <v>14</v>
      </c>
      <c r="B11" s="124"/>
      <c r="C11" s="125"/>
      <c r="D11" s="120"/>
      <c r="E11" s="120"/>
      <c r="F11" s="120"/>
      <c r="G11" s="120"/>
      <c r="H11" s="120"/>
      <c r="I11" s="121"/>
    </row>
    <row r="12" spans="1:9" ht="15">
      <c r="A12" s="123" t="s">
        <v>19</v>
      </c>
      <c r="B12" s="119" t="s">
        <v>26</v>
      </c>
      <c r="C12" s="120"/>
      <c r="D12" s="120"/>
      <c r="E12" s="120"/>
      <c r="F12" s="120"/>
      <c r="G12" s="120"/>
      <c r="H12" s="120"/>
      <c r="I12" s="121"/>
    </row>
    <row r="13" spans="1:9" ht="15">
      <c r="A13" s="126" t="s">
        <v>15</v>
      </c>
      <c r="B13" s="36" t="s">
        <v>2</v>
      </c>
      <c r="C13" s="37"/>
      <c r="D13" s="38" t="s">
        <v>2</v>
      </c>
      <c r="E13" s="37"/>
      <c r="F13" s="38" t="s">
        <v>1</v>
      </c>
      <c r="G13" s="37"/>
      <c r="H13" s="127"/>
      <c r="I13" s="128" t="s">
        <v>29</v>
      </c>
    </row>
    <row r="14" spans="1:9" ht="15">
      <c r="A14" s="126" t="s">
        <v>18</v>
      </c>
      <c r="B14" s="39">
        <v>0.55</v>
      </c>
      <c r="C14" s="40"/>
      <c r="D14" s="41">
        <v>0</v>
      </c>
      <c r="E14" s="40"/>
      <c r="F14" s="41">
        <v>0</v>
      </c>
      <c r="G14" s="40"/>
      <c r="H14" s="129" t="s">
        <v>21</v>
      </c>
      <c r="I14" s="130" t="s">
        <v>30</v>
      </c>
    </row>
    <row r="15" spans="1:9" ht="15">
      <c r="A15" s="126" t="s">
        <v>17</v>
      </c>
      <c r="B15" s="42">
        <v>1</v>
      </c>
      <c r="C15" s="43"/>
      <c r="D15" s="44">
        <v>1</v>
      </c>
      <c r="E15" s="43"/>
      <c r="F15" s="44">
        <v>1</v>
      </c>
      <c r="G15" s="43"/>
      <c r="H15" s="129" t="s">
        <v>22</v>
      </c>
      <c r="I15" s="130" t="s">
        <v>31</v>
      </c>
    </row>
    <row r="16" spans="1:9" ht="15">
      <c r="A16" s="126"/>
      <c r="B16" s="131" t="s">
        <v>5</v>
      </c>
      <c r="C16" s="132" t="s">
        <v>4</v>
      </c>
      <c r="D16" s="132" t="s">
        <v>25</v>
      </c>
      <c r="E16" s="132" t="s">
        <v>4</v>
      </c>
      <c r="F16" s="132" t="s">
        <v>5</v>
      </c>
      <c r="G16" s="132" t="s">
        <v>4</v>
      </c>
      <c r="H16" s="133" t="s">
        <v>4</v>
      </c>
      <c r="I16" s="134">
        <v>1</v>
      </c>
    </row>
    <row r="17" spans="1:9" ht="15">
      <c r="A17" s="135"/>
      <c r="B17" s="136">
        <v>0</v>
      </c>
      <c r="C17" s="137">
        <v>0</v>
      </c>
      <c r="D17" s="138">
        <v>0</v>
      </c>
      <c r="E17" s="137">
        <v>0</v>
      </c>
      <c r="F17" s="138">
        <v>0</v>
      </c>
      <c r="G17" s="137">
        <v>0</v>
      </c>
      <c r="H17" s="139">
        <v>0</v>
      </c>
      <c r="I17" s="140"/>
    </row>
    <row r="18" spans="1:9" ht="15">
      <c r="A18" s="141"/>
      <c r="B18" s="136">
        <v>0</v>
      </c>
      <c r="C18" s="137">
        <v>0</v>
      </c>
      <c r="D18" s="138">
        <v>0</v>
      </c>
      <c r="E18" s="137">
        <v>0</v>
      </c>
      <c r="F18" s="138">
        <v>0</v>
      </c>
      <c r="G18" s="137">
        <v>0</v>
      </c>
      <c r="H18" s="139">
        <v>0</v>
      </c>
      <c r="I18" s="140"/>
    </row>
    <row r="19" spans="1:9" ht="15">
      <c r="A19" s="141"/>
      <c r="B19" s="136">
        <v>0</v>
      </c>
      <c r="C19" s="137">
        <v>0</v>
      </c>
      <c r="D19" s="138">
        <v>0</v>
      </c>
      <c r="E19" s="137">
        <v>0</v>
      </c>
      <c r="F19" s="138">
        <v>0</v>
      </c>
      <c r="G19" s="137">
        <v>0</v>
      </c>
      <c r="H19" s="139">
        <v>0</v>
      </c>
      <c r="I19" s="140"/>
    </row>
    <row r="20" spans="1:9" ht="15">
      <c r="A20" s="141"/>
      <c r="B20" s="136">
        <v>0</v>
      </c>
      <c r="C20" s="137">
        <v>0</v>
      </c>
      <c r="D20" s="138">
        <v>0</v>
      </c>
      <c r="E20" s="137">
        <v>0</v>
      </c>
      <c r="F20" s="138">
        <v>0</v>
      </c>
      <c r="G20" s="137">
        <v>0</v>
      </c>
      <c r="H20" s="139">
        <v>0</v>
      </c>
      <c r="I20" s="140"/>
    </row>
    <row r="21" spans="1:9" ht="15">
      <c r="A21" s="141"/>
      <c r="B21" s="136">
        <v>0</v>
      </c>
      <c r="C21" s="137">
        <v>0</v>
      </c>
      <c r="D21" s="138">
        <v>0</v>
      </c>
      <c r="E21" s="137">
        <v>0</v>
      </c>
      <c r="F21" s="138">
        <v>0</v>
      </c>
      <c r="G21" s="137">
        <v>0</v>
      </c>
      <c r="H21" s="139">
        <v>0</v>
      </c>
      <c r="I21" s="140"/>
    </row>
    <row r="22" spans="1:9" ht="15">
      <c r="A22" s="141"/>
      <c r="B22" s="136">
        <v>0</v>
      </c>
      <c r="C22" s="137">
        <v>0</v>
      </c>
      <c r="D22" s="138">
        <v>0</v>
      </c>
      <c r="E22" s="137">
        <v>0</v>
      </c>
      <c r="F22" s="138">
        <v>0</v>
      </c>
      <c r="G22" s="137">
        <v>0</v>
      </c>
      <c r="H22" s="139">
        <v>0</v>
      </c>
      <c r="I22" s="140"/>
    </row>
    <row r="23" spans="1:9" ht="15">
      <c r="A23" s="141"/>
      <c r="B23" s="136">
        <v>0</v>
      </c>
      <c r="C23" s="137">
        <v>0</v>
      </c>
      <c r="D23" s="138">
        <v>0</v>
      </c>
      <c r="E23" s="137">
        <v>0</v>
      </c>
      <c r="F23" s="138">
        <v>0</v>
      </c>
      <c r="G23" s="137">
        <v>0</v>
      </c>
      <c r="H23" s="139">
        <v>0</v>
      </c>
      <c r="I23" s="140"/>
    </row>
    <row r="24" spans="1:9" ht="15">
      <c r="A24" s="141"/>
      <c r="B24" s="136">
        <v>0</v>
      </c>
      <c r="C24" s="137">
        <v>0</v>
      </c>
      <c r="D24" s="138">
        <v>0</v>
      </c>
      <c r="E24" s="137">
        <v>0</v>
      </c>
      <c r="F24" s="138">
        <v>0</v>
      </c>
      <c r="G24" s="137">
        <v>0</v>
      </c>
      <c r="H24" s="139">
        <v>0</v>
      </c>
      <c r="I24" s="140"/>
    </row>
    <row r="25" spans="1:9" ht="15">
      <c r="A25" s="141"/>
      <c r="B25" s="136">
        <v>0</v>
      </c>
      <c r="C25" s="137">
        <v>0</v>
      </c>
      <c r="D25" s="138">
        <v>0</v>
      </c>
      <c r="E25" s="137">
        <v>0</v>
      </c>
      <c r="F25" s="138">
        <v>0</v>
      </c>
      <c r="G25" s="137">
        <v>0</v>
      </c>
      <c r="H25" s="139">
        <v>0</v>
      </c>
      <c r="I25" s="140"/>
    </row>
    <row r="26" spans="1:9" ht="15">
      <c r="A26" s="141"/>
      <c r="B26" s="136">
        <v>0</v>
      </c>
      <c r="C26" s="137">
        <v>0</v>
      </c>
      <c r="D26" s="138">
        <v>0</v>
      </c>
      <c r="E26" s="137">
        <v>0</v>
      </c>
      <c r="F26" s="138">
        <v>0</v>
      </c>
      <c r="G26" s="137">
        <v>0</v>
      </c>
      <c r="H26" s="139">
        <v>0</v>
      </c>
      <c r="I26" s="140"/>
    </row>
    <row r="27" spans="1:9" ht="15">
      <c r="A27" s="141"/>
      <c r="B27" s="136">
        <v>0</v>
      </c>
      <c r="C27" s="137">
        <v>0</v>
      </c>
      <c r="D27" s="138">
        <v>0</v>
      </c>
      <c r="E27" s="137">
        <v>0</v>
      </c>
      <c r="F27" s="138">
        <v>0</v>
      </c>
      <c r="G27" s="137">
        <v>0</v>
      </c>
      <c r="H27" s="139">
        <v>0</v>
      </c>
      <c r="I27" s="140"/>
    </row>
    <row r="28" spans="1:9" ht="15">
      <c r="A28" s="141"/>
      <c r="B28" s="136">
        <v>0</v>
      </c>
      <c r="C28" s="137">
        <v>0</v>
      </c>
      <c r="D28" s="138">
        <v>0</v>
      </c>
      <c r="E28" s="137">
        <v>0</v>
      </c>
      <c r="F28" s="138">
        <v>0</v>
      </c>
      <c r="G28" s="137">
        <v>0</v>
      </c>
      <c r="H28" s="139">
        <v>0</v>
      </c>
      <c r="I28" s="140"/>
    </row>
    <row r="29" spans="1:9" ht="15">
      <c r="A29" s="141"/>
      <c r="B29" s="136">
        <v>0</v>
      </c>
      <c r="C29" s="137">
        <v>0</v>
      </c>
      <c r="D29" s="138">
        <v>0</v>
      </c>
      <c r="E29" s="137">
        <v>0</v>
      </c>
      <c r="F29" s="138">
        <v>0</v>
      </c>
      <c r="G29" s="137">
        <v>0</v>
      </c>
      <c r="H29" s="139">
        <v>0</v>
      </c>
      <c r="I29" s="140"/>
    </row>
    <row r="30" spans="1:9" ht="15">
      <c r="A30" s="141"/>
      <c r="B30" s="136">
        <v>0</v>
      </c>
      <c r="C30" s="137">
        <v>0</v>
      </c>
      <c r="D30" s="138">
        <v>0</v>
      </c>
      <c r="E30" s="137">
        <v>0</v>
      </c>
      <c r="F30" s="138">
        <v>0</v>
      </c>
      <c r="G30" s="137">
        <v>0</v>
      </c>
      <c r="H30" s="139">
        <v>0</v>
      </c>
      <c r="I30" s="140"/>
    </row>
    <row r="31" spans="1:9" ht="15">
      <c r="A31" s="141"/>
      <c r="B31" s="136">
        <v>0</v>
      </c>
      <c r="C31" s="137">
        <v>0</v>
      </c>
      <c r="D31" s="138">
        <v>0</v>
      </c>
      <c r="E31" s="137">
        <v>0</v>
      </c>
      <c r="F31" s="138">
        <v>0</v>
      </c>
      <c r="G31" s="137">
        <v>0</v>
      </c>
      <c r="H31" s="139">
        <v>0</v>
      </c>
      <c r="I31" s="140"/>
    </row>
    <row r="32" spans="1:9" ht="15">
      <c r="A32" s="141"/>
      <c r="B32" s="136">
        <v>0</v>
      </c>
      <c r="C32" s="137">
        <v>0</v>
      </c>
      <c r="D32" s="138">
        <v>0</v>
      </c>
      <c r="E32" s="137">
        <v>0</v>
      </c>
      <c r="F32" s="138">
        <v>0</v>
      </c>
      <c r="G32" s="137">
        <v>0</v>
      </c>
      <c r="H32" s="139">
        <v>0</v>
      </c>
      <c r="I32" s="140"/>
    </row>
    <row r="33" spans="1:9" ht="15">
      <c r="A33" s="141"/>
      <c r="B33" s="136">
        <v>0</v>
      </c>
      <c r="C33" s="137">
        <v>0</v>
      </c>
      <c r="D33" s="138">
        <v>0</v>
      </c>
      <c r="E33" s="137">
        <v>0</v>
      </c>
      <c r="F33" s="138">
        <v>0</v>
      </c>
      <c r="G33" s="137">
        <v>0</v>
      </c>
      <c r="H33" s="139">
        <v>0</v>
      </c>
      <c r="I33" s="140"/>
    </row>
    <row r="34" spans="1:9" ht="15">
      <c r="A34" s="141"/>
      <c r="B34" s="136">
        <v>0</v>
      </c>
      <c r="C34" s="137">
        <v>0</v>
      </c>
      <c r="D34" s="138">
        <v>0</v>
      </c>
      <c r="E34" s="137">
        <v>0</v>
      </c>
      <c r="F34" s="138">
        <v>0</v>
      </c>
      <c r="G34" s="137">
        <v>0</v>
      </c>
      <c r="H34" s="139">
        <v>0</v>
      </c>
      <c r="I34" s="140"/>
    </row>
    <row r="35" spans="1:9" ht="15">
      <c r="A35" s="141"/>
      <c r="B35" s="136">
        <v>0</v>
      </c>
      <c r="C35" s="137">
        <v>0</v>
      </c>
      <c r="D35" s="138">
        <v>0</v>
      </c>
      <c r="E35" s="137">
        <v>0</v>
      </c>
      <c r="F35" s="138">
        <v>0</v>
      </c>
      <c r="G35" s="137">
        <v>0</v>
      </c>
      <c r="H35" s="139">
        <v>0</v>
      </c>
      <c r="I35" s="140"/>
    </row>
    <row r="36" spans="1:9" ht="15">
      <c r="A36" s="141"/>
      <c r="B36" s="136">
        <v>0</v>
      </c>
      <c r="C36" s="137">
        <v>0</v>
      </c>
      <c r="D36" s="138">
        <v>0</v>
      </c>
      <c r="E36" s="137">
        <v>0</v>
      </c>
      <c r="F36" s="138">
        <v>0</v>
      </c>
      <c r="G36" s="137">
        <v>0</v>
      </c>
      <c r="H36" s="139">
        <v>0</v>
      </c>
      <c r="I36" s="140"/>
    </row>
    <row r="37" spans="1:9" ht="15">
      <c r="A37" s="141"/>
      <c r="B37" s="136">
        <v>0</v>
      </c>
      <c r="C37" s="137">
        <v>0</v>
      </c>
      <c r="D37" s="138">
        <v>0</v>
      </c>
      <c r="E37" s="137">
        <v>0</v>
      </c>
      <c r="F37" s="138">
        <v>0</v>
      </c>
      <c r="G37" s="137">
        <v>0</v>
      </c>
      <c r="H37" s="139">
        <v>0</v>
      </c>
      <c r="I37" s="140"/>
    </row>
    <row r="38" spans="1:9" ht="15">
      <c r="A38" s="141"/>
      <c r="B38" s="136">
        <v>0</v>
      </c>
      <c r="C38" s="137">
        <v>0</v>
      </c>
      <c r="D38" s="138">
        <v>0</v>
      </c>
      <c r="E38" s="137">
        <v>0</v>
      </c>
      <c r="F38" s="138">
        <v>0</v>
      </c>
      <c r="G38" s="137">
        <v>0</v>
      </c>
      <c r="H38" s="139">
        <v>0</v>
      </c>
      <c r="I38" s="142"/>
    </row>
    <row r="39" spans="1:9" ht="15">
      <c r="A39" s="141"/>
      <c r="B39" s="136">
        <v>0</v>
      </c>
      <c r="C39" s="137">
        <v>0</v>
      </c>
      <c r="D39" s="138">
        <v>0</v>
      </c>
      <c r="E39" s="137">
        <v>0</v>
      </c>
      <c r="F39" s="138">
        <v>0</v>
      </c>
      <c r="G39" s="137">
        <v>0</v>
      </c>
      <c r="H39" s="139">
        <v>0</v>
      </c>
      <c r="I39" s="142"/>
    </row>
    <row r="40" spans="1:9" ht="15">
      <c r="A40" s="141"/>
      <c r="B40" s="136">
        <v>0</v>
      </c>
      <c r="C40" s="137">
        <v>0</v>
      </c>
      <c r="D40" s="138">
        <v>0</v>
      </c>
      <c r="E40" s="137">
        <v>0</v>
      </c>
      <c r="F40" s="138">
        <v>0</v>
      </c>
      <c r="G40" s="137">
        <v>0</v>
      </c>
      <c r="H40" s="139">
        <v>0</v>
      </c>
      <c r="I40" s="142"/>
    </row>
    <row r="41" spans="1:9" ht="15">
      <c r="A41" s="141"/>
      <c r="B41" s="136">
        <v>0</v>
      </c>
      <c r="C41" s="137">
        <v>0</v>
      </c>
      <c r="D41" s="138">
        <v>0</v>
      </c>
      <c r="E41" s="137">
        <v>0</v>
      </c>
      <c r="F41" s="138">
        <v>0</v>
      </c>
      <c r="G41" s="137">
        <v>0</v>
      </c>
      <c r="H41" s="139">
        <v>0</v>
      </c>
      <c r="I41" s="142"/>
    </row>
    <row r="42" spans="1:9" ht="15">
      <c r="A42" s="141"/>
      <c r="B42" s="136">
        <v>0</v>
      </c>
      <c r="C42" s="137">
        <v>0</v>
      </c>
      <c r="D42" s="138">
        <v>0</v>
      </c>
      <c r="E42" s="137">
        <v>0</v>
      </c>
      <c r="F42" s="138">
        <v>0</v>
      </c>
      <c r="G42" s="137">
        <v>0</v>
      </c>
      <c r="H42" s="139">
        <v>0</v>
      </c>
      <c r="I42" s="142"/>
    </row>
    <row r="43" spans="1:9" ht="15">
      <c r="A43" s="141"/>
      <c r="B43" s="136">
        <v>0</v>
      </c>
      <c r="C43" s="137">
        <v>0</v>
      </c>
      <c r="D43" s="138">
        <v>0</v>
      </c>
      <c r="E43" s="137">
        <v>0</v>
      </c>
      <c r="F43" s="138">
        <v>0</v>
      </c>
      <c r="G43" s="137">
        <v>0</v>
      </c>
      <c r="H43" s="139">
        <v>0</v>
      </c>
      <c r="I43" s="142"/>
    </row>
    <row r="44" spans="1:9" ht="15">
      <c r="A44" s="141"/>
      <c r="B44" s="136">
        <v>0</v>
      </c>
      <c r="C44" s="137">
        <v>0</v>
      </c>
      <c r="D44" s="138">
        <v>0</v>
      </c>
      <c r="E44" s="137">
        <v>0</v>
      </c>
      <c r="F44" s="138">
        <v>0</v>
      </c>
      <c r="G44" s="137">
        <v>0</v>
      </c>
      <c r="H44" s="139">
        <v>0</v>
      </c>
      <c r="I44" s="142"/>
    </row>
    <row r="45" spans="1:9" ht="15">
      <c r="A45" s="141"/>
      <c r="B45" s="136">
        <v>0</v>
      </c>
      <c r="C45" s="137">
        <v>0</v>
      </c>
      <c r="D45" s="138">
        <v>0</v>
      </c>
      <c r="E45" s="137">
        <v>0</v>
      </c>
      <c r="F45" s="138">
        <v>0</v>
      </c>
      <c r="G45" s="137">
        <v>0</v>
      </c>
      <c r="H45" s="139">
        <v>0</v>
      </c>
      <c r="I45" s="142"/>
    </row>
    <row r="46" spans="1:9" ht="15">
      <c r="A46" s="143"/>
      <c r="B46" s="138">
        <v>0</v>
      </c>
      <c r="C46" s="137">
        <v>0</v>
      </c>
      <c r="D46" s="138">
        <v>0</v>
      </c>
      <c r="E46" s="137">
        <v>0</v>
      </c>
      <c r="F46" s="138">
        <v>0</v>
      </c>
      <c r="G46" s="137">
        <v>0</v>
      </c>
      <c r="H46" s="139">
        <v>0</v>
      </c>
      <c r="I46" s="142"/>
    </row>
    <row r="47" spans="1:9" ht="15">
      <c r="A47" s="143"/>
      <c r="B47" s="138">
        <v>0</v>
      </c>
      <c r="C47" s="137">
        <v>0</v>
      </c>
      <c r="D47" s="138">
        <v>0</v>
      </c>
      <c r="E47" s="137">
        <v>0</v>
      </c>
      <c r="F47" s="138">
        <v>0</v>
      </c>
      <c r="G47" s="137">
        <v>0</v>
      </c>
      <c r="H47" s="139">
        <v>0</v>
      </c>
      <c r="I47" s="142"/>
    </row>
    <row r="48" spans="1:9" ht="15">
      <c r="A48" s="143"/>
      <c r="B48" s="138">
        <v>0</v>
      </c>
      <c r="C48" s="137">
        <v>0</v>
      </c>
      <c r="D48" s="138">
        <v>0</v>
      </c>
      <c r="E48" s="137">
        <v>0</v>
      </c>
      <c r="F48" s="138">
        <v>0</v>
      </c>
      <c r="G48" s="137">
        <v>0</v>
      </c>
      <c r="H48" s="139">
        <v>0</v>
      </c>
      <c r="I48" s="142"/>
    </row>
    <row r="49" spans="1:9" ht="15">
      <c r="A49" s="143"/>
      <c r="B49" s="138">
        <v>0</v>
      </c>
      <c r="C49" s="137">
        <v>0</v>
      </c>
      <c r="D49" s="138">
        <v>0</v>
      </c>
      <c r="E49" s="137">
        <v>0</v>
      </c>
      <c r="F49" s="138">
        <v>0</v>
      </c>
      <c r="G49" s="137">
        <v>0</v>
      </c>
      <c r="H49" s="139">
        <v>0</v>
      </c>
      <c r="I49" s="142"/>
    </row>
    <row r="50" spans="1:9" ht="15">
      <c r="A50" s="143"/>
      <c r="B50" s="138">
        <v>0</v>
      </c>
      <c r="C50" s="137">
        <v>0</v>
      </c>
      <c r="D50" s="138">
        <v>0</v>
      </c>
      <c r="E50" s="137">
        <v>0</v>
      </c>
      <c r="F50" s="138">
        <v>0</v>
      </c>
      <c r="G50" s="137">
        <v>0</v>
      </c>
      <c r="H50" s="139">
        <v>0</v>
      </c>
      <c r="I50" s="142"/>
    </row>
    <row r="51" spans="1:9" ht="15">
      <c r="A51" s="143"/>
      <c r="B51" s="138">
        <v>0</v>
      </c>
      <c r="C51" s="137">
        <v>0</v>
      </c>
      <c r="D51" s="138">
        <v>0</v>
      </c>
      <c r="E51" s="137">
        <v>0</v>
      </c>
      <c r="F51" s="138">
        <v>0</v>
      </c>
      <c r="G51" s="137">
        <v>0</v>
      </c>
      <c r="H51" s="139">
        <v>0</v>
      </c>
      <c r="I51" s="142"/>
    </row>
    <row r="52" spans="1:9" ht="15">
      <c r="A52" s="143"/>
      <c r="B52" s="138">
        <v>0</v>
      </c>
      <c r="C52" s="137">
        <v>0</v>
      </c>
      <c r="D52" s="138">
        <v>0</v>
      </c>
      <c r="E52" s="137">
        <v>0</v>
      </c>
      <c r="F52" s="138">
        <v>0</v>
      </c>
      <c r="G52" s="137">
        <v>0</v>
      </c>
      <c r="H52" s="139">
        <v>0</v>
      </c>
      <c r="I52" s="142"/>
    </row>
    <row r="53" spans="1:9" ht="15">
      <c r="A53" s="143"/>
      <c r="B53" s="138">
        <v>0</v>
      </c>
      <c r="C53" s="137">
        <v>0</v>
      </c>
      <c r="D53" s="138">
        <v>0</v>
      </c>
      <c r="E53" s="137">
        <v>0</v>
      </c>
      <c r="F53" s="138">
        <v>0</v>
      </c>
      <c r="G53" s="137">
        <v>0</v>
      </c>
      <c r="H53" s="139">
        <v>0</v>
      </c>
      <c r="I53" s="142"/>
    </row>
    <row r="54" spans="1:9" ht="15">
      <c r="A54" s="143"/>
      <c r="B54" s="138">
        <v>0</v>
      </c>
      <c r="C54" s="137">
        <v>0</v>
      </c>
      <c r="D54" s="138">
        <v>0</v>
      </c>
      <c r="E54" s="137">
        <v>0</v>
      </c>
      <c r="F54" s="138">
        <v>0</v>
      </c>
      <c r="G54" s="137">
        <v>0</v>
      </c>
      <c r="H54" s="139">
        <v>0</v>
      </c>
      <c r="I54" s="142"/>
    </row>
    <row r="55" spans="1:9" ht="15">
      <c r="A55" s="143"/>
      <c r="B55" s="138">
        <v>0</v>
      </c>
      <c r="C55" s="137">
        <v>0</v>
      </c>
      <c r="D55" s="138">
        <v>0</v>
      </c>
      <c r="E55" s="137">
        <v>0</v>
      </c>
      <c r="F55" s="138">
        <v>0</v>
      </c>
      <c r="G55" s="137">
        <v>0</v>
      </c>
      <c r="H55" s="139">
        <v>0</v>
      </c>
      <c r="I55" s="142"/>
    </row>
    <row r="56" spans="1:9" ht="15">
      <c r="A56" s="143"/>
      <c r="B56" s="138">
        <v>0</v>
      </c>
      <c r="C56" s="137">
        <v>0</v>
      </c>
      <c r="D56" s="138">
        <v>0</v>
      </c>
      <c r="E56" s="137">
        <v>0</v>
      </c>
      <c r="F56" s="138">
        <v>0</v>
      </c>
      <c r="G56" s="137">
        <v>0</v>
      </c>
      <c r="H56" s="139">
        <v>0</v>
      </c>
      <c r="I56" s="142"/>
    </row>
    <row r="57" spans="1:9" ht="15">
      <c r="A57" s="143"/>
      <c r="B57" s="138">
        <v>0</v>
      </c>
      <c r="C57" s="137">
        <v>0</v>
      </c>
      <c r="D57" s="138">
        <v>0</v>
      </c>
      <c r="E57" s="137">
        <v>0</v>
      </c>
      <c r="F57" s="138">
        <v>0</v>
      </c>
      <c r="G57" s="137">
        <v>0</v>
      </c>
      <c r="H57" s="139">
        <v>0</v>
      </c>
      <c r="I57" s="142"/>
    </row>
    <row r="58" spans="1:9" ht="15">
      <c r="A58" s="143"/>
      <c r="B58" s="138">
        <v>0</v>
      </c>
      <c r="C58" s="137">
        <v>0</v>
      </c>
      <c r="D58" s="138">
        <v>0</v>
      </c>
      <c r="E58" s="137">
        <v>0</v>
      </c>
      <c r="F58" s="138">
        <v>0</v>
      </c>
      <c r="G58" s="137">
        <v>0</v>
      </c>
      <c r="H58" s="139">
        <v>0</v>
      </c>
      <c r="I58" s="142"/>
    </row>
    <row r="59" spans="1:9" ht="15">
      <c r="A59" s="143"/>
      <c r="B59" s="138">
        <v>0</v>
      </c>
      <c r="C59" s="137">
        <v>0</v>
      </c>
      <c r="D59" s="138">
        <v>0</v>
      </c>
      <c r="E59" s="137">
        <v>0</v>
      </c>
      <c r="F59" s="138">
        <v>0</v>
      </c>
      <c r="G59" s="137">
        <v>0</v>
      </c>
      <c r="H59" s="139">
        <v>0</v>
      </c>
      <c r="I59" s="142"/>
    </row>
    <row r="60" spans="1:9" ht="15">
      <c r="A60" s="143"/>
      <c r="B60" s="138">
        <v>0</v>
      </c>
      <c r="C60" s="137">
        <v>0</v>
      </c>
      <c r="D60" s="138">
        <v>0</v>
      </c>
      <c r="E60" s="137">
        <v>0</v>
      </c>
      <c r="F60" s="138">
        <v>0</v>
      </c>
      <c r="G60" s="137">
        <v>0</v>
      </c>
      <c r="H60" s="139">
        <v>0</v>
      </c>
      <c r="I60" s="142"/>
    </row>
    <row r="61" spans="1:9" ht="15">
      <c r="A61" s="143"/>
      <c r="B61" s="138">
        <v>0</v>
      </c>
      <c r="C61" s="137">
        <v>0</v>
      </c>
      <c r="D61" s="138">
        <v>0</v>
      </c>
      <c r="E61" s="137">
        <v>0</v>
      </c>
      <c r="F61" s="138">
        <v>0</v>
      </c>
      <c r="G61" s="137">
        <v>0</v>
      </c>
      <c r="H61" s="139">
        <v>0</v>
      </c>
      <c r="I61" s="142"/>
    </row>
    <row r="62" spans="1:9" ht="15">
      <c r="A62" s="143"/>
      <c r="B62" s="138">
        <v>0</v>
      </c>
      <c r="C62" s="137">
        <v>0</v>
      </c>
      <c r="D62" s="138">
        <v>0</v>
      </c>
      <c r="E62" s="137">
        <v>0</v>
      </c>
      <c r="F62" s="138">
        <v>0</v>
      </c>
      <c r="G62" s="137">
        <v>0</v>
      </c>
      <c r="H62" s="139">
        <v>0</v>
      </c>
      <c r="I62" s="142"/>
    </row>
    <row r="63" spans="1:9" ht="15">
      <c r="A63" s="143"/>
      <c r="B63" s="138">
        <v>0</v>
      </c>
      <c r="C63" s="137">
        <v>0</v>
      </c>
      <c r="D63" s="138">
        <v>0</v>
      </c>
      <c r="E63" s="137">
        <v>0</v>
      </c>
      <c r="F63" s="138">
        <v>0</v>
      </c>
      <c r="G63" s="137">
        <v>0</v>
      </c>
      <c r="H63" s="139">
        <v>0</v>
      </c>
      <c r="I63" s="142"/>
    </row>
    <row r="64" spans="1:9" ht="15">
      <c r="A64" s="143"/>
      <c r="B64" s="138">
        <v>0</v>
      </c>
      <c r="C64" s="137">
        <v>0</v>
      </c>
      <c r="D64" s="138">
        <v>0</v>
      </c>
      <c r="E64" s="137">
        <v>0</v>
      </c>
      <c r="F64" s="138">
        <v>0</v>
      </c>
      <c r="G64" s="137">
        <v>0</v>
      </c>
      <c r="H64" s="139">
        <v>0</v>
      </c>
      <c r="I64" s="142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showGridLines="0" zoomScalePageLayoutView="0" workbookViewId="0" topLeftCell="A1">
      <selection activeCell="F16" sqref="F16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19921875" style="2" customWidth="1"/>
    <col min="10" max="16384" width="10.69921875" style="2" customWidth="1"/>
  </cols>
  <sheetData>
    <row r="1" spans="1:9" ht="15">
      <c r="A1" s="289"/>
      <c r="B1" s="120"/>
      <c r="C1" s="120"/>
      <c r="D1" s="120"/>
      <c r="E1" s="120"/>
      <c r="F1" s="120"/>
      <c r="G1" s="120"/>
      <c r="H1" s="120"/>
      <c r="I1" s="121"/>
    </row>
    <row r="2" spans="1:9" ht="15">
      <c r="A2" s="289"/>
      <c r="B2" s="291" t="s">
        <v>8</v>
      </c>
      <c r="C2" s="291"/>
      <c r="D2" s="291"/>
      <c r="E2" s="291"/>
      <c r="F2" s="291"/>
      <c r="G2" s="120"/>
      <c r="H2" s="120"/>
      <c r="I2" s="121"/>
    </row>
    <row r="3" spans="1:9" ht="15">
      <c r="A3" s="289"/>
      <c r="B3" s="122"/>
      <c r="C3" s="122"/>
      <c r="D3" s="122"/>
      <c r="E3" s="122"/>
      <c r="F3" s="122"/>
      <c r="G3" s="120"/>
      <c r="H3" s="120"/>
      <c r="I3" s="121"/>
    </row>
    <row r="4" spans="1:9" ht="15">
      <c r="A4" s="289"/>
      <c r="B4" s="291" t="s">
        <v>40</v>
      </c>
      <c r="C4" s="291"/>
      <c r="D4" s="291"/>
      <c r="E4" s="291"/>
      <c r="F4" s="291"/>
      <c r="G4" s="120"/>
      <c r="H4" s="120"/>
      <c r="I4" s="121"/>
    </row>
    <row r="5" spans="1:9" ht="15">
      <c r="A5" s="289"/>
      <c r="B5" s="120"/>
      <c r="C5" s="120"/>
      <c r="D5" s="120"/>
      <c r="E5" s="120"/>
      <c r="F5" s="120"/>
      <c r="G5" s="120"/>
      <c r="H5" s="120"/>
      <c r="I5" s="121"/>
    </row>
    <row r="6" spans="1:9" ht="15">
      <c r="A6" s="289"/>
      <c r="B6" s="290"/>
      <c r="C6" s="290"/>
      <c r="D6" s="120"/>
      <c r="E6" s="120"/>
      <c r="F6" s="120"/>
      <c r="G6" s="120"/>
      <c r="H6" s="120"/>
      <c r="I6" s="121"/>
    </row>
    <row r="7" spans="1:9" ht="15">
      <c r="A7" s="289"/>
      <c r="B7" s="120"/>
      <c r="C7" s="120"/>
      <c r="D7" s="120"/>
      <c r="E7" s="120"/>
      <c r="F7" s="120"/>
      <c r="G7" s="120"/>
      <c r="H7" s="120"/>
      <c r="I7" s="121"/>
    </row>
    <row r="8" spans="1:12" ht="15" customHeight="1">
      <c r="A8" s="123" t="s">
        <v>13</v>
      </c>
      <c r="B8" s="124" t="s">
        <v>51</v>
      </c>
      <c r="C8" s="124"/>
      <c r="D8" s="124"/>
      <c r="E8" s="124"/>
      <c r="F8" s="119"/>
      <c r="G8" s="119"/>
      <c r="H8" s="119"/>
      <c r="I8" s="121"/>
      <c r="J8" s="16"/>
      <c r="K8" s="16"/>
      <c r="L8" s="17"/>
    </row>
    <row r="9" spans="1:12" ht="15" customHeight="1">
      <c r="A9" s="123" t="s">
        <v>0</v>
      </c>
      <c r="B9" s="124" t="s">
        <v>52</v>
      </c>
      <c r="C9" s="124"/>
      <c r="D9" s="124"/>
      <c r="E9" s="124"/>
      <c r="F9" s="119"/>
      <c r="G9" s="119"/>
      <c r="H9" s="119"/>
      <c r="I9" s="121"/>
      <c r="J9" s="16"/>
      <c r="K9" s="16"/>
      <c r="L9" s="17"/>
    </row>
    <row r="10" spans="1:12" ht="15" customHeight="1">
      <c r="A10" s="123" t="s">
        <v>16</v>
      </c>
      <c r="B10" s="292">
        <v>40886</v>
      </c>
      <c r="C10" s="292"/>
      <c r="D10" s="125"/>
      <c r="E10" s="125"/>
      <c r="F10" s="35"/>
      <c r="G10" s="35"/>
      <c r="H10" s="35"/>
      <c r="I10" s="121"/>
      <c r="J10" s="16"/>
      <c r="K10" s="16"/>
      <c r="L10" s="17"/>
    </row>
    <row r="11" spans="1:9" ht="15" customHeight="1">
      <c r="A11" s="123" t="s">
        <v>39</v>
      </c>
      <c r="B11" s="124" t="s">
        <v>53</v>
      </c>
      <c r="C11" s="125"/>
      <c r="D11" s="120"/>
      <c r="E11" s="120"/>
      <c r="F11" s="120"/>
      <c r="G11" s="120"/>
      <c r="H11" s="120"/>
      <c r="I11" s="121"/>
    </row>
    <row r="12" spans="1:9" ht="15" customHeight="1">
      <c r="A12" s="123" t="s">
        <v>19</v>
      </c>
      <c r="B12" s="119" t="s">
        <v>56</v>
      </c>
      <c r="C12" s="120"/>
      <c r="D12" s="120"/>
      <c r="E12" s="120"/>
      <c r="F12" s="120"/>
      <c r="G12" s="120"/>
      <c r="H12" s="120"/>
      <c r="I12" s="121"/>
    </row>
    <row r="13" spans="1:9" ht="15" customHeight="1">
      <c r="A13" s="126" t="s">
        <v>15</v>
      </c>
      <c r="B13" s="36" t="s">
        <v>2</v>
      </c>
      <c r="C13" s="37"/>
      <c r="D13" s="38" t="s">
        <v>20</v>
      </c>
      <c r="E13" s="37"/>
      <c r="F13" s="38" t="s">
        <v>1</v>
      </c>
      <c r="G13" s="37"/>
      <c r="H13" s="127"/>
      <c r="I13" s="128" t="s">
        <v>29</v>
      </c>
    </row>
    <row r="14" spans="1:9" ht="15" customHeight="1">
      <c r="A14" s="126" t="s">
        <v>18</v>
      </c>
      <c r="B14" s="39">
        <v>0.7</v>
      </c>
      <c r="C14" s="40"/>
      <c r="D14" s="41">
        <v>0</v>
      </c>
      <c r="E14" s="40"/>
      <c r="F14" s="41">
        <v>0.8</v>
      </c>
      <c r="G14" s="40"/>
      <c r="H14" s="129" t="s">
        <v>21</v>
      </c>
      <c r="I14" s="130" t="s">
        <v>30</v>
      </c>
    </row>
    <row r="15" spans="1:9" ht="15" customHeight="1">
      <c r="A15" s="126" t="s">
        <v>17</v>
      </c>
      <c r="B15" s="44">
        <v>79.5</v>
      </c>
      <c r="C15" s="43"/>
      <c r="D15" s="44">
        <v>1</v>
      </c>
      <c r="E15" s="43"/>
      <c r="F15" s="44">
        <v>1</v>
      </c>
      <c r="G15" s="43"/>
      <c r="H15" s="129" t="s">
        <v>22</v>
      </c>
      <c r="I15" s="130" t="s">
        <v>31</v>
      </c>
    </row>
    <row r="16" spans="1:9" ht="13.5">
      <c r="A16" s="126"/>
      <c r="B16" s="131" t="s">
        <v>5</v>
      </c>
      <c r="C16" s="132" t="s">
        <v>4</v>
      </c>
      <c r="D16" s="132" t="s">
        <v>25</v>
      </c>
      <c r="E16" s="132" t="s">
        <v>4</v>
      </c>
      <c r="F16" s="132" t="s">
        <v>5</v>
      </c>
      <c r="G16" s="132" t="s">
        <v>4</v>
      </c>
      <c r="H16" s="133" t="s">
        <v>4</v>
      </c>
      <c r="I16" s="134">
        <v>21</v>
      </c>
    </row>
    <row r="17" spans="1:9" ht="13.5">
      <c r="A17" s="160" t="s">
        <v>57</v>
      </c>
      <c r="B17" s="136">
        <v>64.25</v>
      </c>
      <c r="C17" s="137">
        <f>B17/B$15*1000*B$14</f>
        <v>565.7232704402516</v>
      </c>
      <c r="D17" s="138">
        <v>0</v>
      </c>
      <c r="E17" s="137">
        <v>0</v>
      </c>
      <c r="F17" s="138">
        <v>0</v>
      </c>
      <c r="G17" s="137">
        <v>0</v>
      </c>
      <c r="H17" s="150">
        <f>LARGE((C17,E17,G17),1)</f>
        <v>565.7232704402516</v>
      </c>
      <c r="I17" s="140">
        <v>7</v>
      </c>
    </row>
    <row r="18" spans="1:9" ht="13.5">
      <c r="A18" s="141"/>
      <c r="B18" s="136">
        <v>0</v>
      </c>
      <c r="C18" s="137">
        <v>0</v>
      </c>
      <c r="D18" s="138">
        <v>0</v>
      </c>
      <c r="E18" s="137">
        <v>0</v>
      </c>
      <c r="F18" s="138">
        <v>0</v>
      </c>
      <c r="G18" s="137">
        <v>0</v>
      </c>
      <c r="H18" s="139">
        <v>0</v>
      </c>
      <c r="I18" s="140"/>
    </row>
    <row r="19" spans="1:9" ht="13.5">
      <c r="A19" s="141"/>
      <c r="B19" s="136">
        <v>0</v>
      </c>
      <c r="C19" s="137">
        <v>0</v>
      </c>
      <c r="D19" s="138">
        <v>0</v>
      </c>
      <c r="E19" s="137">
        <v>0</v>
      </c>
      <c r="F19" s="138">
        <v>0</v>
      </c>
      <c r="G19" s="137">
        <v>0</v>
      </c>
      <c r="H19" s="139">
        <v>0</v>
      </c>
      <c r="I19" s="140"/>
    </row>
    <row r="20" spans="1:9" ht="13.5">
      <c r="A20" s="141"/>
      <c r="B20" s="136">
        <v>0</v>
      </c>
      <c r="C20" s="137">
        <v>0</v>
      </c>
      <c r="D20" s="138">
        <v>0</v>
      </c>
      <c r="E20" s="137">
        <v>0</v>
      </c>
      <c r="F20" s="138">
        <v>0</v>
      </c>
      <c r="G20" s="137">
        <v>0</v>
      </c>
      <c r="H20" s="139">
        <v>0</v>
      </c>
      <c r="I20" s="140"/>
    </row>
    <row r="21" spans="1:9" ht="13.5">
      <c r="A21" s="141"/>
      <c r="B21" s="136">
        <v>0</v>
      </c>
      <c r="C21" s="137">
        <v>0</v>
      </c>
      <c r="D21" s="138">
        <v>0</v>
      </c>
      <c r="E21" s="137">
        <v>0</v>
      </c>
      <c r="F21" s="138">
        <v>0</v>
      </c>
      <c r="G21" s="137">
        <v>0</v>
      </c>
      <c r="H21" s="139">
        <v>0</v>
      </c>
      <c r="I21" s="140"/>
    </row>
    <row r="22" spans="1:9" ht="13.5">
      <c r="A22" s="141"/>
      <c r="B22" s="136">
        <v>0</v>
      </c>
      <c r="C22" s="137">
        <v>0</v>
      </c>
      <c r="D22" s="138">
        <v>0</v>
      </c>
      <c r="E22" s="137">
        <v>0</v>
      </c>
      <c r="F22" s="138">
        <v>0</v>
      </c>
      <c r="G22" s="137">
        <v>0</v>
      </c>
      <c r="H22" s="139">
        <v>0</v>
      </c>
      <c r="I22" s="140"/>
    </row>
    <row r="23" spans="1:9" ht="13.5">
      <c r="A23" s="141"/>
      <c r="B23" s="136">
        <v>0</v>
      </c>
      <c r="C23" s="137">
        <v>0</v>
      </c>
      <c r="D23" s="138">
        <v>0</v>
      </c>
      <c r="E23" s="137">
        <v>0</v>
      </c>
      <c r="F23" s="138">
        <v>0</v>
      </c>
      <c r="G23" s="137">
        <v>0</v>
      </c>
      <c r="H23" s="139">
        <v>0</v>
      </c>
      <c r="I23" s="140"/>
    </row>
    <row r="24" spans="1:9" ht="13.5">
      <c r="A24" s="141"/>
      <c r="B24" s="136">
        <v>0</v>
      </c>
      <c r="C24" s="137">
        <v>0</v>
      </c>
      <c r="D24" s="138">
        <v>0</v>
      </c>
      <c r="E24" s="137">
        <v>0</v>
      </c>
      <c r="F24" s="138">
        <v>0</v>
      </c>
      <c r="G24" s="137">
        <v>0</v>
      </c>
      <c r="H24" s="139">
        <v>0</v>
      </c>
      <c r="I24" s="140"/>
    </row>
    <row r="25" spans="1:9" ht="13.5">
      <c r="A25" s="141"/>
      <c r="B25" s="136">
        <v>0</v>
      </c>
      <c r="C25" s="137">
        <v>0</v>
      </c>
      <c r="D25" s="138">
        <v>0</v>
      </c>
      <c r="E25" s="137">
        <v>0</v>
      </c>
      <c r="F25" s="138">
        <v>0</v>
      </c>
      <c r="G25" s="137">
        <v>0</v>
      </c>
      <c r="H25" s="139">
        <v>0</v>
      </c>
      <c r="I25" s="140"/>
    </row>
    <row r="26" spans="1:9" ht="13.5">
      <c r="A26" s="141"/>
      <c r="B26" s="136">
        <v>0</v>
      </c>
      <c r="C26" s="137">
        <v>0</v>
      </c>
      <c r="D26" s="138">
        <v>0</v>
      </c>
      <c r="E26" s="137">
        <v>0</v>
      </c>
      <c r="F26" s="138">
        <v>0</v>
      </c>
      <c r="G26" s="137">
        <v>0</v>
      </c>
      <c r="H26" s="139">
        <v>0</v>
      </c>
      <c r="I26" s="140"/>
    </row>
    <row r="27" spans="1:9" ht="13.5">
      <c r="A27" s="141"/>
      <c r="B27" s="136">
        <v>0</v>
      </c>
      <c r="C27" s="137">
        <v>0</v>
      </c>
      <c r="D27" s="138">
        <v>0</v>
      </c>
      <c r="E27" s="137">
        <v>0</v>
      </c>
      <c r="F27" s="138">
        <v>0</v>
      </c>
      <c r="G27" s="137">
        <v>0</v>
      </c>
      <c r="H27" s="139">
        <v>0</v>
      </c>
      <c r="I27" s="140"/>
    </row>
    <row r="28" spans="1:9" ht="13.5">
      <c r="A28" s="141"/>
      <c r="B28" s="136">
        <v>0</v>
      </c>
      <c r="C28" s="137">
        <v>0</v>
      </c>
      <c r="D28" s="138">
        <v>0</v>
      </c>
      <c r="E28" s="137">
        <v>0</v>
      </c>
      <c r="F28" s="138">
        <v>0</v>
      </c>
      <c r="G28" s="137">
        <v>0</v>
      </c>
      <c r="H28" s="139">
        <v>0</v>
      </c>
      <c r="I28" s="140"/>
    </row>
    <row r="29" spans="1:9" ht="13.5">
      <c r="A29" s="141"/>
      <c r="B29" s="136">
        <v>0</v>
      </c>
      <c r="C29" s="137">
        <v>0</v>
      </c>
      <c r="D29" s="138">
        <v>0</v>
      </c>
      <c r="E29" s="137">
        <v>0</v>
      </c>
      <c r="F29" s="138">
        <v>0</v>
      </c>
      <c r="G29" s="137">
        <v>0</v>
      </c>
      <c r="H29" s="139">
        <v>0</v>
      </c>
      <c r="I29" s="140"/>
    </row>
    <row r="30" spans="1:9" ht="13.5">
      <c r="A30" s="141"/>
      <c r="B30" s="136">
        <v>0</v>
      </c>
      <c r="C30" s="137">
        <v>0</v>
      </c>
      <c r="D30" s="138">
        <v>0</v>
      </c>
      <c r="E30" s="137">
        <v>0</v>
      </c>
      <c r="F30" s="138">
        <v>0</v>
      </c>
      <c r="G30" s="137">
        <v>0</v>
      </c>
      <c r="H30" s="139">
        <v>0</v>
      </c>
      <c r="I30" s="140"/>
    </row>
    <row r="31" spans="1:9" ht="13.5">
      <c r="A31" s="141"/>
      <c r="B31" s="136">
        <v>0</v>
      </c>
      <c r="C31" s="137">
        <v>0</v>
      </c>
      <c r="D31" s="138">
        <v>0</v>
      </c>
      <c r="E31" s="137">
        <v>0</v>
      </c>
      <c r="F31" s="138">
        <v>0</v>
      </c>
      <c r="G31" s="137">
        <v>0</v>
      </c>
      <c r="H31" s="139">
        <v>0</v>
      </c>
      <c r="I31" s="140"/>
    </row>
    <row r="32" spans="1:9" ht="13.5">
      <c r="A32" s="141"/>
      <c r="B32" s="136">
        <v>0</v>
      </c>
      <c r="C32" s="137">
        <v>0</v>
      </c>
      <c r="D32" s="138">
        <v>0</v>
      </c>
      <c r="E32" s="137">
        <v>0</v>
      </c>
      <c r="F32" s="138">
        <v>0</v>
      </c>
      <c r="G32" s="137">
        <v>0</v>
      </c>
      <c r="H32" s="139">
        <v>0</v>
      </c>
      <c r="I32" s="140"/>
    </row>
    <row r="33" spans="1:9" ht="13.5">
      <c r="A33" s="141"/>
      <c r="B33" s="136">
        <v>0</v>
      </c>
      <c r="C33" s="137">
        <v>0</v>
      </c>
      <c r="D33" s="138">
        <v>0</v>
      </c>
      <c r="E33" s="137">
        <v>0</v>
      </c>
      <c r="F33" s="138">
        <v>0</v>
      </c>
      <c r="G33" s="137">
        <v>0</v>
      </c>
      <c r="H33" s="139">
        <v>0</v>
      </c>
      <c r="I33" s="140"/>
    </row>
    <row r="34" spans="1:9" ht="13.5">
      <c r="A34" s="141"/>
      <c r="B34" s="136">
        <v>0</v>
      </c>
      <c r="C34" s="137">
        <v>0</v>
      </c>
      <c r="D34" s="138">
        <v>0</v>
      </c>
      <c r="E34" s="137">
        <v>0</v>
      </c>
      <c r="F34" s="138">
        <v>0</v>
      </c>
      <c r="G34" s="137">
        <v>0</v>
      </c>
      <c r="H34" s="139">
        <v>0</v>
      </c>
      <c r="I34" s="140"/>
    </row>
    <row r="35" spans="1:9" ht="13.5">
      <c r="A35" s="141"/>
      <c r="B35" s="136">
        <v>0</v>
      </c>
      <c r="C35" s="137">
        <v>0</v>
      </c>
      <c r="D35" s="138">
        <v>0</v>
      </c>
      <c r="E35" s="137">
        <v>0</v>
      </c>
      <c r="F35" s="138">
        <v>0</v>
      </c>
      <c r="G35" s="137">
        <v>0</v>
      </c>
      <c r="H35" s="139">
        <v>0</v>
      </c>
      <c r="I35" s="140"/>
    </row>
    <row r="36" spans="1:9" ht="13.5">
      <c r="A36" s="141"/>
      <c r="B36" s="136">
        <v>0</v>
      </c>
      <c r="C36" s="137">
        <v>0</v>
      </c>
      <c r="D36" s="138">
        <v>0</v>
      </c>
      <c r="E36" s="137">
        <v>0</v>
      </c>
      <c r="F36" s="138">
        <v>0</v>
      </c>
      <c r="G36" s="137">
        <v>0</v>
      </c>
      <c r="H36" s="139">
        <v>0</v>
      </c>
      <c r="I36" s="140"/>
    </row>
    <row r="37" spans="1:9" ht="13.5">
      <c r="A37" s="141"/>
      <c r="B37" s="136">
        <v>0</v>
      </c>
      <c r="C37" s="137">
        <v>0</v>
      </c>
      <c r="D37" s="138">
        <v>0</v>
      </c>
      <c r="E37" s="137">
        <v>0</v>
      </c>
      <c r="F37" s="138">
        <v>0</v>
      </c>
      <c r="G37" s="137">
        <v>0</v>
      </c>
      <c r="H37" s="139">
        <v>0</v>
      </c>
      <c r="I37" s="140"/>
    </row>
    <row r="38" spans="1:9" ht="15">
      <c r="A38" s="141"/>
      <c r="B38" s="136">
        <v>0</v>
      </c>
      <c r="C38" s="137">
        <v>0</v>
      </c>
      <c r="D38" s="138">
        <v>0</v>
      </c>
      <c r="E38" s="137">
        <v>0</v>
      </c>
      <c r="F38" s="138">
        <v>0</v>
      </c>
      <c r="G38" s="137">
        <v>0</v>
      </c>
      <c r="H38" s="139">
        <v>0</v>
      </c>
      <c r="I38" s="142"/>
    </row>
    <row r="39" spans="1:9" ht="15">
      <c r="A39" s="141"/>
      <c r="B39" s="136">
        <v>0</v>
      </c>
      <c r="C39" s="137">
        <v>0</v>
      </c>
      <c r="D39" s="138">
        <v>0</v>
      </c>
      <c r="E39" s="137">
        <v>0</v>
      </c>
      <c r="F39" s="138">
        <v>0</v>
      </c>
      <c r="G39" s="137">
        <v>0</v>
      </c>
      <c r="H39" s="139">
        <v>0</v>
      </c>
      <c r="I39" s="142"/>
    </row>
    <row r="40" spans="1:9" ht="15">
      <c r="A40" s="141"/>
      <c r="B40" s="136">
        <v>0</v>
      </c>
      <c r="C40" s="137">
        <v>0</v>
      </c>
      <c r="D40" s="138">
        <v>0</v>
      </c>
      <c r="E40" s="137">
        <v>0</v>
      </c>
      <c r="F40" s="138">
        <v>0</v>
      </c>
      <c r="G40" s="137">
        <v>0</v>
      </c>
      <c r="H40" s="139">
        <v>0</v>
      </c>
      <c r="I40" s="142"/>
    </row>
    <row r="41" spans="1:9" ht="15">
      <c r="A41" s="141"/>
      <c r="B41" s="136">
        <v>0</v>
      </c>
      <c r="C41" s="137">
        <v>0</v>
      </c>
      <c r="D41" s="138">
        <v>0</v>
      </c>
      <c r="E41" s="137">
        <v>0</v>
      </c>
      <c r="F41" s="138">
        <v>0</v>
      </c>
      <c r="G41" s="137">
        <v>0</v>
      </c>
      <c r="H41" s="139">
        <v>0</v>
      </c>
      <c r="I41" s="142"/>
    </row>
    <row r="42" spans="1:9" ht="15">
      <c r="A42" s="141"/>
      <c r="B42" s="136">
        <v>0</v>
      </c>
      <c r="C42" s="137">
        <v>0</v>
      </c>
      <c r="D42" s="138">
        <v>0</v>
      </c>
      <c r="E42" s="137">
        <v>0</v>
      </c>
      <c r="F42" s="138">
        <v>0</v>
      </c>
      <c r="G42" s="137">
        <v>0</v>
      </c>
      <c r="H42" s="139">
        <v>0</v>
      </c>
      <c r="I42" s="142"/>
    </row>
    <row r="43" spans="1:9" ht="15">
      <c r="A43" s="141"/>
      <c r="B43" s="136">
        <v>0</v>
      </c>
      <c r="C43" s="137">
        <v>0</v>
      </c>
      <c r="D43" s="138">
        <v>0</v>
      </c>
      <c r="E43" s="137">
        <v>0</v>
      </c>
      <c r="F43" s="138">
        <v>0</v>
      </c>
      <c r="G43" s="137">
        <v>0</v>
      </c>
      <c r="H43" s="139">
        <v>0</v>
      </c>
      <c r="I43" s="142"/>
    </row>
    <row r="44" spans="1:9" ht="15">
      <c r="A44" s="141"/>
      <c r="B44" s="136">
        <v>0</v>
      </c>
      <c r="C44" s="137">
        <v>0</v>
      </c>
      <c r="D44" s="138">
        <v>0</v>
      </c>
      <c r="E44" s="137">
        <v>0</v>
      </c>
      <c r="F44" s="138">
        <v>0</v>
      </c>
      <c r="G44" s="137">
        <v>0</v>
      </c>
      <c r="H44" s="139">
        <v>0</v>
      </c>
      <c r="I44" s="142"/>
    </row>
    <row r="45" spans="1:9" ht="15">
      <c r="A45" s="141"/>
      <c r="B45" s="136">
        <v>0</v>
      </c>
      <c r="C45" s="137">
        <v>0</v>
      </c>
      <c r="D45" s="138">
        <v>0</v>
      </c>
      <c r="E45" s="137">
        <v>0</v>
      </c>
      <c r="F45" s="138">
        <v>0</v>
      </c>
      <c r="G45" s="137">
        <v>0</v>
      </c>
      <c r="H45" s="139">
        <v>0</v>
      </c>
      <c r="I45" s="142"/>
    </row>
    <row r="46" spans="1:9" ht="15">
      <c r="A46" s="143"/>
      <c r="B46" s="138">
        <v>0</v>
      </c>
      <c r="C46" s="137">
        <v>0</v>
      </c>
      <c r="D46" s="138">
        <v>0</v>
      </c>
      <c r="E46" s="137">
        <v>0</v>
      </c>
      <c r="F46" s="138">
        <v>0</v>
      </c>
      <c r="G46" s="137">
        <v>0</v>
      </c>
      <c r="H46" s="139">
        <v>0</v>
      </c>
      <c r="I46" s="142"/>
    </row>
    <row r="47" spans="1:9" ht="15">
      <c r="A47" s="143"/>
      <c r="B47" s="138">
        <v>0</v>
      </c>
      <c r="C47" s="137">
        <v>0</v>
      </c>
      <c r="D47" s="138">
        <v>0</v>
      </c>
      <c r="E47" s="137">
        <v>0</v>
      </c>
      <c r="F47" s="138">
        <v>0</v>
      </c>
      <c r="G47" s="137">
        <v>0</v>
      </c>
      <c r="H47" s="139">
        <v>0</v>
      </c>
      <c r="I47" s="142"/>
    </row>
    <row r="48" spans="1:9" ht="15">
      <c r="A48" s="143"/>
      <c r="B48" s="138">
        <v>0</v>
      </c>
      <c r="C48" s="137">
        <v>0</v>
      </c>
      <c r="D48" s="138">
        <v>0</v>
      </c>
      <c r="E48" s="137">
        <v>0</v>
      </c>
      <c r="F48" s="138">
        <v>0</v>
      </c>
      <c r="G48" s="137">
        <v>0</v>
      </c>
      <c r="H48" s="139">
        <v>0</v>
      </c>
      <c r="I48" s="142"/>
    </row>
    <row r="49" spans="1:9" ht="15">
      <c r="A49" s="143"/>
      <c r="B49" s="138">
        <v>0</v>
      </c>
      <c r="C49" s="137">
        <v>0</v>
      </c>
      <c r="D49" s="138">
        <v>0</v>
      </c>
      <c r="E49" s="137">
        <v>0</v>
      </c>
      <c r="F49" s="138">
        <v>0</v>
      </c>
      <c r="G49" s="137">
        <v>0</v>
      </c>
      <c r="H49" s="139">
        <v>0</v>
      </c>
      <c r="I49" s="142"/>
    </row>
    <row r="50" spans="1:9" ht="15">
      <c r="A50" s="143"/>
      <c r="B50" s="138">
        <v>0</v>
      </c>
      <c r="C50" s="137">
        <v>0</v>
      </c>
      <c r="D50" s="138">
        <v>0</v>
      </c>
      <c r="E50" s="137">
        <v>0</v>
      </c>
      <c r="F50" s="138">
        <v>0</v>
      </c>
      <c r="G50" s="137">
        <v>0</v>
      </c>
      <c r="H50" s="139">
        <v>0</v>
      </c>
      <c r="I50" s="142"/>
    </row>
    <row r="51" spans="1:9" ht="15">
      <c r="A51" s="143"/>
      <c r="B51" s="138">
        <v>0</v>
      </c>
      <c r="C51" s="137">
        <v>0</v>
      </c>
      <c r="D51" s="138">
        <v>0</v>
      </c>
      <c r="E51" s="137">
        <v>0</v>
      </c>
      <c r="F51" s="138">
        <v>0</v>
      </c>
      <c r="G51" s="137">
        <v>0</v>
      </c>
      <c r="H51" s="139">
        <v>0</v>
      </c>
      <c r="I51" s="142"/>
    </row>
    <row r="52" spans="1:9" ht="15">
      <c r="A52" s="143"/>
      <c r="B52" s="138">
        <v>0</v>
      </c>
      <c r="C52" s="137">
        <v>0</v>
      </c>
      <c r="D52" s="138">
        <v>0</v>
      </c>
      <c r="E52" s="137">
        <v>0</v>
      </c>
      <c r="F52" s="138">
        <v>0</v>
      </c>
      <c r="G52" s="137">
        <v>0</v>
      </c>
      <c r="H52" s="139">
        <v>0</v>
      </c>
      <c r="I52" s="142"/>
    </row>
    <row r="53" spans="1:9" ht="15">
      <c r="A53" s="143"/>
      <c r="B53" s="138">
        <v>0</v>
      </c>
      <c r="C53" s="137">
        <v>0</v>
      </c>
      <c r="D53" s="138">
        <v>0</v>
      </c>
      <c r="E53" s="137">
        <v>0</v>
      </c>
      <c r="F53" s="138">
        <v>0</v>
      </c>
      <c r="G53" s="137">
        <v>0</v>
      </c>
      <c r="H53" s="139">
        <v>0</v>
      </c>
      <c r="I53" s="142"/>
    </row>
    <row r="54" spans="1:9" ht="15">
      <c r="A54" s="143"/>
      <c r="B54" s="138">
        <v>0</v>
      </c>
      <c r="C54" s="137">
        <v>0</v>
      </c>
      <c r="D54" s="138">
        <v>0</v>
      </c>
      <c r="E54" s="137">
        <v>0</v>
      </c>
      <c r="F54" s="138">
        <v>0</v>
      </c>
      <c r="G54" s="137">
        <v>0</v>
      </c>
      <c r="H54" s="139">
        <v>0</v>
      </c>
      <c r="I54" s="142"/>
    </row>
    <row r="55" spans="1:9" ht="15">
      <c r="A55" s="143"/>
      <c r="B55" s="138">
        <v>0</v>
      </c>
      <c r="C55" s="137">
        <v>0</v>
      </c>
      <c r="D55" s="138">
        <v>0</v>
      </c>
      <c r="E55" s="137">
        <v>0</v>
      </c>
      <c r="F55" s="138">
        <v>0</v>
      </c>
      <c r="G55" s="137">
        <v>0</v>
      </c>
      <c r="H55" s="139">
        <v>0</v>
      </c>
      <c r="I55" s="142"/>
    </row>
    <row r="56" spans="1:9" ht="15">
      <c r="A56" s="143"/>
      <c r="B56" s="138">
        <v>0</v>
      </c>
      <c r="C56" s="137">
        <v>0</v>
      </c>
      <c r="D56" s="138">
        <v>0</v>
      </c>
      <c r="E56" s="137">
        <v>0</v>
      </c>
      <c r="F56" s="138">
        <v>0</v>
      </c>
      <c r="G56" s="137">
        <v>0</v>
      </c>
      <c r="H56" s="139">
        <v>0</v>
      </c>
      <c r="I56" s="142"/>
    </row>
    <row r="57" spans="1:9" ht="15">
      <c r="A57" s="143"/>
      <c r="B57" s="138">
        <v>0</v>
      </c>
      <c r="C57" s="137">
        <v>0</v>
      </c>
      <c r="D57" s="138">
        <v>0</v>
      </c>
      <c r="E57" s="137">
        <v>0</v>
      </c>
      <c r="F57" s="138">
        <v>0</v>
      </c>
      <c r="G57" s="137">
        <v>0</v>
      </c>
      <c r="H57" s="139">
        <v>0</v>
      </c>
      <c r="I57" s="142"/>
    </row>
    <row r="58" spans="1:9" ht="15">
      <c r="A58" s="143"/>
      <c r="B58" s="138">
        <v>0</v>
      </c>
      <c r="C58" s="137">
        <v>0</v>
      </c>
      <c r="D58" s="138">
        <v>0</v>
      </c>
      <c r="E58" s="137">
        <v>0</v>
      </c>
      <c r="F58" s="138">
        <v>0</v>
      </c>
      <c r="G58" s="137">
        <v>0</v>
      </c>
      <c r="H58" s="139">
        <v>0</v>
      </c>
      <c r="I58" s="142"/>
    </row>
    <row r="59" spans="1:9" ht="15">
      <c r="A59" s="143"/>
      <c r="B59" s="138">
        <v>0</v>
      </c>
      <c r="C59" s="137">
        <v>0</v>
      </c>
      <c r="D59" s="138">
        <v>0</v>
      </c>
      <c r="E59" s="137">
        <v>0</v>
      </c>
      <c r="F59" s="138">
        <v>0</v>
      </c>
      <c r="G59" s="137">
        <v>0</v>
      </c>
      <c r="H59" s="139">
        <v>0</v>
      </c>
      <c r="I59" s="142"/>
    </row>
    <row r="60" spans="1:9" ht="15">
      <c r="A60" s="143"/>
      <c r="B60" s="138">
        <v>0</v>
      </c>
      <c r="C60" s="137">
        <v>0</v>
      </c>
      <c r="D60" s="138">
        <v>0</v>
      </c>
      <c r="E60" s="137">
        <v>0</v>
      </c>
      <c r="F60" s="138">
        <v>0</v>
      </c>
      <c r="G60" s="137">
        <v>0</v>
      </c>
      <c r="H60" s="139">
        <v>0</v>
      </c>
      <c r="I60" s="142"/>
    </row>
    <row r="61" spans="1:9" ht="15">
      <c r="A61" s="143"/>
      <c r="B61" s="138">
        <v>0</v>
      </c>
      <c r="C61" s="137">
        <v>0</v>
      </c>
      <c r="D61" s="138">
        <v>0</v>
      </c>
      <c r="E61" s="137">
        <v>0</v>
      </c>
      <c r="F61" s="138">
        <v>0</v>
      </c>
      <c r="G61" s="137">
        <v>0</v>
      </c>
      <c r="H61" s="139">
        <v>0</v>
      </c>
      <c r="I61" s="142"/>
    </row>
    <row r="62" spans="1:9" ht="15">
      <c r="A62" s="143"/>
      <c r="B62" s="138">
        <v>0</v>
      </c>
      <c r="C62" s="137">
        <v>0</v>
      </c>
      <c r="D62" s="138">
        <v>0</v>
      </c>
      <c r="E62" s="137">
        <v>0</v>
      </c>
      <c r="F62" s="138">
        <v>0</v>
      </c>
      <c r="G62" s="137">
        <v>0</v>
      </c>
      <c r="H62" s="139">
        <v>0</v>
      </c>
      <c r="I62" s="142"/>
    </row>
    <row r="63" spans="1:9" ht="15">
      <c r="A63" s="143"/>
      <c r="B63" s="138">
        <v>0</v>
      </c>
      <c r="C63" s="137">
        <v>0</v>
      </c>
      <c r="D63" s="138">
        <v>0</v>
      </c>
      <c r="E63" s="137">
        <v>0</v>
      </c>
      <c r="F63" s="138">
        <v>0</v>
      </c>
      <c r="G63" s="137">
        <v>0</v>
      </c>
      <c r="H63" s="139">
        <v>0</v>
      </c>
      <c r="I63" s="142"/>
    </row>
    <row r="64" spans="1:9" ht="15">
      <c r="A64" s="143"/>
      <c r="B64" s="138">
        <v>0</v>
      </c>
      <c r="C64" s="137">
        <v>0</v>
      </c>
      <c r="D64" s="138">
        <v>0</v>
      </c>
      <c r="E64" s="137">
        <v>0</v>
      </c>
      <c r="F64" s="138">
        <v>0</v>
      </c>
      <c r="G64" s="137">
        <v>0</v>
      </c>
      <c r="H64" s="139">
        <v>0</v>
      </c>
      <c r="I64" s="142"/>
    </row>
  </sheetData>
  <sheetProtection/>
  <mergeCells count="5">
    <mergeCell ref="A1:A7"/>
    <mergeCell ref="B6:C6"/>
    <mergeCell ref="B2:F2"/>
    <mergeCell ref="B4:F4"/>
    <mergeCell ref="B10:C10"/>
  </mergeCells>
  <printOptions/>
  <pageMargins left="0.75" right="0.75" top="1" bottom="1" header="0.5" footer="0.5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64"/>
  <sheetViews>
    <sheetView showGridLines="0" zoomScalePageLayoutView="0" workbookViewId="0" topLeftCell="A1">
      <selection activeCell="B4" sqref="B4:F4"/>
    </sheetView>
  </sheetViews>
  <sheetFormatPr defaultColWidth="11.19921875" defaultRowHeight="14.25"/>
  <cols>
    <col min="1" max="1" width="17.5" style="1" customWidth="1"/>
    <col min="2" max="8" width="8.5" style="2" customWidth="1"/>
    <col min="9" max="9" width="9.796875" style="0" customWidth="1"/>
  </cols>
  <sheetData>
    <row r="1" spans="1:9" ht="15">
      <c r="A1" s="289"/>
      <c r="B1" s="120"/>
      <c r="C1" s="120"/>
      <c r="D1" s="120"/>
      <c r="E1" s="120"/>
      <c r="F1" s="120"/>
      <c r="G1" s="120"/>
      <c r="H1" s="120"/>
      <c r="I1" s="121"/>
    </row>
    <row r="2" spans="1:9" ht="15">
      <c r="A2" s="289"/>
      <c r="B2" s="291" t="s">
        <v>8</v>
      </c>
      <c r="C2" s="291"/>
      <c r="D2" s="291"/>
      <c r="E2" s="291"/>
      <c r="F2" s="291"/>
      <c r="G2" s="120"/>
      <c r="H2" s="120"/>
      <c r="I2" s="121"/>
    </row>
    <row r="3" spans="1:9" ht="15">
      <c r="A3" s="289"/>
      <c r="B3" s="120"/>
      <c r="C3" s="120"/>
      <c r="D3" s="122"/>
      <c r="E3" s="120"/>
      <c r="F3" s="120"/>
      <c r="G3" s="120"/>
      <c r="H3" s="120"/>
      <c r="I3" s="121"/>
    </row>
    <row r="4" spans="1:9" ht="15">
      <c r="A4" s="289"/>
      <c r="B4" s="291" t="s">
        <v>40</v>
      </c>
      <c r="C4" s="291"/>
      <c r="D4" s="291"/>
      <c r="E4" s="291"/>
      <c r="F4" s="291"/>
      <c r="G4" s="120"/>
      <c r="H4" s="120"/>
      <c r="I4" s="121"/>
    </row>
    <row r="5" spans="1:9" ht="15">
      <c r="A5" s="289"/>
      <c r="B5" s="120"/>
      <c r="C5" s="120"/>
      <c r="D5" s="120"/>
      <c r="E5" s="120"/>
      <c r="F5" s="120"/>
      <c r="G5" s="120"/>
      <c r="H5" s="120"/>
      <c r="I5" s="121"/>
    </row>
    <row r="6" spans="1:9" ht="15">
      <c r="A6" s="289"/>
      <c r="B6" s="290"/>
      <c r="C6" s="290"/>
      <c r="D6" s="120"/>
      <c r="E6" s="120"/>
      <c r="F6" s="120"/>
      <c r="G6" s="120"/>
      <c r="H6" s="120"/>
      <c r="I6" s="121"/>
    </row>
    <row r="7" spans="1:9" ht="15">
      <c r="A7" s="289"/>
      <c r="B7" s="120"/>
      <c r="C7" s="120"/>
      <c r="D7" s="120"/>
      <c r="E7" s="120"/>
      <c r="F7" s="120"/>
      <c r="G7" s="120"/>
      <c r="H7" s="120"/>
      <c r="I7" s="121"/>
    </row>
    <row r="8" spans="1:9" ht="15">
      <c r="A8" s="123" t="s">
        <v>13</v>
      </c>
      <c r="B8" s="124"/>
      <c r="C8" s="124"/>
      <c r="D8" s="124"/>
      <c r="E8" s="124"/>
      <c r="F8" s="119"/>
      <c r="G8" s="119"/>
      <c r="H8" s="119"/>
      <c r="I8" s="121"/>
    </row>
    <row r="9" spans="1:9" ht="15">
      <c r="A9" s="123" t="s">
        <v>0</v>
      </c>
      <c r="B9" s="124"/>
      <c r="C9" s="124"/>
      <c r="D9" s="124"/>
      <c r="E9" s="124"/>
      <c r="F9" s="119"/>
      <c r="G9" s="119"/>
      <c r="H9" s="119"/>
      <c r="I9" s="121"/>
    </row>
    <row r="10" spans="1:9" ht="15">
      <c r="A10" s="123" t="s">
        <v>16</v>
      </c>
      <c r="B10" s="292"/>
      <c r="C10" s="292"/>
      <c r="D10" s="125"/>
      <c r="E10" s="125"/>
      <c r="F10" s="35"/>
      <c r="G10" s="35"/>
      <c r="H10" s="35"/>
      <c r="I10" s="121"/>
    </row>
    <row r="11" spans="1:9" ht="15">
      <c r="A11" s="123" t="s">
        <v>14</v>
      </c>
      <c r="B11" s="124"/>
      <c r="C11" s="125"/>
      <c r="D11" s="120"/>
      <c r="E11" s="120"/>
      <c r="F11" s="120"/>
      <c r="G11" s="120"/>
      <c r="H11" s="120"/>
      <c r="I11" s="121"/>
    </row>
    <row r="12" spans="1:9" ht="15">
      <c r="A12" s="123" t="s">
        <v>19</v>
      </c>
      <c r="B12" s="119" t="s">
        <v>26</v>
      </c>
      <c r="C12" s="120"/>
      <c r="D12" s="120"/>
      <c r="E12" s="120"/>
      <c r="F12" s="120"/>
      <c r="G12" s="120"/>
      <c r="H12" s="120"/>
      <c r="I12" s="121"/>
    </row>
    <row r="13" spans="1:9" ht="15">
      <c r="A13" s="126" t="s">
        <v>15</v>
      </c>
      <c r="B13" s="36" t="s">
        <v>2</v>
      </c>
      <c r="C13" s="37"/>
      <c r="D13" s="38" t="s">
        <v>2</v>
      </c>
      <c r="E13" s="37"/>
      <c r="F13" s="38" t="s">
        <v>1</v>
      </c>
      <c r="G13" s="37"/>
      <c r="H13" s="127"/>
      <c r="I13" s="128" t="s">
        <v>29</v>
      </c>
    </row>
    <row r="14" spans="1:9" ht="15">
      <c r="A14" s="126" t="s">
        <v>18</v>
      </c>
      <c r="B14" s="39">
        <v>0.55</v>
      </c>
      <c r="C14" s="40"/>
      <c r="D14" s="41">
        <v>0</v>
      </c>
      <c r="E14" s="40"/>
      <c r="F14" s="41">
        <v>0</v>
      </c>
      <c r="G14" s="40"/>
      <c r="H14" s="129" t="s">
        <v>21</v>
      </c>
      <c r="I14" s="130" t="s">
        <v>30</v>
      </c>
    </row>
    <row r="15" spans="1:9" ht="15">
      <c r="A15" s="126" t="s">
        <v>17</v>
      </c>
      <c r="B15" s="42">
        <v>1</v>
      </c>
      <c r="C15" s="43"/>
      <c r="D15" s="44">
        <v>1</v>
      </c>
      <c r="E15" s="43"/>
      <c r="F15" s="44">
        <v>1</v>
      </c>
      <c r="G15" s="43"/>
      <c r="H15" s="129" t="s">
        <v>22</v>
      </c>
      <c r="I15" s="130" t="s">
        <v>31</v>
      </c>
    </row>
    <row r="16" spans="1:9" ht="15">
      <c r="A16" s="126"/>
      <c r="B16" s="131" t="s">
        <v>5</v>
      </c>
      <c r="C16" s="132" t="s">
        <v>4</v>
      </c>
      <c r="D16" s="132" t="s">
        <v>25</v>
      </c>
      <c r="E16" s="132" t="s">
        <v>4</v>
      </c>
      <c r="F16" s="132" t="s">
        <v>5</v>
      </c>
      <c r="G16" s="132" t="s">
        <v>4</v>
      </c>
      <c r="H16" s="133" t="s">
        <v>4</v>
      </c>
      <c r="I16" s="134">
        <v>1</v>
      </c>
    </row>
    <row r="17" spans="1:9" ht="15">
      <c r="A17" s="135"/>
      <c r="B17" s="136">
        <v>0</v>
      </c>
      <c r="C17" s="137">
        <v>0</v>
      </c>
      <c r="D17" s="138">
        <v>0</v>
      </c>
      <c r="E17" s="137">
        <v>0</v>
      </c>
      <c r="F17" s="138">
        <v>0</v>
      </c>
      <c r="G17" s="137">
        <v>0</v>
      </c>
      <c r="H17" s="139">
        <v>0</v>
      </c>
      <c r="I17" s="140"/>
    </row>
    <row r="18" spans="1:9" ht="15">
      <c r="A18" s="141"/>
      <c r="B18" s="136">
        <v>0</v>
      </c>
      <c r="C18" s="137">
        <v>0</v>
      </c>
      <c r="D18" s="138">
        <v>0</v>
      </c>
      <c r="E18" s="137">
        <v>0</v>
      </c>
      <c r="F18" s="138">
        <v>0</v>
      </c>
      <c r="G18" s="137">
        <v>0</v>
      </c>
      <c r="H18" s="139">
        <v>0</v>
      </c>
      <c r="I18" s="140"/>
    </row>
    <row r="19" spans="1:9" ht="15">
      <c r="A19" s="141"/>
      <c r="B19" s="136">
        <v>0</v>
      </c>
      <c r="C19" s="137">
        <v>0</v>
      </c>
      <c r="D19" s="138">
        <v>0</v>
      </c>
      <c r="E19" s="137">
        <v>0</v>
      </c>
      <c r="F19" s="138">
        <v>0</v>
      </c>
      <c r="G19" s="137">
        <v>0</v>
      </c>
      <c r="H19" s="139">
        <v>0</v>
      </c>
      <c r="I19" s="140"/>
    </row>
    <row r="20" spans="1:9" ht="15">
      <c r="A20" s="141"/>
      <c r="B20" s="136">
        <v>0</v>
      </c>
      <c r="C20" s="137">
        <v>0</v>
      </c>
      <c r="D20" s="138">
        <v>0</v>
      </c>
      <c r="E20" s="137">
        <v>0</v>
      </c>
      <c r="F20" s="138">
        <v>0</v>
      </c>
      <c r="G20" s="137">
        <v>0</v>
      </c>
      <c r="H20" s="139">
        <v>0</v>
      </c>
      <c r="I20" s="140"/>
    </row>
    <row r="21" spans="1:9" ht="15">
      <c r="A21" s="141"/>
      <c r="B21" s="136">
        <v>0</v>
      </c>
      <c r="C21" s="137">
        <v>0</v>
      </c>
      <c r="D21" s="138">
        <v>0</v>
      </c>
      <c r="E21" s="137">
        <v>0</v>
      </c>
      <c r="F21" s="138">
        <v>0</v>
      </c>
      <c r="G21" s="137">
        <v>0</v>
      </c>
      <c r="H21" s="139">
        <v>0</v>
      </c>
      <c r="I21" s="140"/>
    </row>
    <row r="22" spans="1:9" ht="15">
      <c r="A22" s="141"/>
      <c r="B22" s="136">
        <v>0</v>
      </c>
      <c r="C22" s="137">
        <v>0</v>
      </c>
      <c r="D22" s="138">
        <v>0</v>
      </c>
      <c r="E22" s="137">
        <v>0</v>
      </c>
      <c r="F22" s="138">
        <v>0</v>
      </c>
      <c r="G22" s="137">
        <v>0</v>
      </c>
      <c r="H22" s="139">
        <v>0</v>
      </c>
      <c r="I22" s="140"/>
    </row>
    <row r="23" spans="1:9" ht="15">
      <c r="A23" s="141"/>
      <c r="B23" s="136">
        <v>0</v>
      </c>
      <c r="C23" s="137">
        <v>0</v>
      </c>
      <c r="D23" s="138">
        <v>0</v>
      </c>
      <c r="E23" s="137">
        <v>0</v>
      </c>
      <c r="F23" s="138">
        <v>0</v>
      </c>
      <c r="G23" s="137">
        <v>0</v>
      </c>
      <c r="H23" s="139">
        <v>0</v>
      </c>
      <c r="I23" s="140"/>
    </row>
    <row r="24" spans="1:9" ht="15">
      <c r="A24" s="141"/>
      <c r="B24" s="136">
        <v>0</v>
      </c>
      <c r="C24" s="137">
        <v>0</v>
      </c>
      <c r="D24" s="138">
        <v>0</v>
      </c>
      <c r="E24" s="137">
        <v>0</v>
      </c>
      <c r="F24" s="138">
        <v>0</v>
      </c>
      <c r="G24" s="137">
        <v>0</v>
      </c>
      <c r="H24" s="139">
        <v>0</v>
      </c>
      <c r="I24" s="140"/>
    </row>
    <row r="25" spans="1:9" ht="15">
      <c r="A25" s="141"/>
      <c r="B25" s="136">
        <v>0</v>
      </c>
      <c r="C25" s="137">
        <v>0</v>
      </c>
      <c r="D25" s="138">
        <v>0</v>
      </c>
      <c r="E25" s="137">
        <v>0</v>
      </c>
      <c r="F25" s="138">
        <v>0</v>
      </c>
      <c r="G25" s="137">
        <v>0</v>
      </c>
      <c r="H25" s="139">
        <v>0</v>
      </c>
      <c r="I25" s="140"/>
    </row>
    <row r="26" spans="1:9" ht="15">
      <c r="A26" s="141"/>
      <c r="B26" s="136">
        <v>0</v>
      </c>
      <c r="C26" s="137">
        <v>0</v>
      </c>
      <c r="D26" s="138">
        <v>0</v>
      </c>
      <c r="E26" s="137">
        <v>0</v>
      </c>
      <c r="F26" s="138">
        <v>0</v>
      </c>
      <c r="G26" s="137">
        <v>0</v>
      </c>
      <c r="H26" s="139">
        <v>0</v>
      </c>
      <c r="I26" s="140"/>
    </row>
    <row r="27" spans="1:9" ht="15">
      <c r="A27" s="141"/>
      <c r="B27" s="136">
        <v>0</v>
      </c>
      <c r="C27" s="137">
        <v>0</v>
      </c>
      <c r="D27" s="138">
        <v>0</v>
      </c>
      <c r="E27" s="137">
        <v>0</v>
      </c>
      <c r="F27" s="138">
        <v>0</v>
      </c>
      <c r="G27" s="137">
        <v>0</v>
      </c>
      <c r="H27" s="139">
        <v>0</v>
      </c>
      <c r="I27" s="140"/>
    </row>
    <row r="28" spans="1:9" ht="15">
      <c r="A28" s="141"/>
      <c r="B28" s="136">
        <v>0</v>
      </c>
      <c r="C28" s="137">
        <v>0</v>
      </c>
      <c r="D28" s="138">
        <v>0</v>
      </c>
      <c r="E28" s="137">
        <v>0</v>
      </c>
      <c r="F28" s="138">
        <v>0</v>
      </c>
      <c r="G28" s="137">
        <v>0</v>
      </c>
      <c r="H28" s="139">
        <v>0</v>
      </c>
      <c r="I28" s="140"/>
    </row>
    <row r="29" spans="1:9" ht="15">
      <c r="A29" s="141"/>
      <c r="B29" s="136">
        <v>0</v>
      </c>
      <c r="C29" s="137">
        <v>0</v>
      </c>
      <c r="D29" s="138">
        <v>0</v>
      </c>
      <c r="E29" s="137">
        <v>0</v>
      </c>
      <c r="F29" s="138">
        <v>0</v>
      </c>
      <c r="G29" s="137">
        <v>0</v>
      </c>
      <c r="H29" s="139">
        <v>0</v>
      </c>
      <c r="I29" s="140"/>
    </row>
    <row r="30" spans="1:9" ht="15">
      <c r="A30" s="141"/>
      <c r="B30" s="136">
        <v>0</v>
      </c>
      <c r="C30" s="137">
        <v>0</v>
      </c>
      <c r="D30" s="138">
        <v>0</v>
      </c>
      <c r="E30" s="137">
        <v>0</v>
      </c>
      <c r="F30" s="138">
        <v>0</v>
      </c>
      <c r="G30" s="137">
        <v>0</v>
      </c>
      <c r="H30" s="139">
        <v>0</v>
      </c>
      <c r="I30" s="140"/>
    </row>
    <row r="31" spans="1:9" ht="15">
      <c r="A31" s="141"/>
      <c r="B31" s="136">
        <v>0</v>
      </c>
      <c r="C31" s="137">
        <v>0</v>
      </c>
      <c r="D31" s="138">
        <v>0</v>
      </c>
      <c r="E31" s="137">
        <v>0</v>
      </c>
      <c r="F31" s="138">
        <v>0</v>
      </c>
      <c r="G31" s="137">
        <v>0</v>
      </c>
      <c r="H31" s="139">
        <v>0</v>
      </c>
      <c r="I31" s="140"/>
    </row>
    <row r="32" spans="1:9" ht="15">
      <c r="A32" s="141"/>
      <c r="B32" s="136">
        <v>0</v>
      </c>
      <c r="C32" s="137">
        <v>0</v>
      </c>
      <c r="D32" s="138">
        <v>0</v>
      </c>
      <c r="E32" s="137">
        <v>0</v>
      </c>
      <c r="F32" s="138">
        <v>0</v>
      </c>
      <c r="G32" s="137">
        <v>0</v>
      </c>
      <c r="H32" s="139">
        <v>0</v>
      </c>
      <c r="I32" s="140"/>
    </row>
    <row r="33" spans="1:9" ht="15">
      <c r="A33" s="141"/>
      <c r="B33" s="136">
        <v>0</v>
      </c>
      <c r="C33" s="137">
        <v>0</v>
      </c>
      <c r="D33" s="138">
        <v>0</v>
      </c>
      <c r="E33" s="137">
        <v>0</v>
      </c>
      <c r="F33" s="138">
        <v>0</v>
      </c>
      <c r="G33" s="137">
        <v>0</v>
      </c>
      <c r="H33" s="139">
        <v>0</v>
      </c>
      <c r="I33" s="140"/>
    </row>
    <row r="34" spans="1:9" ht="15">
      <c r="A34" s="141"/>
      <c r="B34" s="136">
        <v>0</v>
      </c>
      <c r="C34" s="137">
        <v>0</v>
      </c>
      <c r="D34" s="138">
        <v>0</v>
      </c>
      <c r="E34" s="137">
        <v>0</v>
      </c>
      <c r="F34" s="138">
        <v>0</v>
      </c>
      <c r="G34" s="137">
        <v>0</v>
      </c>
      <c r="H34" s="139">
        <v>0</v>
      </c>
      <c r="I34" s="140"/>
    </row>
    <row r="35" spans="1:9" ht="15">
      <c r="A35" s="141"/>
      <c r="B35" s="136">
        <v>0</v>
      </c>
      <c r="C35" s="137">
        <v>0</v>
      </c>
      <c r="D35" s="138">
        <v>0</v>
      </c>
      <c r="E35" s="137">
        <v>0</v>
      </c>
      <c r="F35" s="138">
        <v>0</v>
      </c>
      <c r="G35" s="137">
        <v>0</v>
      </c>
      <c r="H35" s="139">
        <v>0</v>
      </c>
      <c r="I35" s="140"/>
    </row>
    <row r="36" spans="1:9" ht="15">
      <c r="A36" s="141"/>
      <c r="B36" s="136">
        <v>0</v>
      </c>
      <c r="C36" s="137">
        <v>0</v>
      </c>
      <c r="D36" s="138">
        <v>0</v>
      </c>
      <c r="E36" s="137">
        <v>0</v>
      </c>
      <c r="F36" s="138">
        <v>0</v>
      </c>
      <c r="G36" s="137">
        <v>0</v>
      </c>
      <c r="H36" s="139">
        <v>0</v>
      </c>
      <c r="I36" s="140"/>
    </row>
    <row r="37" spans="1:9" ht="15">
      <c r="A37" s="141"/>
      <c r="B37" s="136">
        <v>0</v>
      </c>
      <c r="C37" s="137">
        <v>0</v>
      </c>
      <c r="D37" s="138">
        <v>0</v>
      </c>
      <c r="E37" s="137">
        <v>0</v>
      </c>
      <c r="F37" s="138">
        <v>0</v>
      </c>
      <c r="G37" s="137">
        <v>0</v>
      </c>
      <c r="H37" s="139">
        <v>0</v>
      </c>
      <c r="I37" s="140"/>
    </row>
    <row r="38" spans="1:9" ht="15">
      <c r="A38" s="141"/>
      <c r="B38" s="136">
        <v>0</v>
      </c>
      <c r="C38" s="137">
        <v>0</v>
      </c>
      <c r="D38" s="138">
        <v>0</v>
      </c>
      <c r="E38" s="137">
        <v>0</v>
      </c>
      <c r="F38" s="138">
        <v>0</v>
      </c>
      <c r="G38" s="137">
        <v>0</v>
      </c>
      <c r="H38" s="139">
        <v>0</v>
      </c>
      <c r="I38" s="142"/>
    </row>
    <row r="39" spans="1:9" ht="15">
      <c r="A39" s="141"/>
      <c r="B39" s="136">
        <v>0</v>
      </c>
      <c r="C39" s="137">
        <v>0</v>
      </c>
      <c r="D39" s="138">
        <v>0</v>
      </c>
      <c r="E39" s="137">
        <v>0</v>
      </c>
      <c r="F39" s="138">
        <v>0</v>
      </c>
      <c r="G39" s="137">
        <v>0</v>
      </c>
      <c r="H39" s="139">
        <v>0</v>
      </c>
      <c r="I39" s="142"/>
    </row>
    <row r="40" spans="1:9" ht="15">
      <c r="A40" s="141"/>
      <c r="B40" s="136">
        <v>0</v>
      </c>
      <c r="C40" s="137">
        <v>0</v>
      </c>
      <c r="D40" s="138">
        <v>0</v>
      </c>
      <c r="E40" s="137">
        <v>0</v>
      </c>
      <c r="F40" s="138">
        <v>0</v>
      </c>
      <c r="G40" s="137">
        <v>0</v>
      </c>
      <c r="H40" s="139">
        <v>0</v>
      </c>
      <c r="I40" s="142"/>
    </row>
    <row r="41" spans="1:9" ht="15">
      <c r="A41" s="141"/>
      <c r="B41" s="136">
        <v>0</v>
      </c>
      <c r="C41" s="137">
        <v>0</v>
      </c>
      <c r="D41" s="138">
        <v>0</v>
      </c>
      <c r="E41" s="137">
        <v>0</v>
      </c>
      <c r="F41" s="138">
        <v>0</v>
      </c>
      <c r="G41" s="137">
        <v>0</v>
      </c>
      <c r="H41" s="139">
        <v>0</v>
      </c>
      <c r="I41" s="142"/>
    </row>
    <row r="42" spans="1:9" ht="15">
      <c r="A42" s="141"/>
      <c r="B42" s="136">
        <v>0</v>
      </c>
      <c r="C42" s="137">
        <v>0</v>
      </c>
      <c r="D42" s="138">
        <v>0</v>
      </c>
      <c r="E42" s="137">
        <v>0</v>
      </c>
      <c r="F42" s="138">
        <v>0</v>
      </c>
      <c r="G42" s="137">
        <v>0</v>
      </c>
      <c r="H42" s="139">
        <v>0</v>
      </c>
      <c r="I42" s="142"/>
    </row>
    <row r="43" spans="1:9" ht="15">
      <c r="A43" s="141"/>
      <c r="B43" s="136">
        <v>0</v>
      </c>
      <c r="C43" s="137">
        <v>0</v>
      </c>
      <c r="D43" s="138">
        <v>0</v>
      </c>
      <c r="E43" s="137">
        <v>0</v>
      </c>
      <c r="F43" s="138">
        <v>0</v>
      </c>
      <c r="G43" s="137">
        <v>0</v>
      </c>
      <c r="H43" s="139">
        <v>0</v>
      </c>
      <c r="I43" s="142"/>
    </row>
    <row r="44" spans="1:9" ht="15">
      <c r="A44" s="141"/>
      <c r="B44" s="136">
        <v>0</v>
      </c>
      <c r="C44" s="137">
        <v>0</v>
      </c>
      <c r="D44" s="138">
        <v>0</v>
      </c>
      <c r="E44" s="137">
        <v>0</v>
      </c>
      <c r="F44" s="138">
        <v>0</v>
      </c>
      <c r="G44" s="137">
        <v>0</v>
      </c>
      <c r="H44" s="139">
        <v>0</v>
      </c>
      <c r="I44" s="142"/>
    </row>
    <row r="45" spans="1:9" ht="15">
      <c r="A45" s="141"/>
      <c r="B45" s="136">
        <v>0</v>
      </c>
      <c r="C45" s="137">
        <v>0</v>
      </c>
      <c r="D45" s="138">
        <v>0</v>
      </c>
      <c r="E45" s="137">
        <v>0</v>
      </c>
      <c r="F45" s="138">
        <v>0</v>
      </c>
      <c r="G45" s="137">
        <v>0</v>
      </c>
      <c r="H45" s="139">
        <v>0</v>
      </c>
      <c r="I45" s="142"/>
    </row>
    <row r="46" spans="1:9" ht="15">
      <c r="A46" s="143"/>
      <c r="B46" s="138">
        <v>0</v>
      </c>
      <c r="C46" s="137">
        <v>0</v>
      </c>
      <c r="D46" s="138">
        <v>0</v>
      </c>
      <c r="E46" s="137">
        <v>0</v>
      </c>
      <c r="F46" s="138">
        <v>0</v>
      </c>
      <c r="G46" s="137">
        <v>0</v>
      </c>
      <c r="H46" s="139">
        <v>0</v>
      </c>
      <c r="I46" s="142"/>
    </row>
    <row r="47" spans="1:9" ht="15">
      <c r="A47" s="143"/>
      <c r="B47" s="138">
        <v>0</v>
      </c>
      <c r="C47" s="137">
        <v>0</v>
      </c>
      <c r="D47" s="138">
        <v>0</v>
      </c>
      <c r="E47" s="137">
        <v>0</v>
      </c>
      <c r="F47" s="138">
        <v>0</v>
      </c>
      <c r="G47" s="137">
        <v>0</v>
      </c>
      <c r="H47" s="139">
        <v>0</v>
      </c>
      <c r="I47" s="142"/>
    </row>
    <row r="48" spans="1:9" ht="15">
      <c r="A48" s="143"/>
      <c r="B48" s="138">
        <v>0</v>
      </c>
      <c r="C48" s="137">
        <v>0</v>
      </c>
      <c r="D48" s="138">
        <v>0</v>
      </c>
      <c r="E48" s="137">
        <v>0</v>
      </c>
      <c r="F48" s="138">
        <v>0</v>
      </c>
      <c r="G48" s="137">
        <v>0</v>
      </c>
      <c r="H48" s="139">
        <v>0</v>
      </c>
      <c r="I48" s="142"/>
    </row>
    <row r="49" spans="1:9" ht="15">
      <c r="A49" s="143"/>
      <c r="B49" s="138">
        <v>0</v>
      </c>
      <c r="C49" s="137">
        <v>0</v>
      </c>
      <c r="D49" s="138">
        <v>0</v>
      </c>
      <c r="E49" s="137">
        <v>0</v>
      </c>
      <c r="F49" s="138">
        <v>0</v>
      </c>
      <c r="G49" s="137">
        <v>0</v>
      </c>
      <c r="H49" s="139">
        <v>0</v>
      </c>
      <c r="I49" s="142"/>
    </row>
    <row r="50" spans="1:9" ht="15">
      <c r="A50" s="143"/>
      <c r="B50" s="138">
        <v>0</v>
      </c>
      <c r="C50" s="137">
        <v>0</v>
      </c>
      <c r="D50" s="138">
        <v>0</v>
      </c>
      <c r="E50" s="137">
        <v>0</v>
      </c>
      <c r="F50" s="138">
        <v>0</v>
      </c>
      <c r="G50" s="137">
        <v>0</v>
      </c>
      <c r="H50" s="139">
        <v>0</v>
      </c>
      <c r="I50" s="142"/>
    </row>
    <row r="51" spans="1:9" ht="15">
      <c r="A51" s="143"/>
      <c r="B51" s="138">
        <v>0</v>
      </c>
      <c r="C51" s="137">
        <v>0</v>
      </c>
      <c r="D51" s="138">
        <v>0</v>
      </c>
      <c r="E51" s="137">
        <v>0</v>
      </c>
      <c r="F51" s="138">
        <v>0</v>
      </c>
      <c r="G51" s="137">
        <v>0</v>
      </c>
      <c r="H51" s="139">
        <v>0</v>
      </c>
      <c r="I51" s="142"/>
    </row>
    <row r="52" spans="1:9" ht="15">
      <c r="A52" s="143"/>
      <c r="B52" s="138">
        <v>0</v>
      </c>
      <c r="C52" s="137">
        <v>0</v>
      </c>
      <c r="D52" s="138">
        <v>0</v>
      </c>
      <c r="E52" s="137">
        <v>0</v>
      </c>
      <c r="F52" s="138">
        <v>0</v>
      </c>
      <c r="G52" s="137">
        <v>0</v>
      </c>
      <c r="H52" s="139">
        <v>0</v>
      </c>
      <c r="I52" s="142"/>
    </row>
    <row r="53" spans="1:9" ht="15">
      <c r="A53" s="143"/>
      <c r="B53" s="138">
        <v>0</v>
      </c>
      <c r="C53" s="137">
        <v>0</v>
      </c>
      <c r="D53" s="138">
        <v>0</v>
      </c>
      <c r="E53" s="137">
        <v>0</v>
      </c>
      <c r="F53" s="138">
        <v>0</v>
      </c>
      <c r="G53" s="137">
        <v>0</v>
      </c>
      <c r="H53" s="139">
        <v>0</v>
      </c>
      <c r="I53" s="142"/>
    </row>
    <row r="54" spans="1:9" ht="15">
      <c r="A54" s="143"/>
      <c r="B54" s="138">
        <v>0</v>
      </c>
      <c r="C54" s="137">
        <v>0</v>
      </c>
      <c r="D54" s="138">
        <v>0</v>
      </c>
      <c r="E54" s="137">
        <v>0</v>
      </c>
      <c r="F54" s="138">
        <v>0</v>
      </c>
      <c r="G54" s="137">
        <v>0</v>
      </c>
      <c r="H54" s="139">
        <v>0</v>
      </c>
      <c r="I54" s="142"/>
    </row>
    <row r="55" spans="1:9" ht="15">
      <c r="A55" s="143"/>
      <c r="B55" s="138">
        <v>0</v>
      </c>
      <c r="C55" s="137">
        <v>0</v>
      </c>
      <c r="D55" s="138">
        <v>0</v>
      </c>
      <c r="E55" s="137">
        <v>0</v>
      </c>
      <c r="F55" s="138">
        <v>0</v>
      </c>
      <c r="G55" s="137">
        <v>0</v>
      </c>
      <c r="H55" s="139">
        <v>0</v>
      </c>
      <c r="I55" s="142"/>
    </row>
    <row r="56" spans="1:9" ht="15">
      <c r="A56" s="143"/>
      <c r="B56" s="138">
        <v>0</v>
      </c>
      <c r="C56" s="137">
        <v>0</v>
      </c>
      <c r="D56" s="138">
        <v>0</v>
      </c>
      <c r="E56" s="137">
        <v>0</v>
      </c>
      <c r="F56" s="138">
        <v>0</v>
      </c>
      <c r="G56" s="137">
        <v>0</v>
      </c>
      <c r="H56" s="139">
        <v>0</v>
      </c>
      <c r="I56" s="142"/>
    </row>
    <row r="57" spans="1:9" ht="15">
      <c r="A57" s="143"/>
      <c r="B57" s="138">
        <v>0</v>
      </c>
      <c r="C57" s="137">
        <v>0</v>
      </c>
      <c r="D57" s="138">
        <v>0</v>
      </c>
      <c r="E57" s="137">
        <v>0</v>
      </c>
      <c r="F57" s="138">
        <v>0</v>
      </c>
      <c r="G57" s="137">
        <v>0</v>
      </c>
      <c r="H57" s="139">
        <v>0</v>
      </c>
      <c r="I57" s="142"/>
    </row>
    <row r="58" spans="1:9" ht="15">
      <c r="A58" s="143"/>
      <c r="B58" s="138">
        <v>0</v>
      </c>
      <c r="C58" s="137">
        <v>0</v>
      </c>
      <c r="D58" s="138">
        <v>0</v>
      </c>
      <c r="E58" s="137">
        <v>0</v>
      </c>
      <c r="F58" s="138">
        <v>0</v>
      </c>
      <c r="G58" s="137">
        <v>0</v>
      </c>
      <c r="H58" s="139">
        <v>0</v>
      </c>
      <c r="I58" s="142"/>
    </row>
    <row r="59" spans="1:9" ht="15">
      <c r="A59" s="143"/>
      <c r="B59" s="138">
        <v>0</v>
      </c>
      <c r="C59" s="137">
        <v>0</v>
      </c>
      <c r="D59" s="138">
        <v>0</v>
      </c>
      <c r="E59" s="137">
        <v>0</v>
      </c>
      <c r="F59" s="138">
        <v>0</v>
      </c>
      <c r="G59" s="137">
        <v>0</v>
      </c>
      <c r="H59" s="139">
        <v>0</v>
      </c>
      <c r="I59" s="142"/>
    </row>
    <row r="60" spans="1:9" ht="15">
      <c r="A60" s="143"/>
      <c r="B60" s="138">
        <v>0</v>
      </c>
      <c r="C60" s="137">
        <v>0</v>
      </c>
      <c r="D60" s="138">
        <v>0</v>
      </c>
      <c r="E60" s="137">
        <v>0</v>
      </c>
      <c r="F60" s="138">
        <v>0</v>
      </c>
      <c r="G60" s="137">
        <v>0</v>
      </c>
      <c r="H60" s="139">
        <v>0</v>
      </c>
      <c r="I60" s="142"/>
    </row>
    <row r="61" spans="1:9" ht="15">
      <c r="A61" s="143"/>
      <c r="B61" s="138">
        <v>0</v>
      </c>
      <c r="C61" s="137">
        <v>0</v>
      </c>
      <c r="D61" s="138">
        <v>0</v>
      </c>
      <c r="E61" s="137">
        <v>0</v>
      </c>
      <c r="F61" s="138">
        <v>0</v>
      </c>
      <c r="G61" s="137">
        <v>0</v>
      </c>
      <c r="H61" s="139">
        <v>0</v>
      </c>
      <c r="I61" s="142"/>
    </row>
    <row r="62" spans="1:9" ht="15">
      <c r="A62" s="143"/>
      <c r="B62" s="138">
        <v>0</v>
      </c>
      <c r="C62" s="137">
        <v>0</v>
      </c>
      <c r="D62" s="138">
        <v>0</v>
      </c>
      <c r="E62" s="137">
        <v>0</v>
      </c>
      <c r="F62" s="138">
        <v>0</v>
      </c>
      <c r="G62" s="137">
        <v>0</v>
      </c>
      <c r="H62" s="139">
        <v>0</v>
      </c>
      <c r="I62" s="142"/>
    </row>
    <row r="63" spans="1:9" ht="15">
      <c r="A63" s="143"/>
      <c r="B63" s="138">
        <v>0</v>
      </c>
      <c r="C63" s="137">
        <v>0</v>
      </c>
      <c r="D63" s="138">
        <v>0</v>
      </c>
      <c r="E63" s="137">
        <v>0</v>
      </c>
      <c r="F63" s="138">
        <v>0</v>
      </c>
      <c r="G63" s="137">
        <v>0</v>
      </c>
      <c r="H63" s="139">
        <v>0</v>
      </c>
      <c r="I63" s="142"/>
    </row>
    <row r="64" spans="1:9" ht="15">
      <c r="A64" s="143"/>
      <c r="B64" s="138">
        <v>0</v>
      </c>
      <c r="C64" s="137">
        <v>0</v>
      </c>
      <c r="D64" s="138">
        <v>0</v>
      </c>
      <c r="E64" s="137">
        <v>0</v>
      </c>
      <c r="F64" s="138">
        <v>0</v>
      </c>
      <c r="G64" s="137">
        <v>0</v>
      </c>
      <c r="H64" s="139">
        <v>0</v>
      </c>
      <c r="I64" s="142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64"/>
  <sheetViews>
    <sheetView showGridLines="0" zoomScalePageLayoutView="0" workbookViewId="0" topLeftCell="A1">
      <selection activeCell="B4" sqref="B4:F4"/>
    </sheetView>
  </sheetViews>
  <sheetFormatPr defaultColWidth="11.19921875" defaultRowHeight="14.25"/>
  <cols>
    <col min="1" max="1" width="17.5" style="1" customWidth="1"/>
    <col min="2" max="8" width="8.5" style="2" customWidth="1"/>
    <col min="9" max="9" width="9.796875" style="0" customWidth="1"/>
  </cols>
  <sheetData>
    <row r="1" spans="1:9" ht="15">
      <c r="A1" s="289"/>
      <c r="B1" s="120"/>
      <c r="C1" s="120"/>
      <c r="D1" s="120"/>
      <c r="E1" s="120"/>
      <c r="F1" s="120"/>
      <c r="G1" s="120"/>
      <c r="H1" s="120"/>
      <c r="I1" s="121"/>
    </row>
    <row r="2" spans="1:9" ht="15">
      <c r="A2" s="289"/>
      <c r="B2" s="291" t="s">
        <v>8</v>
      </c>
      <c r="C2" s="291"/>
      <c r="D2" s="291"/>
      <c r="E2" s="291"/>
      <c r="F2" s="291"/>
      <c r="G2" s="120"/>
      <c r="H2" s="120"/>
      <c r="I2" s="121"/>
    </row>
    <row r="3" spans="1:9" ht="15">
      <c r="A3" s="289"/>
      <c r="B3" s="120"/>
      <c r="C3" s="120"/>
      <c r="D3" s="122"/>
      <c r="E3" s="120"/>
      <c r="F3" s="120"/>
      <c r="G3" s="120"/>
      <c r="H3" s="120"/>
      <c r="I3" s="121"/>
    </row>
    <row r="4" spans="1:9" ht="15">
      <c r="A4" s="289"/>
      <c r="B4" s="291" t="s">
        <v>40</v>
      </c>
      <c r="C4" s="291"/>
      <c r="D4" s="291"/>
      <c r="E4" s="291"/>
      <c r="F4" s="291"/>
      <c r="G4" s="120"/>
      <c r="H4" s="120"/>
      <c r="I4" s="121"/>
    </row>
    <row r="5" spans="1:9" ht="15">
      <c r="A5" s="289"/>
      <c r="B5" s="120"/>
      <c r="C5" s="120"/>
      <c r="D5" s="120"/>
      <c r="E5" s="120"/>
      <c r="F5" s="120"/>
      <c r="G5" s="120"/>
      <c r="H5" s="120"/>
      <c r="I5" s="121"/>
    </row>
    <row r="6" spans="1:9" ht="15">
      <c r="A6" s="289"/>
      <c r="B6" s="290"/>
      <c r="C6" s="290"/>
      <c r="D6" s="120"/>
      <c r="E6" s="120"/>
      <c r="F6" s="120"/>
      <c r="G6" s="120"/>
      <c r="H6" s="120"/>
      <c r="I6" s="121"/>
    </row>
    <row r="7" spans="1:9" ht="15">
      <c r="A7" s="289"/>
      <c r="B7" s="120"/>
      <c r="C7" s="120"/>
      <c r="D7" s="120"/>
      <c r="E7" s="120"/>
      <c r="F7" s="120"/>
      <c r="G7" s="120"/>
      <c r="H7" s="120"/>
      <c r="I7" s="121"/>
    </row>
    <row r="8" spans="1:9" ht="15">
      <c r="A8" s="123" t="s">
        <v>13</v>
      </c>
      <c r="B8" s="124"/>
      <c r="C8" s="124"/>
      <c r="D8" s="124"/>
      <c r="E8" s="124"/>
      <c r="F8" s="119"/>
      <c r="G8" s="119"/>
      <c r="H8" s="119"/>
      <c r="I8" s="121"/>
    </row>
    <row r="9" spans="1:9" ht="15">
      <c r="A9" s="123" t="s">
        <v>0</v>
      </c>
      <c r="B9" s="124"/>
      <c r="C9" s="124"/>
      <c r="D9" s="124"/>
      <c r="E9" s="124"/>
      <c r="F9" s="119"/>
      <c r="G9" s="119"/>
      <c r="H9" s="119"/>
      <c r="I9" s="121"/>
    </row>
    <row r="10" spans="1:9" ht="15">
      <c r="A10" s="123" t="s">
        <v>16</v>
      </c>
      <c r="B10" s="292"/>
      <c r="C10" s="292"/>
      <c r="D10" s="125"/>
      <c r="E10" s="125"/>
      <c r="F10" s="35"/>
      <c r="G10" s="35"/>
      <c r="H10" s="35"/>
      <c r="I10" s="121"/>
    </row>
    <row r="11" spans="1:9" ht="15">
      <c r="A11" s="123" t="s">
        <v>14</v>
      </c>
      <c r="B11" s="124"/>
      <c r="C11" s="125"/>
      <c r="D11" s="120"/>
      <c r="E11" s="120"/>
      <c r="F11" s="120"/>
      <c r="G11" s="120"/>
      <c r="H11" s="120"/>
      <c r="I11" s="121"/>
    </row>
    <row r="12" spans="1:9" ht="15">
      <c r="A12" s="123" t="s">
        <v>19</v>
      </c>
      <c r="B12" s="119" t="s">
        <v>26</v>
      </c>
      <c r="C12" s="120"/>
      <c r="D12" s="120"/>
      <c r="E12" s="120"/>
      <c r="F12" s="120"/>
      <c r="G12" s="120"/>
      <c r="H12" s="120"/>
      <c r="I12" s="121"/>
    </row>
    <row r="13" spans="1:9" ht="15">
      <c r="A13" s="126" t="s">
        <v>15</v>
      </c>
      <c r="B13" s="36" t="s">
        <v>2</v>
      </c>
      <c r="C13" s="37"/>
      <c r="D13" s="38" t="s">
        <v>2</v>
      </c>
      <c r="E13" s="37"/>
      <c r="F13" s="38" t="s">
        <v>1</v>
      </c>
      <c r="G13" s="37"/>
      <c r="H13" s="127"/>
      <c r="I13" s="128" t="s">
        <v>29</v>
      </c>
    </row>
    <row r="14" spans="1:9" ht="15">
      <c r="A14" s="126" t="s">
        <v>18</v>
      </c>
      <c r="B14" s="39">
        <v>0.55</v>
      </c>
      <c r="C14" s="40"/>
      <c r="D14" s="41">
        <v>0</v>
      </c>
      <c r="E14" s="40"/>
      <c r="F14" s="41">
        <v>0</v>
      </c>
      <c r="G14" s="40"/>
      <c r="H14" s="129" t="s">
        <v>21</v>
      </c>
      <c r="I14" s="130" t="s">
        <v>30</v>
      </c>
    </row>
    <row r="15" spans="1:9" ht="15">
      <c r="A15" s="126" t="s">
        <v>17</v>
      </c>
      <c r="B15" s="42">
        <v>1</v>
      </c>
      <c r="C15" s="43"/>
      <c r="D15" s="44">
        <v>1</v>
      </c>
      <c r="E15" s="43"/>
      <c r="F15" s="44">
        <v>1</v>
      </c>
      <c r="G15" s="43"/>
      <c r="H15" s="129" t="s">
        <v>22</v>
      </c>
      <c r="I15" s="130" t="s">
        <v>31</v>
      </c>
    </row>
    <row r="16" spans="1:9" ht="15">
      <c r="A16" s="126"/>
      <c r="B16" s="131" t="s">
        <v>5</v>
      </c>
      <c r="C16" s="132" t="s">
        <v>4</v>
      </c>
      <c r="D16" s="132" t="s">
        <v>25</v>
      </c>
      <c r="E16" s="132" t="s">
        <v>4</v>
      </c>
      <c r="F16" s="132" t="s">
        <v>5</v>
      </c>
      <c r="G16" s="132" t="s">
        <v>4</v>
      </c>
      <c r="H16" s="133" t="s">
        <v>4</v>
      </c>
      <c r="I16" s="134">
        <v>1</v>
      </c>
    </row>
    <row r="17" spans="1:9" ht="15">
      <c r="A17" s="135"/>
      <c r="B17" s="136">
        <v>0</v>
      </c>
      <c r="C17" s="137">
        <v>0</v>
      </c>
      <c r="D17" s="138">
        <v>0</v>
      </c>
      <c r="E17" s="137">
        <v>0</v>
      </c>
      <c r="F17" s="138">
        <v>0</v>
      </c>
      <c r="G17" s="137">
        <v>0</v>
      </c>
      <c r="H17" s="139">
        <v>0</v>
      </c>
      <c r="I17" s="140"/>
    </row>
    <row r="18" spans="1:9" ht="15">
      <c r="A18" s="141"/>
      <c r="B18" s="136">
        <v>0</v>
      </c>
      <c r="C18" s="137">
        <v>0</v>
      </c>
      <c r="D18" s="138">
        <v>0</v>
      </c>
      <c r="E18" s="137">
        <v>0</v>
      </c>
      <c r="F18" s="138">
        <v>0</v>
      </c>
      <c r="G18" s="137">
        <v>0</v>
      </c>
      <c r="H18" s="139">
        <v>0</v>
      </c>
      <c r="I18" s="140"/>
    </row>
    <row r="19" spans="1:9" ht="15">
      <c r="A19" s="141"/>
      <c r="B19" s="136">
        <v>0</v>
      </c>
      <c r="C19" s="137">
        <v>0</v>
      </c>
      <c r="D19" s="138">
        <v>0</v>
      </c>
      <c r="E19" s="137">
        <v>0</v>
      </c>
      <c r="F19" s="138">
        <v>0</v>
      </c>
      <c r="G19" s="137">
        <v>0</v>
      </c>
      <c r="H19" s="139">
        <v>0</v>
      </c>
      <c r="I19" s="140"/>
    </row>
    <row r="20" spans="1:9" ht="15">
      <c r="A20" s="141"/>
      <c r="B20" s="136">
        <v>0</v>
      </c>
      <c r="C20" s="137">
        <v>0</v>
      </c>
      <c r="D20" s="138">
        <v>0</v>
      </c>
      <c r="E20" s="137">
        <v>0</v>
      </c>
      <c r="F20" s="138">
        <v>0</v>
      </c>
      <c r="G20" s="137">
        <v>0</v>
      </c>
      <c r="H20" s="139">
        <v>0</v>
      </c>
      <c r="I20" s="140"/>
    </row>
    <row r="21" spans="1:9" ht="15">
      <c r="A21" s="141"/>
      <c r="B21" s="136">
        <v>0</v>
      </c>
      <c r="C21" s="137">
        <v>0</v>
      </c>
      <c r="D21" s="138">
        <v>0</v>
      </c>
      <c r="E21" s="137">
        <v>0</v>
      </c>
      <c r="F21" s="138">
        <v>0</v>
      </c>
      <c r="G21" s="137">
        <v>0</v>
      </c>
      <c r="H21" s="139">
        <v>0</v>
      </c>
      <c r="I21" s="140"/>
    </row>
    <row r="22" spans="1:9" ht="15">
      <c r="A22" s="141"/>
      <c r="B22" s="136">
        <v>0</v>
      </c>
      <c r="C22" s="137">
        <v>0</v>
      </c>
      <c r="D22" s="138">
        <v>0</v>
      </c>
      <c r="E22" s="137">
        <v>0</v>
      </c>
      <c r="F22" s="138">
        <v>0</v>
      </c>
      <c r="G22" s="137">
        <v>0</v>
      </c>
      <c r="H22" s="139">
        <v>0</v>
      </c>
      <c r="I22" s="140"/>
    </row>
    <row r="23" spans="1:9" ht="15">
      <c r="A23" s="141"/>
      <c r="B23" s="136">
        <v>0</v>
      </c>
      <c r="C23" s="137">
        <v>0</v>
      </c>
      <c r="D23" s="138">
        <v>0</v>
      </c>
      <c r="E23" s="137">
        <v>0</v>
      </c>
      <c r="F23" s="138">
        <v>0</v>
      </c>
      <c r="G23" s="137">
        <v>0</v>
      </c>
      <c r="H23" s="139">
        <v>0</v>
      </c>
      <c r="I23" s="140"/>
    </row>
    <row r="24" spans="1:9" ht="15">
      <c r="A24" s="141"/>
      <c r="B24" s="136">
        <v>0</v>
      </c>
      <c r="C24" s="137">
        <v>0</v>
      </c>
      <c r="D24" s="138">
        <v>0</v>
      </c>
      <c r="E24" s="137">
        <v>0</v>
      </c>
      <c r="F24" s="138">
        <v>0</v>
      </c>
      <c r="G24" s="137">
        <v>0</v>
      </c>
      <c r="H24" s="139">
        <v>0</v>
      </c>
      <c r="I24" s="140"/>
    </row>
    <row r="25" spans="1:9" ht="15">
      <c r="A25" s="141"/>
      <c r="B25" s="136">
        <v>0</v>
      </c>
      <c r="C25" s="137">
        <v>0</v>
      </c>
      <c r="D25" s="138">
        <v>0</v>
      </c>
      <c r="E25" s="137">
        <v>0</v>
      </c>
      <c r="F25" s="138">
        <v>0</v>
      </c>
      <c r="G25" s="137">
        <v>0</v>
      </c>
      <c r="H25" s="139">
        <v>0</v>
      </c>
      <c r="I25" s="140"/>
    </row>
    <row r="26" spans="1:9" ht="15">
      <c r="A26" s="141"/>
      <c r="B26" s="136">
        <v>0</v>
      </c>
      <c r="C26" s="137">
        <v>0</v>
      </c>
      <c r="D26" s="138">
        <v>0</v>
      </c>
      <c r="E26" s="137">
        <v>0</v>
      </c>
      <c r="F26" s="138">
        <v>0</v>
      </c>
      <c r="G26" s="137">
        <v>0</v>
      </c>
      <c r="H26" s="139">
        <v>0</v>
      </c>
      <c r="I26" s="140"/>
    </row>
    <row r="27" spans="1:9" ht="15">
      <c r="A27" s="141"/>
      <c r="B27" s="136">
        <v>0</v>
      </c>
      <c r="C27" s="137">
        <v>0</v>
      </c>
      <c r="D27" s="138">
        <v>0</v>
      </c>
      <c r="E27" s="137">
        <v>0</v>
      </c>
      <c r="F27" s="138">
        <v>0</v>
      </c>
      <c r="G27" s="137">
        <v>0</v>
      </c>
      <c r="H27" s="139">
        <v>0</v>
      </c>
      <c r="I27" s="140"/>
    </row>
    <row r="28" spans="1:9" ht="15">
      <c r="A28" s="141"/>
      <c r="B28" s="136">
        <v>0</v>
      </c>
      <c r="C28" s="137">
        <v>0</v>
      </c>
      <c r="D28" s="138">
        <v>0</v>
      </c>
      <c r="E28" s="137">
        <v>0</v>
      </c>
      <c r="F28" s="138">
        <v>0</v>
      </c>
      <c r="G28" s="137">
        <v>0</v>
      </c>
      <c r="H28" s="139">
        <v>0</v>
      </c>
      <c r="I28" s="140"/>
    </row>
    <row r="29" spans="1:9" ht="15">
      <c r="A29" s="141"/>
      <c r="B29" s="136">
        <v>0</v>
      </c>
      <c r="C29" s="137">
        <v>0</v>
      </c>
      <c r="D29" s="138">
        <v>0</v>
      </c>
      <c r="E29" s="137">
        <v>0</v>
      </c>
      <c r="F29" s="138">
        <v>0</v>
      </c>
      <c r="G29" s="137">
        <v>0</v>
      </c>
      <c r="H29" s="139">
        <v>0</v>
      </c>
      <c r="I29" s="140"/>
    </row>
    <row r="30" spans="1:9" ht="15">
      <c r="A30" s="141"/>
      <c r="B30" s="136">
        <v>0</v>
      </c>
      <c r="C30" s="137">
        <v>0</v>
      </c>
      <c r="D30" s="138">
        <v>0</v>
      </c>
      <c r="E30" s="137">
        <v>0</v>
      </c>
      <c r="F30" s="138">
        <v>0</v>
      </c>
      <c r="G30" s="137">
        <v>0</v>
      </c>
      <c r="H30" s="139">
        <v>0</v>
      </c>
      <c r="I30" s="140"/>
    </row>
    <row r="31" spans="1:9" ht="15">
      <c r="A31" s="141"/>
      <c r="B31" s="136">
        <v>0</v>
      </c>
      <c r="C31" s="137">
        <v>0</v>
      </c>
      <c r="D31" s="138">
        <v>0</v>
      </c>
      <c r="E31" s="137">
        <v>0</v>
      </c>
      <c r="F31" s="138">
        <v>0</v>
      </c>
      <c r="G31" s="137">
        <v>0</v>
      </c>
      <c r="H31" s="139">
        <v>0</v>
      </c>
      <c r="I31" s="140"/>
    </row>
    <row r="32" spans="1:9" ht="15">
      <c r="A32" s="141"/>
      <c r="B32" s="136">
        <v>0</v>
      </c>
      <c r="C32" s="137">
        <v>0</v>
      </c>
      <c r="D32" s="138">
        <v>0</v>
      </c>
      <c r="E32" s="137">
        <v>0</v>
      </c>
      <c r="F32" s="138">
        <v>0</v>
      </c>
      <c r="G32" s="137">
        <v>0</v>
      </c>
      <c r="H32" s="139">
        <v>0</v>
      </c>
      <c r="I32" s="140"/>
    </row>
    <row r="33" spans="1:9" ht="15">
      <c r="A33" s="141"/>
      <c r="B33" s="136">
        <v>0</v>
      </c>
      <c r="C33" s="137">
        <v>0</v>
      </c>
      <c r="D33" s="138">
        <v>0</v>
      </c>
      <c r="E33" s="137">
        <v>0</v>
      </c>
      <c r="F33" s="138">
        <v>0</v>
      </c>
      <c r="G33" s="137">
        <v>0</v>
      </c>
      <c r="H33" s="139">
        <v>0</v>
      </c>
      <c r="I33" s="140"/>
    </row>
    <row r="34" spans="1:9" ht="15">
      <c r="A34" s="141"/>
      <c r="B34" s="136">
        <v>0</v>
      </c>
      <c r="C34" s="137">
        <v>0</v>
      </c>
      <c r="D34" s="138">
        <v>0</v>
      </c>
      <c r="E34" s="137">
        <v>0</v>
      </c>
      <c r="F34" s="138">
        <v>0</v>
      </c>
      <c r="G34" s="137">
        <v>0</v>
      </c>
      <c r="H34" s="139">
        <v>0</v>
      </c>
      <c r="I34" s="140"/>
    </row>
    <row r="35" spans="1:9" ht="15">
      <c r="A35" s="141"/>
      <c r="B35" s="136">
        <v>0</v>
      </c>
      <c r="C35" s="137">
        <v>0</v>
      </c>
      <c r="D35" s="138">
        <v>0</v>
      </c>
      <c r="E35" s="137">
        <v>0</v>
      </c>
      <c r="F35" s="138">
        <v>0</v>
      </c>
      <c r="G35" s="137">
        <v>0</v>
      </c>
      <c r="H35" s="139">
        <v>0</v>
      </c>
      <c r="I35" s="140"/>
    </row>
    <row r="36" spans="1:9" ht="15">
      <c r="A36" s="141"/>
      <c r="B36" s="136">
        <v>0</v>
      </c>
      <c r="C36" s="137">
        <v>0</v>
      </c>
      <c r="D36" s="138">
        <v>0</v>
      </c>
      <c r="E36" s="137">
        <v>0</v>
      </c>
      <c r="F36" s="138">
        <v>0</v>
      </c>
      <c r="G36" s="137">
        <v>0</v>
      </c>
      <c r="H36" s="139">
        <v>0</v>
      </c>
      <c r="I36" s="140"/>
    </row>
    <row r="37" spans="1:9" ht="15">
      <c r="A37" s="141"/>
      <c r="B37" s="136">
        <v>0</v>
      </c>
      <c r="C37" s="137">
        <v>0</v>
      </c>
      <c r="D37" s="138">
        <v>0</v>
      </c>
      <c r="E37" s="137">
        <v>0</v>
      </c>
      <c r="F37" s="138">
        <v>0</v>
      </c>
      <c r="G37" s="137">
        <v>0</v>
      </c>
      <c r="H37" s="139">
        <v>0</v>
      </c>
      <c r="I37" s="140"/>
    </row>
    <row r="38" spans="1:9" ht="15">
      <c r="A38" s="141"/>
      <c r="B38" s="136">
        <v>0</v>
      </c>
      <c r="C38" s="137">
        <v>0</v>
      </c>
      <c r="D38" s="138">
        <v>0</v>
      </c>
      <c r="E38" s="137">
        <v>0</v>
      </c>
      <c r="F38" s="138">
        <v>0</v>
      </c>
      <c r="G38" s="137">
        <v>0</v>
      </c>
      <c r="H38" s="139">
        <v>0</v>
      </c>
      <c r="I38" s="142"/>
    </row>
    <row r="39" spans="1:9" ht="15">
      <c r="A39" s="141"/>
      <c r="B39" s="136">
        <v>0</v>
      </c>
      <c r="C39" s="137">
        <v>0</v>
      </c>
      <c r="D39" s="138">
        <v>0</v>
      </c>
      <c r="E39" s="137">
        <v>0</v>
      </c>
      <c r="F39" s="138">
        <v>0</v>
      </c>
      <c r="G39" s="137">
        <v>0</v>
      </c>
      <c r="H39" s="139">
        <v>0</v>
      </c>
      <c r="I39" s="142"/>
    </row>
    <row r="40" spans="1:9" ht="15">
      <c r="A40" s="141"/>
      <c r="B40" s="136">
        <v>0</v>
      </c>
      <c r="C40" s="137">
        <v>0</v>
      </c>
      <c r="D40" s="138">
        <v>0</v>
      </c>
      <c r="E40" s="137">
        <v>0</v>
      </c>
      <c r="F40" s="138">
        <v>0</v>
      </c>
      <c r="G40" s="137">
        <v>0</v>
      </c>
      <c r="H40" s="139">
        <v>0</v>
      </c>
      <c r="I40" s="142"/>
    </row>
    <row r="41" spans="1:9" ht="15">
      <c r="A41" s="141"/>
      <c r="B41" s="136">
        <v>0</v>
      </c>
      <c r="C41" s="137">
        <v>0</v>
      </c>
      <c r="D41" s="138">
        <v>0</v>
      </c>
      <c r="E41" s="137">
        <v>0</v>
      </c>
      <c r="F41" s="138">
        <v>0</v>
      </c>
      <c r="G41" s="137">
        <v>0</v>
      </c>
      <c r="H41" s="139">
        <v>0</v>
      </c>
      <c r="I41" s="142"/>
    </row>
    <row r="42" spans="1:9" ht="15">
      <c r="A42" s="141"/>
      <c r="B42" s="136">
        <v>0</v>
      </c>
      <c r="C42" s="137">
        <v>0</v>
      </c>
      <c r="D42" s="138">
        <v>0</v>
      </c>
      <c r="E42" s="137">
        <v>0</v>
      </c>
      <c r="F42" s="138">
        <v>0</v>
      </c>
      <c r="G42" s="137">
        <v>0</v>
      </c>
      <c r="H42" s="139">
        <v>0</v>
      </c>
      <c r="I42" s="142"/>
    </row>
    <row r="43" spans="1:9" ht="15">
      <c r="A43" s="141"/>
      <c r="B43" s="136">
        <v>0</v>
      </c>
      <c r="C43" s="137">
        <v>0</v>
      </c>
      <c r="D43" s="138">
        <v>0</v>
      </c>
      <c r="E43" s="137">
        <v>0</v>
      </c>
      <c r="F43" s="138">
        <v>0</v>
      </c>
      <c r="G43" s="137">
        <v>0</v>
      </c>
      <c r="H43" s="139">
        <v>0</v>
      </c>
      <c r="I43" s="142"/>
    </row>
    <row r="44" spans="1:9" ht="15">
      <c r="A44" s="141"/>
      <c r="B44" s="136">
        <v>0</v>
      </c>
      <c r="C44" s="137">
        <v>0</v>
      </c>
      <c r="D44" s="138">
        <v>0</v>
      </c>
      <c r="E44" s="137">
        <v>0</v>
      </c>
      <c r="F44" s="138">
        <v>0</v>
      </c>
      <c r="G44" s="137">
        <v>0</v>
      </c>
      <c r="H44" s="139">
        <v>0</v>
      </c>
      <c r="I44" s="142"/>
    </row>
    <row r="45" spans="1:9" ht="15">
      <c r="A45" s="141"/>
      <c r="B45" s="136">
        <v>0</v>
      </c>
      <c r="C45" s="137">
        <v>0</v>
      </c>
      <c r="D45" s="138">
        <v>0</v>
      </c>
      <c r="E45" s="137">
        <v>0</v>
      </c>
      <c r="F45" s="138">
        <v>0</v>
      </c>
      <c r="G45" s="137">
        <v>0</v>
      </c>
      <c r="H45" s="139">
        <v>0</v>
      </c>
      <c r="I45" s="142"/>
    </row>
    <row r="46" spans="1:9" ht="15">
      <c r="A46" s="143"/>
      <c r="B46" s="138">
        <v>0</v>
      </c>
      <c r="C46" s="137">
        <v>0</v>
      </c>
      <c r="D46" s="138">
        <v>0</v>
      </c>
      <c r="E46" s="137">
        <v>0</v>
      </c>
      <c r="F46" s="138">
        <v>0</v>
      </c>
      <c r="G46" s="137">
        <v>0</v>
      </c>
      <c r="H46" s="139">
        <v>0</v>
      </c>
      <c r="I46" s="142"/>
    </row>
    <row r="47" spans="1:9" ht="15">
      <c r="A47" s="143"/>
      <c r="B47" s="138">
        <v>0</v>
      </c>
      <c r="C47" s="137">
        <v>0</v>
      </c>
      <c r="D47" s="138">
        <v>0</v>
      </c>
      <c r="E47" s="137">
        <v>0</v>
      </c>
      <c r="F47" s="138">
        <v>0</v>
      </c>
      <c r="G47" s="137">
        <v>0</v>
      </c>
      <c r="H47" s="139">
        <v>0</v>
      </c>
      <c r="I47" s="142"/>
    </row>
    <row r="48" spans="1:9" ht="15">
      <c r="A48" s="143"/>
      <c r="B48" s="138">
        <v>0</v>
      </c>
      <c r="C48" s="137">
        <v>0</v>
      </c>
      <c r="D48" s="138">
        <v>0</v>
      </c>
      <c r="E48" s="137">
        <v>0</v>
      </c>
      <c r="F48" s="138">
        <v>0</v>
      </c>
      <c r="G48" s="137">
        <v>0</v>
      </c>
      <c r="H48" s="139">
        <v>0</v>
      </c>
      <c r="I48" s="142"/>
    </row>
    <row r="49" spans="1:9" ht="15">
      <c r="A49" s="143"/>
      <c r="B49" s="138">
        <v>0</v>
      </c>
      <c r="C49" s="137">
        <v>0</v>
      </c>
      <c r="D49" s="138">
        <v>0</v>
      </c>
      <c r="E49" s="137">
        <v>0</v>
      </c>
      <c r="F49" s="138">
        <v>0</v>
      </c>
      <c r="G49" s="137">
        <v>0</v>
      </c>
      <c r="H49" s="139">
        <v>0</v>
      </c>
      <c r="I49" s="142"/>
    </row>
    <row r="50" spans="1:9" ht="15">
      <c r="A50" s="143"/>
      <c r="B50" s="138">
        <v>0</v>
      </c>
      <c r="C50" s="137">
        <v>0</v>
      </c>
      <c r="D50" s="138">
        <v>0</v>
      </c>
      <c r="E50" s="137">
        <v>0</v>
      </c>
      <c r="F50" s="138">
        <v>0</v>
      </c>
      <c r="G50" s="137">
        <v>0</v>
      </c>
      <c r="H50" s="139">
        <v>0</v>
      </c>
      <c r="I50" s="142"/>
    </row>
    <row r="51" spans="1:9" ht="15">
      <c r="A51" s="143"/>
      <c r="B51" s="138">
        <v>0</v>
      </c>
      <c r="C51" s="137">
        <v>0</v>
      </c>
      <c r="D51" s="138">
        <v>0</v>
      </c>
      <c r="E51" s="137">
        <v>0</v>
      </c>
      <c r="F51" s="138">
        <v>0</v>
      </c>
      <c r="G51" s="137">
        <v>0</v>
      </c>
      <c r="H51" s="139">
        <v>0</v>
      </c>
      <c r="I51" s="142"/>
    </row>
    <row r="52" spans="1:9" ht="15">
      <c r="A52" s="143"/>
      <c r="B52" s="138">
        <v>0</v>
      </c>
      <c r="C52" s="137">
        <v>0</v>
      </c>
      <c r="D52" s="138">
        <v>0</v>
      </c>
      <c r="E52" s="137">
        <v>0</v>
      </c>
      <c r="F52" s="138">
        <v>0</v>
      </c>
      <c r="G52" s="137">
        <v>0</v>
      </c>
      <c r="H52" s="139">
        <v>0</v>
      </c>
      <c r="I52" s="142"/>
    </row>
    <row r="53" spans="1:9" ht="15">
      <c r="A53" s="143"/>
      <c r="B53" s="138">
        <v>0</v>
      </c>
      <c r="C53" s="137">
        <v>0</v>
      </c>
      <c r="D53" s="138">
        <v>0</v>
      </c>
      <c r="E53" s="137">
        <v>0</v>
      </c>
      <c r="F53" s="138">
        <v>0</v>
      </c>
      <c r="G53" s="137">
        <v>0</v>
      </c>
      <c r="H53" s="139">
        <v>0</v>
      </c>
      <c r="I53" s="142"/>
    </row>
    <row r="54" spans="1:9" ht="15">
      <c r="A54" s="143"/>
      <c r="B54" s="138">
        <v>0</v>
      </c>
      <c r="C54" s="137">
        <v>0</v>
      </c>
      <c r="D54" s="138">
        <v>0</v>
      </c>
      <c r="E54" s="137">
        <v>0</v>
      </c>
      <c r="F54" s="138">
        <v>0</v>
      </c>
      <c r="G54" s="137">
        <v>0</v>
      </c>
      <c r="H54" s="139">
        <v>0</v>
      </c>
      <c r="I54" s="142"/>
    </row>
    <row r="55" spans="1:9" ht="15">
      <c r="A55" s="143"/>
      <c r="B55" s="138">
        <v>0</v>
      </c>
      <c r="C55" s="137">
        <v>0</v>
      </c>
      <c r="D55" s="138">
        <v>0</v>
      </c>
      <c r="E55" s="137">
        <v>0</v>
      </c>
      <c r="F55" s="138">
        <v>0</v>
      </c>
      <c r="G55" s="137">
        <v>0</v>
      </c>
      <c r="H55" s="139">
        <v>0</v>
      </c>
      <c r="I55" s="142"/>
    </row>
    <row r="56" spans="1:9" ht="15">
      <c r="A56" s="143"/>
      <c r="B56" s="138">
        <v>0</v>
      </c>
      <c r="C56" s="137">
        <v>0</v>
      </c>
      <c r="D56" s="138">
        <v>0</v>
      </c>
      <c r="E56" s="137">
        <v>0</v>
      </c>
      <c r="F56" s="138">
        <v>0</v>
      </c>
      <c r="G56" s="137">
        <v>0</v>
      </c>
      <c r="H56" s="139">
        <v>0</v>
      </c>
      <c r="I56" s="142"/>
    </row>
    <row r="57" spans="1:9" ht="15">
      <c r="A57" s="143"/>
      <c r="B57" s="138">
        <v>0</v>
      </c>
      <c r="C57" s="137">
        <v>0</v>
      </c>
      <c r="D57" s="138">
        <v>0</v>
      </c>
      <c r="E57" s="137">
        <v>0</v>
      </c>
      <c r="F57" s="138">
        <v>0</v>
      </c>
      <c r="G57" s="137">
        <v>0</v>
      </c>
      <c r="H57" s="139">
        <v>0</v>
      </c>
      <c r="I57" s="142"/>
    </row>
    <row r="58" spans="1:9" ht="15">
      <c r="A58" s="143"/>
      <c r="B58" s="138">
        <v>0</v>
      </c>
      <c r="C58" s="137">
        <v>0</v>
      </c>
      <c r="D58" s="138">
        <v>0</v>
      </c>
      <c r="E58" s="137">
        <v>0</v>
      </c>
      <c r="F58" s="138">
        <v>0</v>
      </c>
      <c r="G58" s="137">
        <v>0</v>
      </c>
      <c r="H58" s="139">
        <v>0</v>
      </c>
      <c r="I58" s="142"/>
    </row>
    <row r="59" spans="1:9" ht="15">
      <c r="A59" s="143"/>
      <c r="B59" s="138">
        <v>0</v>
      </c>
      <c r="C59" s="137">
        <v>0</v>
      </c>
      <c r="D59" s="138">
        <v>0</v>
      </c>
      <c r="E59" s="137">
        <v>0</v>
      </c>
      <c r="F59" s="138">
        <v>0</v>
      </c>
      <c r="G59" s="137">
        <v>0</v>
      </c>
      <c r="H59" s="139">
        <v>0</v>
      </c>
      <c r="I59" s="142"/>
    </row>
    <row r="60" spans="1:9" ht="15">
      <c r="A60" s="143"/>
      <c r="B60" s="138">
        <v>0</v>
      </c>
      <c r="C60" s="137">
        <v>0</v>
      </c>
      <c r="D60" s="138">
        <v>0</v>
      </c>
      <c r="E60" s="137">
        <v>0</v>
      </c>
      <c r="F60" s="138">
        <v>0</v>
      </c>
      <c r="G60" s="137">
        <v>0</v>
      </c>
      <c r="H60" s="139">
        <v>0</v>
      </c>
      <c r="I60" s="142"/>
    </row>
    <row r="61" spans="1:9" ht="15">
      <c r="A61" s="143"/>
      <c r="B61" s="138">
        <v>0</v>
      </c>
      <c r="C61" s="137">
        <v>0</v>
      </c>
      <c r="D61" s="138">
        <v>0</v>
      </c>
      <c r="E61" s="137">
        <v>0</v>
      </c>
      <c r="F61" s="138">
        <v>0</v>
      </c>
      <c r="G61" s="137">
        <v>0</v>
      </c>
      <c r="H61" s="139">
        <v>0</v>
      </c>
      <c r="I61" s="142"/>
    </row>
    <row r="62" spans="1:9" ht="15">
      <c r="A62" s="143"/>
      <c r="B62" s="138">
        <v>0</v>
      </c>
      <c r="C62" s="137">
        <v>0</v>
      </c>
      <c r="D62" s="138">
        <v>0</v>
      </c>
      <c r="E62" s="137">
        <v>0</v>
      </c>
      <c r="F62" s="138">
        <v>0</v>
      </c>
      <c r="G62" s="137">
        <v>0</v>
      </c>
      <c r="H62" s="139">
        <v>0</v>
      </c>
      <c r="I62" s="142"/>
    </row>
    <row r="63" spans="1:9" ht="15">
      <c r="A63" s="143"/>
      <c r="B63" s="138">
        <v>0</v>
      </c>
      <c r="C63" s="137">
        <v>0</v>
      </c>
      <c r="D63" s="138">
        <v>0</v>
      </c>
      <c r="E63" s="137">
        <v>0</v>
      </c>
      <c r="F63" s="138">
        <v>0</v>
      </c>
      <c r="G63" s="137">
        <v>0</v>
      </c>
      <c r="H63" s="139">
        <v>0</v>
      </c>
      <c r="I63" s="142"/>
    </row>
    <row r="64" spans="1:9" ht="15">
      <c r="A64" s="143"/>
      <c r="B64" s="138">
        <v>0</v>
      </c>
      <c r="C64" s="137">
        <v>0</v>
      </c>
      <c r="D64" s="138">
        <v>0</v>
      </c>
      <c r="E64" s="137">
        <v>0</v>
      </c>
      <c r="F64" s="138">
        <v>0</v>
      </c>
      <c r="G64" s="137">
        <v>0</v>
      </c>
      <c r="H64" s="139">
        <v>0</v>
      </c>
      <c r="I64" s="142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 paperSize="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64"/>
  <sheetViews>
    <sheetView showGridLines="0" zoomScalePageLayoutView="0" workbookViewId="0" topLeftCell="A1">
      <selection activeCell="B4" sqref="B4:F4"/>
    </sheetView>
  </sheetViews>
  <sheetFormatPr defaultColWidth="11.19921875" defaultRowHeight="14.25"/>
  <cols>
    <col min="1" max="1" width="17.5" style="1" customWidth="1"/>
    <col min="2" max="8" width="8.5" style="2" customWidth="1"/>
    <col min="9" max="9" width="9.796875" style="0" customWidth="1"/>
  </cols>
  <sheetData>
    <row r="1" spans="1:9" ht="15">
      <c r="A1" s="289"/>
      <c r="B1" s="120"/>
      <c r="C1" s="120"/>
      <c r="D1" s="120"/>
      <c r="E1" s="120"/>
      <c r="F1" s="120"/>
      <c r="G1" s="120"/>
      <c r="H1" s="120"/>
      <c r="I1" s="121"/>
    </row>
    <row r="2" spans="1:9" ht="15">
      <c r="A2" s="289"/>
      <c r="B2" s="291" t="s">
        <v>8</v>
      </c>
      <c r="C2" s="291"/>
      <c r="D2" s="291"/>
      <c r="E2" s="291"/>
      <c r="F2" s="291"/>
      <c r="G2" s="120"/>
      <c r="H2" s="120"/>
      <c r="I2" s="121"/>
    </row>
    <row r="3" spans="1:9" ht="15">
      <c r="A3" s="289"/>
      <c r="B3" s="120"/>
      <c r="C3" s="120"/>
      <c r="D3" s="122"/>
      <c r="E3" s="120"/>
      <c r="F3" s="120"/>
      <c r="G3" s="120"/>
      <c r="H3" s="120"/>
      <c r="I3" s="121"/>
    </row>
    <row r="4" spans="1:9" ht="15">
      <c r="A4" s="289"/>
      <c r="B4" s="291" t="s">
        <v>40</v>
      </c>
      <c r="C4" s="291"/>
      <c r="D4" s="291"/>
      <c r="E4" s="291"/>
      <c r="F4" s="291"/>
      <c r="G4" s="120"/>
      <c r="H4" s="120"/>
      <c r="I4" s="121"/>
    </row>
    <row r="5" spans="1:9" ht="15">
      <c r="A5" s="289"/>
      <c r="B5" s="120"/>
      <c r="C5" s="120"/>
      <c r="D5" s="120"/>
      <c r="E5" s="120"/>
      <c r="F5" s="120"/>
      <c r="G5" s="120"/>
      <c r="H5" s="120"/>
      <c r="I5" s="121"/>
    </row>
    <row r="6" spans="1:9" ht="15">
      <c r="A6" s="289"/>
      <c r="B6" s="290"/>
      <c r="C6" s="290"/>
      <c r="D6" s="120"/>
      <c r="E6" s="120"/>
      <c r="F6" s="120"/>
      <c r="G6" s="120"/>
      <c r="H6" s="120"/>
      <c r="I6" s="121"/>
    </row>
    <row r="7" spans="1:9" ht="15">
      <c r="A7" s="289"/>
      <c r="B7" s="120"/>
      <c r="C7" s="120"/>
      <c r="D7" s="120"/>
      <c r="E7" s="120"/>
      <c r="F7" s="120"/>
      <c r="G7" s="120"/>
      <c r="H7" s="120"/>
      <c r="I7" s="121"/>
    </row>
    <row r="8" spans="1:9" ht="15">
      <c r="A8" s="123" t="s">
        <v>13</v>
      </c>
      <c r="B8" s="124"/>
      <c r="C8" s="124"/>
      <c r="D8" s="124"/>
      <c r="E8" s="124"/>
      <c r="F8" s="119"/>
      <c r="G8" s="119"/>
      <c r="H8" s="119"/>
      <c r="I8" s="121"/>
    </row>
    <row r="9" spans="1:9" ht="15">
      <c r="A9" s="123" t="s">
        <v>0</v>
      </c>
      <c r="B9" s="124"/>
      <c r="C9" s="124"/>
      <c r="D9" s="124"/>
      <c r="E9" s="124"/>
      <c r="F9" s="119"/>
      <c r="G9" s="119"/>
      <c r="H9" s="119"/>
      <c r="I9" s="121"/>
    </row>
    <row r="10" spans="1:9" ht="15">
      <c r="A10" s="123" t="s">
        <v>16</v>
      </c>
      <c r="B10" s="292"/>
      <c r="C10" s="292"/>
      <c r="D10" s="125"/>
      <c r="E10" s="125"/>
      <c r="F10" s="35"/>
      <c r="G10" s="35"/>
      <c r="H10" s="35"/>
      <c r="I10" s="121"/>
    </row>
    <row r="11" spans="1:9" ht="15">
      <c r="A11" s="123" t="s">
        <v>14</v>
      </c>
      <c r="B11" s="124"/>
      <c r="C11" s="125"/>
      <c r="D11" s="120"/>
      <c r="E11" s="120"/>
      <c r="F11" s="120"/>
      <c r="G11" s="120"/>
      <c r="H11" s="120"/>
      <c r="I11" s="121"/>
    </row>
    <row r="12" spans="1:9" ht="15">
      <c r="A12" s="123" t="s">
        <v>19</v>
      </c>
      <c r="B12" s="119" t="s">
        <v>26</v>
      </c>
      <c r="C12" s="120"/>
      <c r="D12" s="120"/>
      <c r="E12" s="120"/>
      <c r="F12" s="120"/>
      <c r="G12" s="120"/>
      <c r="H12" s="120"/>
      <c r="I12" s="121"/>
    </row>
    <row r="13" spans="1:9" ht="15">
      <c r="A13" s="126" t="s">
        <v>15</v>
      </c>
      <c r="B13" s="36" t="s">
        <v>2</v>
      </c>
      <c r="C13" s="37"/>
      <c r="D13" s="38" t="s">
        <v>2</v>
      </c>
      <c r="E13" s="37"/>
      <c r="F13" s="38" t="s">
        <v>1</v>
      </c>
      <c r="G13" s="37"/>
      <c r="H13" s="127"/>
      <c r="I13" s="128" t="s">
        <v>29</v>
      </c>
    </row>
    <row r="14" spans="1:9" ht="15">
      <c r="A14" s="126" t="s">
        <v>18</v>
      </c>
      <c r="B14" s="39">
        <v>0.55</v>
      </c>
      <c r="C14" s="40"/>
      <c r="D14" s="41">
        <v>0</v>
      </c>
      <c r="E14" s="40"/>
      <c r="F14" s="41">
        <v>0</v>
      </c>
      <c r="G14" s="40"/>
      <c r="H14" s="129" t="s">
        <v>21</v>
      </c>
      <c r="I14" s="130" t="s">
        <v>30</v>
      </c>
    </row>
    <row r="15" spans="1:9" ht="15">
      <c r="A15" s="126" t="s">
        <v>17</v>
      </c>
      <c r="B15" s="42">
        <v>1</v>
      </c>
      <c r="C15" s="43"/>
      <c r="D15" s="44">
        <v>1</v>
      </c>
      <c r="E15" s="43"/>
      <c r="F15" s="44">
        <v>1</v>
      </c>
      <c r="G15" s="43"/>
      <c r="H15" s="129" t="s">
        <v>22</v>
      </c>
      <c r="I15" s="130" t="s">
        <v>31</v>
      </c>
    </row>
    <row r="16" spans="1:9" ht="15">
      <c r="A16" s="126"/>
      <c r="B16" s="131" t="s">
        <v>5</v>
      </c>
      <c r="C16" s="132" t="s">
        <v>4</v>
      </c>
      <c r="D16" s="132" t="s">
        <v>25</v>
      </c>
      <c r="E16" s="132" t="s">
        <v>4</v>
      </c>
      <c r="F16" s="132" t="s">
        <v>5</v>
      </c>
      <c r="G16" s="132" t="s">
        <v>4</v>
      </c>
      <c r="H16" s="133" t="s">
        <v>4</v>
      </c>
      <c r="I16" s="134">
        <v>1</v>
      </c>
    </row>
    <row r="17" spans="1:9" ht="15">
      <c r="A17" s="135"/>
      <c r="B17" s="136">
        <v>0</v>
      </c>
      <c r="C17" s="137">
        <v>0</v>
      </c>
      <c r="D17" s="138">
        <v>0</v>
      </c>
      <c r="E17" s="137">
        <v>0</v>
      </c>
      <c r="F17" s="138">
        <v>0</v>
      </c>
      <c r="G17" s="137">
        <v>0</v>
      </c>
      <c r="H17" s="139">
        <v>0</v>
      </c>
      <c r="I17" s="140"/>
    </row>
    <row r="18" spans="1:9" ht="15">
      <c r="A18" s="141"/>
      <c r="B18" s="136">
        <v>0</v>
      </c>
      <c r="C18" s="137">
        <v>0</v>
      </c>
      <c r="D18" s="138">
        <v>0</v>
      </c>
      <c r="E18" s="137">
        <v>0</v>
      </c>
      <c r="F18" s="138">
        <v>0</v>
      </c>
      <c r="G18" s="137">
        <v>0</v>
      </c>
      <c r="H18" s="139">
        <v>0</v>
      </c>
      <c r="I18" s="140"/>
    </row>
    <row r="19" spans="1:9" ht="15">
      <c r="A19" s="141"/>
      <c r="B19" s="136">
        <v>0</v>
      </c>
      <c r="C19" s="137">
        <v>0</v>
      </c>
      <c r="D19" s="138">
        <v>0</v>
      </c>
      <c r="E19" s="137">
        <v>0</v>
      </c>
      <c r="F19" s="138">
        <v>0</v>
      </c>
      <c r="G19" s="137">
        <v>0</v>
      </c>
      <c r="H19" s="139">
        <v>0</v>
      </c>
      <c r="I19" s="140"/>
    </row>
    <row r="20" spans="1:9" ht="15">
      <c r="A20" s="141"/>
      <c r="B20" s="136">
        <v>0</v>
      </c>
      <c r="C20" s="137">
        <v>0</v>
      </c>
      <c r="D20" s="138">
        <v>0</v>
      </c>
      <c r="E20" s="137">
        <v>0</v>
      </c>
      <c r="F20" s="138">
        <v>0</v>
      </c>
      <c r="G20" s="137">
        <v>0</v>
      </c>
      <c r="H20" s="139">
        <v>0</v>
      </c>
      <c r="I20" s="140"/>
    </row>
    <row r="21" spans="1:9" ht="15">
      <c r="A21" s="141"/>
      <c r="B21" s="136">
        <v>0</v>
      </c>
      <c r="C21" s="137">
        <v>0</v>
      </c>
      <c r="D21" s="138">
        <v>0</v>
      </c>
      <c r="E21" s="137">
        <v>0</v>
      </c>
      <c r="F21" s="138">
        <v>0</v>
      </c>
      <c r="G21" s="137">
        <v>0</v>
      </c>
      <c r="H21" s="139">
        <v>0</v>
      </c>
      <c r="I21" s="140"/>
    </row>
    <row r="22" spans="1:9" ht="15">
      <c r="A22" s="141"/>
      <c r="B22" s="136">
        <v>0</v>
      </c>
      <c r="C22" s="137">
        <v>0</v>
      </c>
      <c r="D22" s="138">
        <v>0</v>
      </c>
      <c r="E22" s="137">
        <v>0</v>
      </c>
      <c r="F22" s="138">
        <v>0</v>
      </c>
      <c r="G22" s="137">
        <v>0</v>
      </c>
      <c r="H22" s="139">
        <v>0</v>
      </c>
      <c r="I22" s="140"/>
    </row>
    <row r="23" spans="1:9" ht="15">
      <c r="A23" s="141"/>
      <c r="B23" s="136">
        <v>0</v>
      </c>
      <c r="C23" s="137">
        <v>0</v>
      </c>
      <c r="D23" s="138">
        <v>0</v>
      </c>
      <c r="E23" s="137">
        <v>0</v>
      </c>
      <c r="F23" s="138">
        <v>0</v>
      </c>
      <c r="G23" s="137">
        <v>0</v>
      </c>
      <c r="H23" s="139">
        <v>0</v>
      </c>
      <c r="I23" s="140"/>
    </row>
    <row r="24" spans="1:9" ht="15">
      <c r="A24" s="141"/>
      <c r="B24" s="136">
        <v>0</v>
      </c>
      <c r="C24" s="137">
        <v>0</v>
      </c>
      <c r="D24" s="138">
        <v>0</v>
      </c>
      <c r="E24" s="137">
        <v>0</v>
      </c>
      <c r="F24" s="138">
        <v>0</v>
      </c>
      <c r="G24" s="137">
        <v>0</v>
      </c>
      <c r="H24" s="139">
        <v>0</v>
      </c>
      <c r="I24" s="140"/>
    </row>
    <row r="25" spans="1:9" ht="15">
      <c r="A25" s="141"/>
      <c r="B25" s="136">
        <v>0</v>
      </c>
      <c r="C25" s="137">
        <v>0</v>
      </c>
      <c r="D25" s="138">
        <v>0</v>
      </c>
      <c r="E25" s="137">
        <v>0</v>
      </c>
      <c r="F25" s="138">
        <v>0</v>
      </c>
      <c r="G25" s="137">
        <v>0</v>
      </c>
      <c r="H25" s="139">
        <v>0</v>
      </c>
      <c r="I25" s="140"/>
    </row>
    <row r="26" spans="1:9" ht="15">
      <c r="A26" s="141"/>
      <c r="B26" s="136">
        <v>0</v>
      </c>
      <c r="C26" s="137">
        <v>0</v>
      </c>
      <c r="D26" s="138">
        <v>0</v>
      </c>
      <c r="E26" s="137">
        <v>0</v>
      </c>
      <c r="F26" s="138">
        <v>0</v>
      </c>
      <c r="G26" s="137">
        <v>0</v>
      </c>
      <c r="H26" s="139">
        <v>0</v>
      </c>
      <c r="I26" s="140"/>
    </row>
    <row r="27" spans="1:9" ht="15">
      <c r="A27" s="141"/>
      <c r="B27" s="136">
        <v>0</v>
      </c>
      <c r="C27" s="137">
        <v>0</v>
      </c>
      <c r="D27" s="138">
        <v>0</v>
      </c>
      <c r="E27" s="137">
        <v>0</v>
      </c>
      <c r="F27" s="138">
        <v>0</v>
      </c>
      <c r="G27" s="137">
        <v>0</v>
      </c>
      <c r="H27" s="139">
        <v>0</v>
      </c>
      <c r="I27" s="140"/>
    </row>
    <row r="28" spans="1:9" ht="15">
      <c r="A28" s="141"/>
      <c r="B28" s="136">
        <v>0</v>
      </c>
      <c r="C28" s="137">
        <v>0</v>
      </c>
      <c r="D28" s="138">
        <v>0</v>
      </c>
      <c r="E28" s="137">
        <v>0</v>
      </c>
      <c r="F28" s="138">
        <v>0</v>
      </c>
      <c r="G28" s="137">
        <v>0</v>
      </c>
      <c r="H28" s="139">
        <v>0</v>
      </c>
      <c r="I28" s="140"/>
    </row>
    <row r="29" spans="1:9" ht="15">
      <c r="A29" s="141"/>
      <c r="B29" s="136">
        <v>0</v>
      </c>
      <c r="C29" s="137">
        <v>0</v>
      </c>
      <c r="D29" s="138">
        <v>0</v>
      </c>
      <c r="E29" s="137">
        <v>0</v>
      </c>
      <c r="F29" s="138">
        <v>0</v>
      </c>
      <c r="G29" s="137">
        <v>0</v>
      </c>
      <c r="H29" s="139">
        <v>0</v>
      </c>
      <c r="I29" s="140"/>
    </row>
    <row r="30" spans="1:9" ht="15">
      <c r="A30" s="141"/>
      <c r="B30" s="136">
        <v>0</v>
      </c>
      <c r="C30" s="137">
        <v>0</v>
      </c>
      <c r="D30" s="138">
        <v>0</v>
      </c>
      <c r="E30" s="137">
        <v>0</v>
      </c>
      <c r="F30" s="138">
        <v>0</v>
      </c>
      <c r="G30" s="137">
        <v>0</v>
      </c>
      <c r="H30" s="139">
        <v>0</v>
      </c>
      <c r="I30" s="140"/>
    </row>
    <row r="31" spans="1:9" ht="15">
      <c r="A31" s="141"/>
      <c r="B31" s="136">
        <v>0</v>
      </c>
      <c r="C31" s="137">
        <v>0</v>
      </c>
      <c r="D31" s="138">
        <v>0</v>
      </c>
      <c r="E31" s="137">
        <v>0</v>
      </c>
      <c r="F31" s="138">
        <v>0</v>
      </c>
      <c r="G31" s="137">
        <v>0</v>
      </c>
      <c r="H31" s="139">
        <v>0</v>
      </c>
      <c r="I31" s="140"/>
    </row>
    <row r="32" spans="1:9" ht="15">
      <c r="A32" s="141"/>
      <c r="B32" s="136">
        <v>0</v>
      </c>
      <c r="C32" s="137">
        <v>0</v>
      </c>
      <c r="D32" s="138">
        <v>0</v>
      </c>
      <c r="E32" s="137">
        <v>0</v>
      </c>
      <c r="F32" s="138">
        <v>0</v>
      </c>
      <c r="G32" s="137">
        <v>0</v>
      </c>
      <c r="H32" s="139">
        <v>0</v>
      </c>
      <c r="I32" s="140"/>
    </row>
    <row r="33" spans="1:9" ht="15">
      <c r="A33" s="141"/>
      <c r="B33" s="136">
        <v>0</v>
      </c>
      <c r="C33" s="137">
        <v>0</v>
      </c>
      <c r="D33" s="138">
        <v>0</v>
      </c>
      <c r="E33" s="137">
        <v>0</v>
      </c>
      <c r="F33" s="138">
        <v>0</v>
      </c>
      <c r="G33" s="137">
        <v>0</v>
      </c>
      <c r="H33" s="139">
        <v>0</v>
      </c>
      <c r="I33" s="140"/>
    </row>
    <row r="34" spans="1:9" ht="15">
      <c r="A34" s="141"/>
      <c r="B34" s="136">
        <v>0</v>
      </c>
      <c r="C34" s="137">
        <v>0</v>
      </c>
      <c r="D34" s="138">
        <v>0</v>
      </c>
      <c r="E34" s="137">
        <v>0</v>
      </c>
      <c r="F34" s="138">
        <v>0</v>
      </c>
      <c r="G34" s="137">
        <v>0</v>
      </c>
      <c r="H34" s="139">
        <v>0</v>
      </c>
      <c r="I34" s="140"/>
    </row>
    <row r="35" spans="1:9" ht="15">
      <c r="A35" s="141"/>
      <c r="B35" s="136">
        <v>0</v>
      </c>
      <c r="C35" s="137">
        <v>0</v>
      </c>
      <c r="D35" s="138">
        <v>0</v>
      </c>
      <c r="E35" s="137">
        <v>0</v>
      </c>
      <c r="F35" s="138">
        <v>0</v>
      </c>
      <c r="G35" s="137">
        <v>0</v>
      </c>
      <c r="H35" s="139">
        <v>0</v>
      </c>
      <c r="I35" s="140"/>
    </row>
    <row r="36" spans="1:9" ht="15">
      <c r="A36" s="141"/>
      <c r="B36" s="136">
        <v>0</v>
      </c>
      <c r="C36" s="137">
        <v>0</v>
      </c>
      <c r="D36" s="138">
        <v>0</v>
      </c>
      <c r="E36" s="137">
        <v>0</v>
      </c>
      <c r="F36" s="138">
        <v>0</v>
      </c>
      <c r="G36" s="137">
        <v>0</v>
      </c>
      <c r="H36" s="139">
        <v>0</v>
      </c>
      <c r="I36" s="140"/>
    </row>
    <row r="37" spans="1:9" ht="15">
      <c r="A37" s="141"/>
      <c r="B37" s="136">
        <v>0</v>
      </c>
      <c r="C37" s="137">
        <v>0</v>
      </c>
      <c r="D37" s="138">
        <v>0</v>
      </c>
      <c r="E37" s="137">
        <v>0</v>
      </c>
      <c r="F37" s="138">
        <v>0</v>
      </c>
      <c r="G37" s="137">
        <v>0</v>
      </c>
      <c r="H37" s="139">
        <v>0</v>
      </c>
      <c r="I37" s="140"/>
    </row>
    <row r="38" spans="1:9" ht="15">
      <c r="A38" s="141"/>
      <c r="B38" s="136">
        <v>0</v>
      </c>
      <c r="C38" s="137">
        <v>0</v>
      </c>
      <c r="D38" s="138">
        <v>0</v>
      </c>
      <c r="E38" s="137">
        <v>0</v>
      </c>
      <c r="F38" s="138">
        <v>0</v>
      </c>
      <c r="G38" s="137">
        <v>0</v>
      </c>
      <c r="H38" s="139">
        <v>0</v>
      </c>
      <c r="I38" s="142"/>
    </row>
    <row r="39" spans="1:9" ht="15">
      <c r="A39" s="141"/>
      <c r="B39" s="136">
        <v>0</v>
      </c>
      <c r="C39" s="137">
        <v>0</v>
      </c>
      <c r="D39" s="138">
        <v>0</v>
      </c>
      <c r="E39" s="137">
        <v>0</v>
      </c>
      <c r="F39" s="138">
        <v>0</v>
      </c>
      <c r="G39" s="137">
        <v>0</v>
      </c>
      <c r="H39" s="139">
        <v>0</v>
      </c>
      <c r="I39" s="142"/>
    </row>
    <row r="40" spans="1:9" ht="15">
      <c r="A40" s="141"/>
      <c r="B40" s="136">
        <v>0</v>
      </c>
      <c r="C40" s="137">
        <v>0</v>
      </c>
      <c r="D40" s="138">
        <v>0</v>
      </c>
      <c r="E40" s="137">
        <v>0</v>
      </c>
      <c r="F40" s="138">
        <v>0</v>
      </c>
      <c r="G40" s="137">
        <v>0</v>
      </c>
      <c r="H40" s="139">
        <v>0</v>
      </c>
      <c r="I40" s="142"/>
    </row>
    <row r="41" spans="1:9" ht="15">
      <c r="A41" s="141"/>
      <c r="B41" s="136">
        <v>0</v>
      </c>
      <c r="C41" s="137">
        <v>0</v>
      </c>
      <c r="D41" s="138">
        <v>0</v>
      </c>
      <c r="E41" s="137">
        <v>0</v>
      </c>
      <c r="F41" s="138">
        <v>0</v>
      </c>
      <c r="G41" s="137">
        <v>0</v>
      </c>
      <c r="H41" s="139">
        <v>0</v>
      </c>
      <c r="I41" s="142"/>
    </row>
    <row r="42" spans="1:9" ht="15">
      <c r="A42" s="141"/>
      <c r="B42" s="136">
        <v>0</v>
      </c>
      <c r="C42" s="137">
        <v>0</v>
      </c>
      <c r="D42" s="138">
        <v>0</v>
      </c>
      <c r="E42" s="137">
        <v>0</v>
      </c>
      <c r="F42" s="138">
        <v>0</v>
      </c>
      <c r="G42" s="137">
        <v>0</v>
      </c>
      <c r="H42" s="139">
        <v>0</v>
      </c>
      <c r="I42" s="142"/>
    </row>
    <row r="43" spans="1:9" ht="15">
      <c r="A43" s="141"/>
      <c r="B43" s="136">
        <v>0</v>
      </c>
      <c r="C43" s="137">
        <v>0</v>
      </c>
      <c r="D43" s="138">
        <v>0</v>
      </c>
      <c r="E43" s="137">
        <v>0</v>
      </c>
      <c r="F43" s="138">
        <v>0</v>
      </c>
      <c r="G43" s="137">
        <v>0</v>
      </c>
      <c r="H43" s="139">
        <v>0</v>
      </c>
      <c r="I43" s="142"/>
    </row>
    <row r="44" spans="1:9" ht="15">
      <c r="A44" s="141"/>
      <c r="B44" s="136">
        <v>0</v>
      </c>
      <c r="C44" s="137">
        <v>0</v>
      </c>
      <c r="D44" s="138">
        <v>0</v>
      </c>
      <c r="E44" s="137">
        <v>0</v>
      </c>
      <c r="F44" s="138">
        <v>0</v>
      </c>
      <c r="G44" s="137">
        <v>0</v>
      </c>
      <c r="H44" s="139">
        <v>0</v>
      </c>
      <c r="I44" s="142"/>
    </row>
    <row r="45" spans="1:9" ht="15">
      <c r="A45" s="141"/>
      <c r="B45" s="136">
        <v>0</v>
      </c>
      <c r="C45" s="137">
        <v>0</v>
      </c>
      <c r="D45" s="138">
        <v>0</v>
      </c>
      <c r="E45" s="137">
        <v>0</v>
      </c>
      <c r="F45" s="138">
        <v>0</v>
      </c>
      <c r="G45" s="137">
        <v>0</v>
      </c>
      <c r="H45" s="139">
        <v>0</v>
      </c>
      <c r="I45" s="142"/>
    </row>
    <row r="46" spans="1:9" ht="15">
      <c r="A46" s="143"/>
      <c r="B46" s="138">
        <v>0</v>
      </c>
      <c r="C46" s="137">
        <v>0</v>
      </c>
      <c r="D46" s="138">
        <v>0</v>
      </c>
      <c r="E46" s="137">
        <v>0</v>
      </c>
      <c r="F46" s="138">
        <v>0</v>
      </c>
      <c r="G46" s="137">
        <v>0</v>
      </c>
      <c r="H46" s="139">
        <v>0</v>
      </c>
      <c r="I46" s="142"/>
    </row>
    <row r="47" spans="1:9" ht="15">
      <c r="A47" s="143"/>
      <c r="B47" s="138">
        <v>0</v>
      </c>
      <c r="C47" s="137">
        <v>0</v>
      </c>
      <c r="D47" s="138">
        <v>0</v>
      </c>
      <c r="E47" s="137">
        <v>0</v>
      </c>
      <c r="F47" s="138">
        <v>0</v>
      </c>
      <c r="G47" s="137">
        <v>0</v>
      </c>
      <c r="H47" s="139">
        <v>0</v>
      </c>
      <c r="I47" s="142"/>
    </row>
    <row r="48" spans="1:9" ht="15">
      <c r="A48" s="143"/>
      <c r="B48" s="138">
        <v>0</v>
      </c>
      <c r="C48" s="137">
        <v>0</v>
      </c>
      <c r="D48" s="138">
        <v>0</v>
      </c>
      <c r="E48" s="137">
        <v>0</v>
      </c>
      <c r="F48" s="138">
        <v>0</v>
      </c>
      <c r="G48" s="137">
        <v>0</v>
      </c>
      <c r="H48" s="139">
        <v>0</v>
      </c>
      <c r="I48" s="142"/>
    </row>
    <row r="49" spans="1:9" ht="15">
      <c r="A49" s="143"/>
      <c r="B49" s="138">
        <v>0</v>
      </c>
      <c r="C49" s="137">
        <v>0</v>
      </c>
      <c r="D49" s="138">
        <v>0</v>
      </c>
      <c r="E49" s="137">
        <v>0</v>
      </c>
      <c r="F49" s="138">
        <v>0</v>
      </c>
      <c r="G49" s="137">
        <v>0</v>
      </c>
      <c r="H49" s="139">
        <v>0</v>
      </c>
      <c r="I49" s="142"/>
    </row>
    <row r="50" spans="1:9" ht="15">
      <c r="A50" s="143"/>
      <c r="B50" s="138">
        <v>0</v>
      </c>
      <c r="C50" s="137">
        <v>0</v>
      </c>
      <c r="D50" s="138">
        <v>0</v>
      </c>
      <c r="E50" s="137">
        <v>0</v>
      </c>
      <c r="F50" s="138">
        <v>0</v>
      </c>
      <c r="G50" s="137">
        <v>0</v>
      </c>
      <c r="H50" s="139">
        <v>0</v>
      </c>
      <c r="I50" s="142"/>
    </row>
    <row r="51" spans="1:9" ht="15">
      <c r="A51" s="143"/>
      <c r="B51" s="138">
        <v>0</v>
      </c>
      <c r="C51" s="137">
        <v>0</v>
      </c>
      <c r="D51" s="138">
        <v>0</v>
      </c>
      <c r="E51" s="137">
        <v>0</v>
      </c>
      <c r="F51" s="138">
        <v>0</v>
      </c>
      <c r="G51" s="137">
        <v>0</v>
      </c>
      <c r="H51" s="139">
        <v>0</v>
      </c>
      <c r="I51" s="142"/>
    </row>
    <row r="52" spans="1:9" ht="15">
      <c r="A52" s="143"/>
      <c r="B52" s="138">
        <v>0</v>
      </c>
      <c r="C52" s="137">
        <v>0</v>
      </c>
      <c r="D52" s="138">
        <v>0</v>
      </c>
      <c r="E52" s="137">
        <v>0</v>
      </c>
      <c r="F52" s="138">
        <v>0</v>
      </c>
      <c r="G52" s="137">
        <v>0</v>
      </c>
      <c r="H52" s="139">
        <v>0</v>
      </c>
      <c r="I52" s="142"/>
    </row>
    <row r="53" spans="1:9" ht="15">
      <c r="A53" s="143"/>
      <c r="B53" s="138">
        <v>0</v>
      </c>
      <c r="C53" s="137">
        <v>0</v>
      </c>
      <c r="D53" s="138">
        <v>0</v>
      </c>
      <c r="E53" s="137">
        <v>0</v>
      </c>
      <c r="F53" s="138">
        <v>0</v>
      </c>
      <c r="G53" s="137">
        <v>0</v>
      </c>
      <c r="H53" s="139">
        <v>0</v>
      </c>
      <c r="I53" s="142"/>
    </row>
    <row r="54" spans="1:9" ht="15">
      <c r="A54" s="143"/>
      <c r="B54" s="138">
        <v>0</v>
      </c>
      <c r="C54" s="137">
        <v>0</v>
      </c>
      <c r="D54" s="138">
        <v>0</v>
      </c>
      <c r="E54" s="137">
        <v>0</v>
      </c>
      <c r="F54" s="138">
        <v>0</v>
      </c>
      <c r="G54" s="137">
        <v>0</v>
      </c>
      <c r="H54" s="139">
        <v>0</v>
      </c>
      <c r="I54" s="142"/>
    </row>
    <row r="55" spans="1:9" ht="15">
      <c r="A55" s="143"/>
      <c r="B55" s="138">
        <v>0</v>
      </c>
      <c r="C55" s="137">
        <v>0</v>
      </c>
      <c r="D55" s="138">
        <v>0</v>
      </c>
      <c r="E55" s="137">
        <v>0</v>
      </c>
      <c r="F55" s="138">
        <v>0</v>
      </c>
      <c r="G55" s="137">
        <v>0</v>
      </c>
      <c r="H55" s="139">
        <v>0</v>
      </c>
      <c r="I55" s="142"/>
    </row>
    <row r="56" spans="1:9" ht="15">
      <c r="A56" s="143"/>
      <c r="B56" s="138">
        <v>0</v>
      </c>
      <c r="C56" s="137">
        <v>0</v>
      </c>
      <c r="D56" s="138">
        <v>0</v>
      </c>
      <c r="E56" s="137">
        <v>0</v>
      </c>
      <c r="F56" s="138">
        <v>0</v>
      </c>
      <c r="G56" s="137">
        <v>0</v>
      </c>
      <c r="H56" s="139">
        <v>0</v>
      </c>
      <c r="I56" s="142"/>
    </row>
    <row r="57" spans="1:9" ht="15">
      <c r="A57" s="143"/>
      <c r="B57" s="138">
        <v>0</v>
      </c>
      <c r="C57" s="137">
        <v>0</v>
      </c>
      <c r="D57" s="138">
        <v>0</v>
      </c>
      <c r="E57" s="137">
        <v>0</v>
      </c>
      <c r="F57" s="138">
        <v>0</v>
      </c>
      <c r="G57" s="137">
        <v>0</v>
      </c>
      <c r="H57" s="139">
        <v>0</v>
      </c>
      <c r="I57" s="142"/>
    </row>
    <row r="58" spans="1:9" ht="15">
      <c r="A58" s="143"/>
      <c r="B58" s="138">
        <v>0</v>
      </c>
      <c r="C58" s="137">
        <v>0</v>
      </c>
      <c r="D58" s="138">
        <v>0</v>
      </c>
      <c r="E58" s="137">
        <v>0</v>
      </c>
      <c r="F58" s="138">
        <v>0</v>
      </c>
      <c r="G58" s="137">
        <v>0</v>
      </c>
      <c r="H58" s="139">
        <v>0</v>
      </c>
      <c r="I58" s="142"/>
    </row>
    <row r="59" spans="1:9" ht="15">
      <c r="A59" s="143"/>
      <c r="B59" s="138">
        <v>0</v>
      </c>
      <c r="C59" s="137">
        <v>0</v>
      </c>
      <c r="D59" s="138">
        <v>0</v>
      </c>
      <c r="E59" s="137">
        <v>0</v>
      </c>
      <c r="F59" s="138">
        <v>0</v>
      </c>
      <c r="G59" s="137">
        <v>0</v>
      </c>
      <c r="H59" s="139">
        <v>0</v>
      </c>
      <c r="I59" s="142"/>
    </row>
    <row r="60" spans="1:9" ht="15">
      <c r="A60" s="143"/>
      <c r="B60" s="138">
        <v>0</v>
      </c>
      <c r="C60" s="137">
        <v>0</v>
      </c>
      <c r="D60" s="138">
        <v>0</v>
      </c>
      <c r="E60" s="137">
        <v>0</v>
      </c>
      <c r="F60" s="138">
        <v>0</v>
      </c>
      <c r="G60" s="137">
        <v>0</v>
      </c>
      <c r="H60" s="139">
        <v>0</v>
      </c>
      <c r="I60" s="142"/>
    </row>
    <row r="61" spans="1:9" ht="15">
      <c r="A61" s="143"/>
      <c r="B61" s="138">
        <v>0</v>
      </c>
      <c r="C61" s="137">
        <v>0</v>
      </c>
      <c r="D61" s="138">
        <v>0</v>
      </c>
      <c r="E61" s="137">
        <v>0</v>
      </c>
      <c r="F61" s="138">
        <v>0</v>
      </c>
      <c r="G61" s="137">
        <v>0</v>
      </c>
      <c r="H61" s="139">
        <v>0</v>
      </c>
      <c r="I61" s="142"/>
    </row>
    <row r="62" spans="1:9" ht="15">
      <c r="A62" s="143"/>
      <c r="B62" s="138">
        <v>0</v>
      </c>
      <c r="C62" s="137">
        <v>0</v>
      </c>
      <c r="D62" s="138">
        <v>0</v>
      </c>
      <c r="E62" s="137">
        <v>0</v>
      </c>
      <c r="F62" s="138">
        <v>0</v>
      </c>
      <c r="G62" s="137">
        <v>0</v>
      </c>
      <c r="H62" s="139">
        <v>0</v>
      </c>
      <c r="I62" s="142"/>
    </row>
    <row r="63" spans="1:9" ht="15">
      <c r="A63" s="143"/>
      <c r="B63" s="138">
        <v>0</v>
      </c>
      <c r="C63" s="137">
        <v>0</v>
      </c>
      <c r="D63" s="138">
        <v>0</v>
      </c>
      <c r="E63" s="137">
        <v>0</v>
      </c>
      <c r="F63" s="138">
        <v>0</v>
      </c>
      <c r="G63" s="137">
        <v>0</v>
      </c>
      <c r="H63" s="139">
        <v>0</v>
      </c>
      <c r="I63" s="142"/>
    </row>
    <row r="64" spans="1:9" ht="15">
      <c r="A64" s="143"/>
      <c r="B64" s="138">
        <v>0</v>
      </c>
      <c r="C64" s="137">
        <v>0</v>
      </c>
      <c r="D64" s="138">
        <v>0</v>
      </c>
      <c r="E64" s="137">
        <v>0</v>
      </c>
      <c r="F64" s="138">
        <v>0</v>
      </c>
      <c r="G64" s="137">
        <v>0</v>
      </c>
      <c r="H64" s="139">
        <v>0</v>
      </c>
      <c r="I64" s="142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9921875" defaultRowHeight="14.25"/>
  <sheetData/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showGridLines="0" zoomScalePageLayoutView="0" workbookViewId="0" topLeftCell="A1">
      <selection activeCell="N29" sqref="N29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19921875" style="2" customWidth="1"/>
    <col min="10" max="16384" width="10.69921875" style="2" customWidth="1"/>
  </cols>
  <sheetData>
    <row r="1" spans="1:9" ht="15">
      <c r="A1" s="289"/>
      <c r="B1" s="120"/>
      <c r="C1" s="120"/>
      <c r="D1" s="120"/>
      <c r="E1" s="120"/>
      <c r="F1" s="120"/>
      <c r="G1" s="120"/>
      <c r="H1" s="120"/>
      <c r="I1" s="121"/>
    </row>
    <row r="2" spans="1:9" ht="15">
      <c r="A2" s="289"/>
      <c r="B2" s="291" t="s">
        <v>8</v>
      </c>
      <c r="C2" s="291"/>
      <c r="D2" s="291"/>
      <c r="E2" s="291"/>
      <c r="F2" s="291"/>
      <c r="G2" s="120"/>
      <c r="H2" s="120"/>
      <c r="I2" s="121"/>
    </row>
    <row r="3" spans="1:9" ht="15">
      <c r="A3" s="289"/>
      <c r="B3" s="122"/>
      <c r="C3" s="122"/>
      <c r="D3" s="122"/>
      <c r="E3" s="122"/>
      <c r="F3" s="122"/>
      <c r="G3" s="120"/>
      <c r="H3" s="120"/>
      <c r="I3" s="121"/>
    </row>
    <row r="4" spans="1:9" ht="15">
      <c r="A4" s="289"/>
      <c r="B4" s="291" t="s">
        <v>40</v>
      </c>
      <c r="C4" s="291"/>
      <c r="D4" s="291"/>
      <c r="E4" s="291"/>
      <c r="F4" s="291"/>
      <c r="G4" s="120"/>
      <c r="H4" s="120"/>
      <c r="I4" s="121"/>
    </row>
    <row r="5" spans="1:9" ht="15">
      <c r="A5" s="289"/>
      <c r="B5" s="120"/>
      <c r="C5" s="120"/>
      <c r="D5" s="120"/>
      <c r="E5" s="120"/>
      <c r="F5" s="120"/>
      <c r="G5" s="120"/>
      <c r="H5" s="120"/>
      <c r="I5" s="121"/>
    </row>
    <row r="6" spans="1:9" ht="15">
      <c r="A6" s="289"/>
      <c r="B6" s="290"/>
      <c r="C6" s="290"/>
      <c r="D6" s="120"/>
      <c r="E6" s="120"/>
      <c r="F6" s="120"/>
      <c r="G6" s="120"/>
      <c r="H6" s="120"/>
      <c r="I6" s="121"/>
    </row>
    <row r="7" spans="1:9" ht="15">
      <c r="A7" s="289"/>
      <c r="B7" s="120"/>
      <c r="C7" s="120"/>
      <c r="D7" s="120"/>
      <c r="E7" s="120"/>
      <c r="F7" s="120"/>
      <c r="G7" s="120"/>
      <c r="H7" s="120"/>
      <c r="I7" s="121"/>
    </row>
    <row r="8" spans="1:12" ht="15" customHeight="1">
      <c r="A8" s="123" t="s">
        <v>13</v>
      </c>
      <c r="B8" s="124" t="s">
        <v>51</v>
      </c>
      <c r="C8" s="124"/>
      <c r="D8" s="124"/>
      <c r="E8" s="124"/>
      <c r="F8" s="119"/>
      <c r="G8" s="119"/>
      <c r="H8" s="119"/>
      <c r="I8" s="121"/>
      <c r="J8" s="16"/>
      <c r="K8" s="16"/>
      <c r="L8" s="17"/>
    </row>
    <row r="9" spans="1:12" ht="15" customHeight="1">
      <c r="A9" s="123" t="s">
        <v>0</v>
      </c>
      <c r="B9" s="124" t="s">
        <v>52</v>
      </c>
      <c r="C9" s="124"/>
      <c r="D9" s="124"/>
      <c r="E9" s="124"/>
      <c r="F9" s="119"/>
      <c r="G9" s="119"/>
      <c r="H9" s="119"/>
      <c r="I9" s="121"/>
      <c r="J9" s="16"/>
      <c r="K9" s="16"/>
      <c r="L9" s="17"/>
    </row>
    <row r="10" spans="1:12" ht="15" customHeight="1">
      <c r="A10" s="123" t="s">
        <v>16</v>
      </c>
      <c r="B10" s="292">
        <v>40887</v>
      </c>
      <c r="C10" s="292"/>
      <c r="D10" s="125"/>
      <c r="E10" s="125"/>
      <c r="F10" s="35"/>
      <c r="G10" s="35"/>
      <c r="H10" s="35"/>
      <c r="I10" s="121"/>
      <c r="J10" s="16"/>
      <c r="K10" s="16"/>
      <c r="L10" s="17"/>
    </row>
    <row r="11" spans="1:9" ht="15" customHeight="1">
      <c r="A11" s="123" t="s">
        <v>39</v>
      </c>
      <c r="B11" s="124" t="s">
        <v>53</v>
      </c>
      <c r="C11" s="125"/>
      <c r="D11" s="120"/>
      <c r="E11" s="120"/>
      <c r="F11" s="120"/>
      <c r="G11" s="120"/>
      <c r="H11" s="120"/>
      <c r="I11" s="121"/>
    </row>
    <row r="12" spans="1:9" ht="15" customHeight="1">
      <c r="A12" s="123" t="s">
        <v>19</v>
      </c>
      <c r="B12" s="119" t="s">
        <v>56</v>
      </c>
      <c r="C12" s="120"/>
      <c r="D12" s="120"/>
      <c r="E12" s="120"/>
      <c r="F12" s="120"/>
      <c r="G12" s="120"/>
      <c r="H12" s="120"/>
      <c r="I12" s="121"/>
    </row>
    <row r="13" spans="1:9" ht="15" customHeight="1">
      <c r="A13" s="126" t="s">
        <v>15</v>
      </c>
      <c r="B13" s="36" t="s">
        <v>2</v>
      </c>
      <c r="C13" s="37"/>
      <c r="D13" s="38" t="s">
        <v>20</v>
      </c>
      <c r="E13" s="37"/>
      <c r="F13" s="38" t="s">
        <v>1</v>
      </c>
      <c r="G13" s="37"/>
      <c r="H13" s="127"/>
      <c r="I13" s="128" t="s">
        <v>29</v>
      </c>
    </row>
    <row r="14" spans="1:9" ht="15" customHeight="1">
      <c r="A14" s="126" t="s">
        <v>18</v>
      </c>
      <c r="B14" s="39">
        <v>0.7</v>
      </c>
      <c r="C14" s="40"/>
      <c r="D14" s="41">
        <v>0</v>
      </c>
      <c r="E14" s="40"/>
      <c r="F14" s="41">
        <v>0.8</v>
      </c>
      <c r="G14" s="40"/>
      <c r="H14" s="129" t="s">
        <v>21</v>
      </c>
      <c r="I14" s="130" t="s">
        <v>30</v>
      </c>
    </row>
    <row r="15" spans="1:9" ht="15" customHeight="1">
      <c r="A15" s="126" t="s">
        <v>17</v>
      </c>
      <c r="B15" s="44">
        <v>76.75</v>
      </c>
      <c r="C15" s="43"/>
      <c r="D15" s="44">
        <v>1</v>
      </c>
      <c r="E15" s="43"/>
      <c r="F15" s="44">
        <v>1</v>
      </c>
      <c r="G15" s="43"/>
      <c r="H15" s="129" t="s">
        <v>22</v>
      </c>
      <c r="I15" s="130" t="s">
        <v>31</v>
      </c>
    </row>
    <row r="16" spans="1:9" ht="13.5">
      <c r="A16" s="126"/>
      <c r="B16" s="131" t="s">
        <v>5</v>
      </c>
      <c r="C16" s="132" t="s">
        <v>4</v>
      </c>
      <c r="D16" s="132" t="s">
        <v>25</v>
      </c>
      <c r="E16" s="132" t="s">
        <v>4</v>
      </c>
      <c r="F16" s="132" t="s">
        <v>5</v>
      </c>
      <c r="G16" s="132" t="s">
        <v>4</v>
      </c>
      <c r="H16" s="133" t="s">
        <v>4</v>
      </c>
      <c r="I16" s="134">
        <v>21</v>
      </c>
    </row>
    <row r="17" spans="1:9" ht="13.5">
      <c r="A17" s="160" t="s">
        <v>57</v>
      </c>
      <c r="B17" s="136">
        <v>46.5</v>
      </c>
      <c r="C17" s="137">
        <f>B17/B$15*1000*B$14</f>
        <v>424.1042345276873</v>
      </c>
      <c r="D17" s="138">
        <v>0</v>
      </c>
      <c r="E17" s="137">
        <f>D17/D$15*1000*D$14</f>
        <v>0</v>
      </c>
      <c r="F17" s="138">
        <v>0</v>
      </c>
      <c r="G17" s="137">
        <f>F17/F$15*1000*F$14</f>
        <v>0</v>
      </c>
      <c r="H17" s="139">
        <f>LARGE((C17,E17,G17),1)</f>
        <v>424.1042345276873</v>
      </c>
      <c r="I17" s="140">
        <v>12</v>
      </c>
    </row>
    <row r="18" spans="1:9" ht="13.5">
      <c r="A18" s="141"/>
      <c r="B18" s="136">
        <v>0</v>
      </c>
      <c r="C18" s="137">
        <v>0</v>
      </c>
      <c r="D18" s="138">
        <v>0</v>
      </c>
      <c r="E18" s="137">
        <v>0</v>
      </c>
      <c r="F18" s="138">
        <v>0</v>
      </c>
      <c r="G18" s="137">
        <v>0</v>
      </c>
      <c r="H18" s="139">
        <v>0</v>
      </c>
      <c r="I18" s="140"/>
    </row>
    <row r="19" spans="1:9" ht="13.5">
      <c r="A19" s="141"/>
      <c r="B19" s="136">
        <v>0</v>
      </c>
      <c r="C19" s="137">
        <v>0</v>
      </c>
      <c r="D19" s="138">
        <v>0</v>
      </c>
      <c r="E19" s="137">
        <v>0</v>
      </c>
      <c r="F19" s="138">
        <v>0</v>
      </c>
      <c r="G19" s="137">
        <v>0</v>
      </c>
      <c r="H19" s="139">
        <v>0</v>
      </c>
      <c r="I19" s="140"/>
    </row>
    <row r="20" spans="1:9" ht="13.5">
      <c r="A20" s="141"/>
      <c r="B20" s="136">
        <v>0</v>
      </c>
      <c r="C20" s="137">
        <v>0</v>
      </c>
      <c r="D20" s="138">
        <v>0</v>
      </c>
      <c r="E20" s="137">
        <v>0</v>
      </c>
      <c r="F20" s="138">
        <v>0</v>
      </c>
      <c r="G20" s="137">
        <v>0</v>
      </c>
      <c r="H20" s="139">
        <v>0</v>
      </c>
      <c r="I20" s="140"/>
    </row>
    <row r="21" spans="1:9" ht="13.5">
      <c r="A21" s="141"/>
      <c r="B21" s="136">
        <v>0</v>
      </c>
      <c r="C21" s="137">
        <v>0</v>
      </c>
      <c r="D21" s="138">
        <v>0</v>
      </c>
      <c r="E21" s="137">
        <v>0</v>
      </c>
      <c r="F21" s="138">
        <v>0</v>
      </c>
      <c r="G21" s="137">
        <v>0</v>
      </c>
      <c r="H21" s="139">
        <v>0</v>
      </c>
      <c r="I21" s="140"/>
    </row>
    <row r="22" spans="1:9" ht="13.5">
      <c r="A22" s="141"/>
      <c r="B22" s="136">
        <v>0</v>
      </c>
      <c r="C22" s="137">
        <v>0</v>
      </c>
      <c r="D22" s="138">
        <v>0</v>
      </c>
      <c r="E22" s="137">
        <v>0</v>
      </c>
      <c r="F22" s="138">
        <v>0</v>
      </c>
      <c r="G22" s="137">
        <v>0</v>
      </c>
      <c r="H22" s="139">
        <v>0</v>
      </c>
      <c r="I22" s="140"/>
    </row>
    <row r="23" spans="1:9" ht="13.5">
      <c r="A23" s="141"/>
      <c r="B23" s="136">
        <v>0</v>
      </c>
      <c r="C23" s="137">
        <v>0</v>
      </c>
      <c r="D23" s="138">
        <v>0</v>
      </c>
      <c r="E23" s="137">
        <v>0</v>
      </c>
      <c r="F23" s="138">
        <v>0</v>
      </c>
      <c r="G23" s="137">
        <v>0</v>
      </c>
      <c r="H23" s="139">
        <v>0</v>
      </c>
      <c r="I23" s="140"/>
    </row>
    <row r="24" spans="1:9" ht="13.5">
      <c r="A24" s="141"/>
      <c r="B24" s="136">
        <v>0</v>
      </c>
      <c r="C24" s="137">
        <v>0</v>
      </c>
      <c r="D24" s="138">
        <v>0</v>
      </c>
      <c r="E24" s="137">
        <v>0</v>
      </c>
      <c r="F24" s="138">
        <v>0</v>
      </c>
      <c r="G24" s="137">
        <v>0</v>
      </c>
      <c r="H24" s="139">
        <v>0</v>
      </c>
      <c r="I24" s="140"/>
    </row>
    <row r="25" spans="1:9" ht="13.5">
      <c r="A25" s="141"/>
      <c r="B25" s="136">
        <v>0</v>
      </c>
      <c r="C25" s="137">
        <v>0</v>
      </c>
      <c r="D25" s="138">
        <v>0</v>
      </c>
      <c r="E25" s="137">
        <v>0</v>
      </c>
      <c r="F25" s="138">
        <v>0</v>
      </c>
      <c r="G25" s="137">
        <v>0</v>
      </c>
      <c r="H25" s="139">
        <v>0</v>
      </c>
      <c r="I25" s="140"/>
    </row>
    <row r="26" spans="1:9" ht="13.5">
      <c r="A26" s="141"/>
      <c r="B26" s="136">
        <v>0</v>
      </c>
      <c r="C26" s="137">
        <v>0</v>
      </c>
      <c r="D26" s="138">
        <v>0</v>
      </c>
      <c r="E26" s="137">
        <v>0</v>
      </c>
      <c r="F26" s="138">
        <v>0</v>
      </c>
      <c r="G26" s="137">
        <v>0</v>
      </c>
      <c r="H26" s="139">
        <v>0</v>
      </c>
      <c r="I26" s="140"/>
    </row>
    <row r="27" spans="1:9" ht="13.5">
      <c r="A27" s="141"/>
      <c r="B27" s="136">
        <v>0</v>
      </c>
      <c r="C27" s="137">
        <v>0</v>
      </c>
      <c r="D27" s="138">
        <v>0</v>
      </c>
      <c r="E27" s="137">
        <v>0</v>
      </c>
      <c r="F27" s="138">
        <v>0</v>
      </c>
      <c r="G27" s="137">
        <v>0</v>
      </c>
      <c r="H27" s="139">
        <v>0</v>
      </c>
      <c r="I27" s="140"/>
    </row>
    <row r="28" spans="1:9" ht="13.5">
      <c r="A28" s="141"/>
      <c r="B28" s="136">
        <v>0</v>
      </c>
      <c r="C28" s="137">
        <v>0</v>
      </c>
      <c r="D28" s="138">
        <v>0</v>
      </c>
      <c r="E28" s="137">
        <v>0</v>
      </c>
      <c r="F28" s="138">
        <v>0</v>
      </c>
      <c r="G28" s="137">
        <v>0</v>
      </c>
      <c r="H28" s="139">
        <v>0</v>
      </c>
      <c r="I28" s="140"/>
    </row>
    <row r="29" spans="1:9" ht="13.5">
      <c r="A29" s="141"/>
      <c r="B29" s="136">
        <v>0</v>
      </c>
      <c r="C29" s="137">
        <v>0</v>
      </c>
      <c r="D29" s="138">
        <v>0</v>
      </c>
      <c r="E29" s="137">
        <v>0</v>
      </c>
      <c r="F29" s="138">
        <v>0</v>
      </c>
      <c r="G29" s="137">
        <v>0</v>
      </c>
      <c r="H29" s="139">
        <v>0</v>
      </c>
      <c r="I29" s="140"/>
    </row>
    <row r="30" spans="1:9" ht="13.5">
      <c r="A30" s="141"/>
      <c r="B30" s="136">
        <v>0</v>
      </c>
      <c r="C30" s="137">
        <v>0</v>
      </c>
      <c r="D30" s="138">
        <v>0</v>
      </c>
      <c r="E30" s="137">
        <v>0</v>
      </c>
      <c r="F30" s="138">
        <v>0</v>
      </c>
      <c r="G30" s="137">
        <v>0</v>
      </c>
      <c r="H30" s="139">
        <v>0</v>
      </c>
      <c r="I30" s="140"/>
    </row>
    <row r="31" spans="1:9" ht="13.5">
      <c r="A31" s="141"/>
      <c r="B31" s="136">
        <v>0</v>
      </c>
      <c r="C31" s="137">
        <v>0</v>
      </c>
      <c r="D31" s="138">
        <v>0</v>
      </c>
      <c r="E31" s="137">
        <v>0</v>
      </c>
      <c r="F31" s="138">
        <v>0</v>
      </c>
      <c r="G31" s="137">
        <v>0</v>
      </c>
      <c r="H31" s="139">
        <v>0</v>
      </c>
      <c r="I31" s="140"/>
    </row>
    <row r="32" spans="1:9" ht="13.5">
      <c r="A32" s="141"/>
      <c r="B32" s="136">
        <v>0</v>
      </c>
      <c r="C32" s="137">
        <v>0</v>
      </c>
      <c r="D32" s="138">
        <v>0</v>
      </c>
      <c r="E32" s="137">
        <v>0</v>
      </c>
      <c r="F32" s="138">
        <v>0</v>
      </c>
      <c r="G32" s="137">
        <v>0</v>
      </c>
      <c r="H32" s="139">
        <v>0</v>
      </c>
      <c r="I32" s="140"/>
    </row>
    <row r="33" spans="1:9" ht="13.5">
      <c r="A33" s="141"/>
      <c r="B33" s="136">
        <v>0</v>
      </c>
      <c r="C33" s="137">
        <v>0</v>
      </c>
      <c r="D33" s="138">
        <v>0</v>
      </c>
      <c r="E33" s="137">
        <v>0</v>
      </c>
      <c r="F33" s="138">
        <v>0</v>
      </c>
      <c r="G33" s="137">
        <v>0</v>
      </c>
      <c r="H33" s="139">
        <v>0</v>
      </c>
      <c r="I33" s="140"/>
    </row>
    <row r="34" spans="1:9" ht="13.5">
      <c r="A34" s="141"/>
      <c r="B34" s="136">
        <v>0</v>
      </c>
      <c r="C34" s="137">
        <v>0</v>
      </c>
      <c r="D34" s="138">
        <v>0</v>
      </c>
      <c r="E34" s="137">
        <v>0</v>
      </c>
      <c r="F34" s="138">
        <v>0</v>
      </c>
      <c r="G34" s="137">
        <v>0</v>
      </c>
      <c r="H34" s="139">
        <v>0</v>
      </c>
      <c r="I34" s="140"/>
    </row>
    <row r="35" spans="1:9" ht="13.5">
      <c r="A35" s="141"/>
      <c r="B35" s="136">
        <v>0</v>
      </c>
      <c r="C35" s="137">
        <v>0</v>
      </c>
      <c r="D35" s="138">
        <v>0</v>
      </c>
      <c r="E35" s="137">
        <v>0</v>
      </c>
      <c r="F35" s="138">
        <v>0</v>
      </c>
      <c r="G35" s="137">
        <v>0</v>
      </c>
      <c r="H35" s="139">
        <v>0</v>
      </c>
      <c r="I35" s="140"/>
    </row>
    <row r="36" spans="1:9" ht="13.5">
      <c r="A36" s="141"/>
      <c r="B36" s="136">
        <v>0</v>
      </c>
      <c r="C36" s="137">
        <v>0</v>
      </c>
      <c r="D36" s="138">
        <v>0</v>
      </c>
      <c r="E36" s="137">
        <v>0</v>
      </c>
      <c r="F36" s="138">
        <v>0</v>
      </c>
      <c r="G36" s="137">
        <v>0</v>
      </c>
      <c r="H36" s="139">
        <v>0</v>
      </c>
      <c r="I36" s="140"/>
    </row>
    <row r="37" spans="1:9" ht="13.5">
      <c r="A37" s="141"/>
      <c r="B37" s="136">
        <v>0</v>
      </c>
      <c r="C37" s="137">
        <v>0</v>
      </c>
      <c r="D37" s="138">
        <v>0</v>
      </c>
      <c r="E37" s="137">
        <v>0</v>
      </c>
      <c r="F37" s="138">
        <v>0</v>
      </c>
      <c r="G37" s="137">
        <v>0</v>
      </c>
      <c r="H37" s="139">
        <v>0</v>
      </c>
      <c r="I37" s="140"/>
    </row>
    <row r="38" spans="1:9" ht="15">
      <c r="A38" s="141"/>
      <c r="B38" s="136">
        <v>0</v>
      </c>
      <c r="C38" s="137">
        <v>0</v>
      </c>
      <c r="D38" s="138">
        <v>0</v>
      </c>
      <c r="E38" s="137">
        <v>0</v>
      </c>
      <c r="F38" s="138">
        <v>0</v>
      </c>
      <c r="G38" s="137">
        <v>0</v>
      </c>
      <c r="H38" s="139">
        <v>0</v>
      </c>
      <c r="I38" s="142"/>
    </row>
    <row r="39" spans="1:9" ht="15">
      <c r="A39" s="141"/>
      <c r="B39" s="136">
        <v>0</v>
      </c>
      <c r="C39" s="137">
        <v>0</v>
      </c>
      <c r="D39" s="138">
        <v>0</v>
      </c>
      <c r="E39" s="137">
        <v>0</v>
      </c>
      <c r="F39" s="138">
        <v>0</v>
      </c>
      <c r="G39" s="137">
        <v>0</v>
      </c>
      <c r="H39" s="139">
        <v>0</v>
      </c>
      <c r="I39" s="142"/>
    </row>
    <row r="40" spans="1:9" ht="15">
      <c r="A40" s="141"/>
      <c r="B40" s="136">
        <v>0</v>
      </c>
      <c r="C40" s="137">
        <v>0</v>
      </c>
      <c r="D40" s="138">
        <v>0</v>
      </c>
      <c r="E40" s="137">
        <v>0</v>
      </c>
      <c r="F40" s="138">
        <v>0</v>
      </c>
      <c r="G40" s="137">
        <v>0</v>
      </c>
      <c r="H40" s="139">
        <v>0</v>
      </c>
      <c r="I40" s="142"/>
    </row>
    <row r="41" spans="1:9" ht="15">
      <c r="A41" s="141"/>
      <c r="B41" s="136">
        <v>0</v>
      </c>
      <c r="C41" s="137">
        <v>0</v>
      </c>
      <c r="D41" s="138">
        <v>0</v>
      </c>
      <c r="E41" s="137">
        <v>0</v>
      </c>
      <c r="F41" s="138">
        <v>0</v>
      </c>
      <c r="G41" s="137">
        <v>0</v>
      </c>
      <c r="H41" s="139">
        <v>0</v>
      </c>
      <c r="I41" s="142"/>
    </row>
    <row r="42" spans="1:9" ht="15">
      <c r="A42" s="141"/>
      <c r="B42" s="136">
        <v>0</v>
      </c>
      <c r="C42" s="137">
        <v>0</v>
      </c>
      <c r="D42" s="138">
        <v>0</v>
      </c>
      <c r="E42" s="137">
        <v>0</v>
      </c>
      <c r="F42" s="138">
        <v>0</v>
      </c>
      <c r="G42" s="137">
        <v>0</v>
      </c>
      <c r="H42" s="139">
        <v>0</v>
      </c>
      <c r="I42" s="142"/>
    </row>
    <row r="43" spans="1:9" ht="15">
      <c r="A43" s="141"/>
      <c r="B43" s="136">
        <v>0</v>
      </c>
      <c r="C43" s="137">
        <v>0</v>
      </c>
      <c r="D43" s="138">
        <v>0</v>
      </c>
      <c r="E43" s="137">
        <v>0</v>
      </c>
      <c r="F43" s="138">
        <v>0</v>
      </c>
      <c r="G43" s="137">
        <v>0</v>
      </c>
      <c r="H43" s="139">
        <v>0</v>
      </c>
      <c r="I43" s="142"/>
    </row>
    <row r="44" spans="1:9" ht="15">
      <c r="A44" s="141"/>
      <c r="B44" s="136">
        <v>0</v>
      </c>
      <c r="C44" s="137">
        <v>0</v>
      </c>
      <c r="D44" s="138">
        <v>0</v>
      </c>
      <c r="E44" s="137">
        <v>0</v>
      </c>
      <c r="F44" s="138">
        <v>0</v>
      </c>
      <c r="G44" s="137">
        <v>0</v>
      </c>
      <c r="H44" s="139">
        <v>0</v>
      </c>
      <c r="I44" s="142"/>
    </row>
    <row r="45" spans="1:9" ht="15">
      <c r="A45" s="141"/>
      <c r="B45" s="136">
        <v>0</v>
      </c>
      <c r="C45" s="137">
        <v>0</v>
      </c>
      <c r="D45" s="138">
        <v>0</v>
      </c>
      <c r="E45" s="137">
        <v>0</v>
      </c>
      <c r="F45" s="138">
        <v>0</v>
      </c>
      <c r="G45" s="137">
        <v>0</v>
      </c>
      <c r="H45" s="139">
        <v>0</v>
      </c>
      <c r="I45" s="142"/>
    </row>
    <row r="46" spans="1:9" ht="15">
      <c r="A46" s="143"/>
      <c r="B46" s="138">
        <v>0</v>
      </c>
      <c r="C46" s="137">
        <v>0</v>
      </c>
      <c r="D46" s="138">
        <v>0</v>
      </c>
      <c r="E46" s="137">
        <v>0</v>
      </c>
      <c r="F46" s="138">
        <v>0</v>
      </c>
      <c r="G46" s="137">
        <v>0</v>
      </c>
      <c r="H46" s="139">
        <v>0</v>
      </c>
      <c r="I46" s="142"/>
    </row>
    <row r="47" spans="1:9" ht="15">
      <c r="A47" s="143"/>
      <c r="B47" s="138">
        <v>0</v>
      </c>
      <c r="C47" s="137">
        <v>0</v>
      </c>
      <c r="D47" s="138">
        <v>0</v>
      </c>
      <c r="E47" s="137">
        <v>0</v>
      </c>
      <c r="F47" s="138">
        <v>0</v>
      </c>
      <c r="G47" s="137">
        <v>0</v>
      </c>
      <c r="H47" s="139">
        <v>0</v>
      </c>
      <c r="I47" s="142"/>
    </row>
    <row r="48" spans="1:9" ht="15">
      <c r="A48" s="143"/>
      <c r="B48" s="138">
        <v>0</v>
      </c>
      <c r="C48" s="137">
        <v>0</v>
      </c>
      <c r="D48" s="138">
        <v>0</v>
      </c>
      <c r="E48" s="137">
        <v>0</v>
      </c>
      <c r="F48" s="138">
        <v>0</v>
      </c>
      <c r="G48" s="137">
        <v>0</v>
      </c>
      <c r="H48" s="139">
        <v>0</v>
      </c>
      <c r="I48" s="142"/>
    </row>
    <row r="49" spans="1:9" ht="15">
      <c r="A49" s="143"/>
      <c r="B49" s="138">
        <v>0</v>
      </c>
      <c r="C49" s="137">
        <v>0</v>
      </c>
      <c r="D49" s="138">
        <v>0</v>
      </c>
      <c r="E49" s="137">
        <v>0</v>
      </c>
      <c r="F49" s="138">
        <v>0</v>
      </c>
      <c r="G49" s="137">
        <v>0</v>
      </c>
      <c r="H49" s="139">
        <v>0</v>
      </c>
      <c r="I49" s="142"/>
    </row>
    <row r="50" spans="1:9" ht="15">
      <c r="A50" s="143"/>
      <c r="B50" s="138">
        <v>0</v>
      </c>
      <c r="C50" s="137">
        <v>0</v>
      </c>
      <c r="D50" s="138">
        <v>0</v>
      </c>
      <c r="E50" s="137">
        <v>0</v>
      </c>
      <c r="F50" s="138">
        <v>0</v>
      </c>
      <c r="G50" s="137">
        <v>0</v>
      </c>
      <c r="H50" s="139">
        <v>0</v>
      </c>
      <c r="I50" s="142"/>
    </row>
    <row r="51" spans="1:9" ht="15">
      <c r="A51" s="143"/>
      <c r="B51" s="138">
        <v>0</v>
      </c>
      <c r="C51" s="137">
        <v>0</v>
      </c>
      <c r="D51" s="138">
        <v>0</v>
      </c>
      <c r="E51" s="137">
        <v>0</v>
      </c>
      <c r="F51" s="138">
        <v>0</v>
      </c>
      <c r="G51" s="137">
        <v>0</v>
      </c>
      <c r="H51" s="139">
        <v>0</v>
      </c>
      <c r="I51" s="142"/>
    </row>
    <row r="52" spans="1:9" ht="15">
      <c r="A52" s="143"/>
      <c r="B52" s="138">
        <v>0</v>
      </c>
      <c r="C52" s="137">
        <v>0</v>
      </c>
      <c r="D52" s="138">
        <v>0</v>
      </c>
      <c r="E52" s="137">
        <v>0</v>
      </c>
      <c r="F52" s="138">
        <v>0</v>
      </c>
      <c r="G52" s="137">
        <v>0</v>
      </c>
      <c r="H52" s="139">
        <v>0</v>
      </c>
      <c r="I52" s="142"/>
    </row>
    <row r="53" spans="1:9" ht="15">
      <c r="A53" s="143"/>
      <c r="B53" s="138">
        <v>0</v>
      </c>
      <c r="C53" s="137">
        <v>0</v>
      </c>
      <c r="D53" s="138">
        <v>0</v>
      </c>
      <c r="E53" s="137">
        <v>0</v>
      </c>
      <c r="F53" s="138">
        <v>0</v>
      </c>
      <c r="G53" s="137">
        <v>0</v>
      </c>
      <c r="H53" s="139">
        <v>0</v>
      </c>
      <c r="I53" s="142"/>
    </row>
    <row r="54" spans="1:9" ht="15">
      <c r="A54" s="143"/>
      <c r="B54" s="138">
        <v>0</v>
      </c>
      <c r="C54" s="137">
        <v>0</v>
      </c>
      <c r="D54" s="138">
        <v>0</v>
      </c>
      <c r="E54" s="137">
        <v>0</v>
      </c>
      <c r="F54" s="138">
        <v>0</v>
      </c>
      <c r="G54" s="137">
        <v>0</v>
      </c>
      <c r="H54" s="139">
        <v>0</v>
      </c>
      <c r="I54" s="142"/>
    </row>
    <row r="55" spans="1:9" ht="15">
      <c r="A55" s="143"/>
      <c r="B55" s="138">
        <v>0</v>
      </c>
      <c r="C55" s="137">
        <v>0</v>
      </c>
      <c r="D55" s="138">
        <v>0</v>
      </c>
      <c r="E55" s="137">
        <v>0</v>
      </c>
      <c r="F55" s="138">
        <v>0</v>
      </c>
      <c r="G55" s="137">
        <v>0</v>
      </c>
      <c r="H55" s="139">
        <v>0</v>
      </c>
      <c r="I55" s="142"/>
    </row>
    <row r="56" spans="1:9" ht="15">
      <c r="A56" s="143"/>
      <c r="B56" s="138">
        <v>0</v>
      </c>
      <c r="C56" s="137">
        <v>0</v>
      </c>
      <c r="D56" s="138">
        <v>0</v>
      </c>
      <c r="E56" s="137">
        <v>0</v>
      </c>
      <c r="F56" s="138">
        <v>0</v>
      </c>
      <c r="G56" s="137">
        <v>0</v>
      </c>
      <c r="H56" s="139">
        <v>0</v>
      </c>
      <c r="I56" s="142"/>
    </row>
    <row r="57" spans="1:9" ht="15">
      <c r="A57" s="143"/>
      <c r="B57" s="138">
        <v>0</v>
      </c>
      <c r="C57" s="137">
        <v>0</v>
      </c>
      <c r="D57" s="138">
        <v>0</v>
      </c>
      <c r="E57" s="137">
        <v>0</v>
      </c>
      <c r="F57" s="138">
        <v>0</v>
      </c>
      <c r="G57" s="137">
        <v>0</v>
      </c>
      <c r="H57" s="139">
        <v>0</v>
      </c>
      <c r="I57" s="142"/>
    </row>
    <row r="58" spans="1:9" ht="15">
      <c r="A58" s="143"/>
      <c r="B58" s="138">
        <v>0</v>
      </c>
      <c r="C58" s="137">
        <v>0</v>
      </c>
      <c r="D58" s="138">
        <v>0</v>
      </c>
      <c r="E58" s="137">
        <v>0</v>
      </c>
      <c r="F58" s="138">
        <v>0</v>
      </c>
      <c r="G58" s="137">
        <v>0</v>
      </c>
      <c r="H58" s="139">
        <v>0</v>
      </c>
      <c r="I58" s="142"/>
    </row>
    <row r="59" spans="1:9" ht="15">
      <c r="A59" s="143"/>
      <c r="B59" s="138">
        <v>0</v>
      </c>
      <c r="C59" s="137">
        <v>0</v>
      </c>
      <c r="D59" s="138">
        <v>0</v>
      </c>
      <c r="E59" s="137">
        <v>0</v>
      </c>
      <c r="F59" s="138">
        <v>0</v>
      </c>
      <c r="G59" s="137">
        <v>0</v>
      </c>
      <c r="H59" s="139">
        <v>0</v>
      </c>
      <c r="I59" s="142"/>
    </row>
    <row r="60" spans="1:9" ht="15">
      <c r="A60" s="143"/>
      <c r="B60" s="138">
        <v>0</v>
      </c>
      <c r="C60" s="137">
        <v>0</v>
      </c>
      <c r="D60" s="138">
        <v>0</v>
      </c>
      <c r="E60" s="137">
        <v>0</v>
      </c>
      <c r="F60" s="138">
        <v>0</v>
      </c>
      <c r="G60" s="137">
        <v>0</v>
      </c>
      <c r="H60" s="139">
        <v>0</v>
      </c>
      <c r="I60" s="142"/>
    </row>
    <row r="61" spans="1:9" ht="15">
      <c r="A61" s="143"/>
      <c r="B61" s="138">
        <v>0</v>
      </c>
      <c r="C61" s="137">
        <v>0</v>
      </c>
      <c r="D61" s="138">
        <v>0</v>
      </c>
      <c r="E61" s="137">
        <v>0</v>
      </c>
      <c r="F61" s="138">
        <v>0</v>
      </c>
      <c r="G61" s="137">
        <v>0</v>
      </c>
      <c r="H61" s="139">
        <v>0</v>
      </c>
      <c r="I61" s="142"/>
    </row>
    <row r="62" spans="1:9" ht="15">
      <c r="A62" s="143"/>
      <c r="B62" s="138">
        <v>0</v>
      </c>
      <c r="C62" s="137">
        <v>0</v>
      </c>
      <c r="D62" s="138">
        <v>0</v>
      </c>
      <c r="E62" s="137">
        <v>0</v>
      </c>
      <c r="F62" s="138">
        <v>0</v>
      </c>
      <c r="G62" s="137">
        <v>0</v>
      </c>
      <c r="H62" s="139">
        <v>0</v>
      </c>
      <c r="I62" s="142"/>
    </row>
    <row r="63" spans="1:9" ht="15">
      <c r="A63" s="143"/>
      <c r="B63" s="138">
        <v>0</v>
      </c>
      <c r="C63" s="137">
        <v>0</v>
      </c>
      <c r="D63" s="138">
        <v>0</v>
      </c>
      <c r="E63" s="137">
        <v>0</v>
      </c>
      <c r="F63" s="138">
        <v>0</v>
      </c>
      <c r="G63" s="137">
        <v>0</v>
      </c>
      <c r="H63" s="139">
        <v>0</v>
      </c>
      <c r="I63" s="142"/>
    </row>
    <row r="64" spans="1:9" ht="15">
      <c r="A64" s="143"/>
      <c r="B64" s="138">
        <v>0</v>
      </c>
      <c r="C64" s="137">
        <v>0</v>
      </c>
      <c r="D64" s="138">
        <v>0</v>
      </c>
      <c r="E64" s="137">
        <v>0</v>
      </c>
      <c r="F64" s="138">
        <v>0</v>
      </c>
      <c r="G64" s="137">
        <v>0</v>
      </c>
      <c r="H64" s="139">
        <v>0</v>
      </c>
      <c r="I64" s="142"/>
    </row>
  </sheetData>
  <sheetProtection/>
  <mergeCells count="5">
    <mergeCell ref="B10:C10"/>
    <mergeCell ref="A1:A7"/>
    <mergeCell ref="B6:C6"/>
    <mergeCell ref="B2:F2"/>
    <mergeCell ref="B4:F4"/>
  </mergeCells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4"/>
  <sheetViews>
    <sheetView showGridLines="0" zoomScalePageLayoutView="0" workbookViewId="0" topLeftCell="A4">
      <selection activeCell="J17" sqref="J17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19921875" style="2" customWidth="1"/>
    <col min="10" max="16384" width="10.69921875" style="2" customWidth="1"/>
  </cols>
  <sheetData>
    <row r="1" spans="1:9" ht="15">
      <c r="A1" s="289"/>
      <c r="B1" s="120"/>
      <c r="C1" s="120"/>
      <c r="D1" s="120"/>
      <c r="E1" s="120"/>
      <c r="F1" s="120"/>
      <c r="G1" s="120"/>
      <c r="H1" s="120"/>
      <c r="I1" s="121"/>
    </row>
    <row r="2" spans="1:9" ht="15">
      <c r="A2" s="289"/>
      <c r="B2" s="291" t="s">
        <v>8</v>
      </c>
      <c r="C2" s="291"/>
      <c r="D2" s="291"/>
      <c r="E2" s="291"/>
      <c r="F2" s="291"/>
      <c r="G2" s="120"/>
      <c r="H2" s="120"/>
      <c r="I2" s="121"/>
    </row>
    <row r="3" spans="1:9" ht="15">
      <c r="A3" s="289"/>
      <c r="B3" s="122"/>
      <c r="C3" s="122"/>
      <c r="D3" s="122"/>
      <c r="E3" s="122"/>
      <c r="F3" s="122"/>
      <c r="G3" s="120"/>
      <c r="H3" s="120"/>
      <c r="I3" s="121"/>
    </row>
    <row r="4" spans="1:9" ht="15">
      <c r="A4" s="289"/>
      <c r="B4" s="291" t="s">
        <v>40</v>
      </c>
      <c r="C4" s="291"/>
      <c r="D4" s="291"/>
      <c r="E4" s="291"/>
      <c r="F4" s="291"/>
      <c r="G4" s="120"/>
      <c r="H4" s="120"/>
      <c r="I4" s="121"/>
    </row>
    <row r="5" spans="1:9" ht="15">
      <c r="A5" s="289"/>
      <c r="B5" s="120"/>
      <c r="C5" s="120"/>
      <c r="D5" s="120"/>
      <c r="E5" s="120"/>
      <c r="F5" s="120"/>
      <c r="G5" s="120"/>
      <c r="H5" s="120"/>
      <c r="I5" s="121"/>
    </row>
    <row r="6" spans="1:9" ht="15">
      <c r="A6" s="289"/>
      <c r="B6" s="290"/>
      <c r="C6" s="290"/>
      <c r="D6" s="120"/>
      <c r="E6" s="120"/>
      <c r="F6" s="120"/>
      <c r="G6" s="120"/>
      <c r="H6" s="120"/>
      <c r="I6" s="121"/>
    </row>
    <row r="7" spans="1:9" ht="15">
      <c r="A7" s="289"/>
      <c r="B7" s="120"/>
      <c r="C7" s="120"/>
      <c r="D7" s="120"/>
      <c r="E7" s="120"/>
      <c r="F7" s="120"/>
      <c r="G7" s="120"/>
      <c r="H7" s="120"/>
      <c r="I7" s="121"/>
    </row>
    <row r="8" spans="1:12" ht="15" customHeight="1">
      <c r="A8" s="123" t="s">
        <v>13</v>
      </c>
      <c r="B8" s="124" t="s">
        <v>62</v>
      </c>
      <c r="C8" s="124"/>
      <c r="D8" s="124"/>
      <c r="E8" s="124"/>
      <c r="F8" s="119"/>
      <c r="G8" s="119"/>
      <c r="H8" s="119"/>
      <c r="I8" s="121"/>
      <c r="J8" s="16"/>
      <c r="K8" s="16"/>
      <c r="L8" s="17"/>
    </row>
    <row r="9" spans="1:12" ht="15" customHeight="1">
      <c r="A9" s="123" t="s">
        <v>0</v>
      </c>
      <c r="B9" s="124" t="s">
        <v>63</v>
      </c>
      <c r="C9" s="124"/>
      <c r="D9" s="124"/>
      <c r="E9" s="124"/>
      <c r="F9" s="119"/>
      <c r="G9" s="119"/>
      <c r="H9" s="119"/>
      <c r="I9" s="121"/>
      <c r="J9" s="16"/>
      <c r="K9" s="16"/>
      <c r="L9" s="17"/>
    </row>
    <row r="10" spans="1:12" ht="15" customHeight="1">
      <c r="A10" s="123" t="s">
        <v>16</v>
      </c>
      <c r="B10" s="292">
        <v>40930</v>
      </c>
      <c r="C10" s="292"/>
      <c r="D10" s="125"/>
      <c r="E10" s="125"/>
      <c r="F10" s="35"/>
      <c r="G10" s="35"/>
      <c r="H10" s="35"/>
      <c r="I10" s="121"/>
      <c r="J10" s="16"/>
      <c r="K10" s="16"/>
      <c r="L10" s="17"/>
    </row>
    <row r="11" spans="1:9" ht="15" customHeight="1">
      <c r="A11" s="123" t="s">
        <v>39</v>
      </c>
      <c r="B11" s="124" t="s">
        <v>64</v>
      </c>
      <c r="C11" s="125"/>
      <c r="D11" s="120"/>
      <c r="E11" s="120"/>
      <c r="F11" s="120"/>
      <c r="G11" s="120"/>
      <c r="H11" s="120"/>
      <c r="I11" s="121"/>
    </row>
    <row r="12" spans="1:9" ht="15" customHeight="1">
      <c r="A12" s="123" t="s">
        <v>19</v>
      </c>
      <c r="B12" s="144" t="s">
        <v>56</v>
      </c>
      <c r="C12" s="120"/>
      <c r="D12" s="120"/>
      <c r="E12" s="120"/>
      <c r="F12" s="120"/>
      <c r="G12" s="120"/>
      <c r="H12" s="120"/>
      <c r="I12" s="121"/>
    </row>
    <row r="13" spans="1:9" ht="15" customHeight="1">
      <c r="A13" s="126" t="s">
        <v>15</v>
      </c>
      <c r="B13" s="36" t="s">
        <v>2</v>
      </c>
      <c r="C13" s="37"/>
      <c r="D13" s="38" t="s">
        <v>20</v>
      </c>
      <c r="E13" s="37"/>
      <c r="F13" s="38" t="s">
        <v>1</v>
      </c>
      <c r="G13" s="37"/>
      <c r="H13" s="127"/>
      <c r="I13" s="128" t="s">
        <v>29</v>
      </c>
    </row>
    <row r="14" spans="1:9" ht="15" customHeight="1">
      <c r="A14" s="126" t="s">
        <v>18</v>
      </c>
      <c r="B14" s="39">
        <v>0</v>
      </c>
      <c r="C14" s="40"/>
      <c r="D14" s="41">
        <v>0</v>
      </c>
      <c r="E14" s="40"/>
      <c r="F14" s="41">
        <v>0.5</v>
      </c>
      <c r="G14" s="40"/>
      <c r="H14" s="129" t="s">
        <v>21</v>
      </c>
      <c r="I14" s="130" t="s">
        <v>30</v>
      </c>
    </row>
    <row r="15" spans="1:9" ht="15" customHeight="1">
      <c r="A15" s="126" t="s">
        <v>17</v>
      </c>
      <c r="B15" s="42">
        <v>1</v>
      </c>
      <c r="C15" s="43"/>
      <c r="D15" s="44">
        <v>1</v>
      </c>
      <c r="E15" s="43"/>
      <c r="F15" s="44">
        <v>76.6</v>
      </c>
      <c r="G15" s="43"/>
      <c r="H15" s="129" t="s">
        <v>22</v>
      </c>
      <c r="I15" s="130" t="s">
        <v>31</v>
      </c>
    </row>
    <row r="16" spans="1:9" ht="13.5">
      <c r="A16" s="126"/>
      <c r="B16" s="131" t="s">
        <v>5</v>
      </c>
      <c r="C16" s="132" t="s">
        <v>4</v>
      </c>
      <c r="D16" s="132" t="s">
        <v>25</v>
      </c>
      <c r="E16" s="132" t="s">
        <v>4</v>
      </c>
      <c r="F16" s="132" t="s">
        <v>5</v>
      </c>
      <c r="G16" s="132" t="s">
        <v>4</v>
      </c>
      <c r="H16" s="133" t="s">
        <v>4</v>
      </c>
      <c r="I16" s="134">
        <v>7</v>
      </c>
    </row>
    <row r="17" spans="1:9" ht="13.5">
      <c r="A17" s="159" t="s">
        <v>65</v>
      </c>
      <c r="B17" s="136">
        <v>0</v>
      </c>
      <c r="C17" s="137">
        <f>B17/B$15*1000*B$14</f>
        <v>0</v>
      </c>
      <c r="D17" s="138">
        <v>0</v>
      </c>
      <c r="E17" s="137">
        <f>D17/D$15*1000*D$14</f>
        <v>0</v>
      </c>
      <c r="F17" s="138">
        <v>73.4</v>
      </c>
      <c r="G17" s="137">
        <f>F17/F$15*1000*F$14</f>
        <v>479.11227154047003</v>
      </c>
      <c r="H17" s="139">
        <f>LARGE((C17,E17,G17),1)</f>
        <v>479.11227154047003</v>
      </c>
      <c r="I17" s="140">
        <v>2</v>
      </c>
    </row>
    <row r="18" spans="1:9" ht="13.5">
      <c r="A18" s="141" t="s">
        <v>66</v>
      </c>
      <c r="B18" s="136">
        <v>0</v>
      </c>
      <c r="C18" s="137">
        <v>0</v>
      </c>
      <c r="D18" s="138">
        <v>0</v>
      </c>
      <c r="E18" s="137">
        <v>0</v>
      </c>
      <c r="F18" s="138">
        <v>61.2</v>
      </c>
      <c r="G18" s="137">
        <f aca="true" t="shared" si="0" ref="G18:G25">F18/F$15*1000*F$14</f>
        <v>399.4778067885118</v>
      </c>
      <c r="H18" s="139">
        <f>LARGE((C18,E18,G18),1)</f>
        <v>399.4778067885118</v>
      </c>
      <c r="I18" s="140">
        <v>5</v>
      </c>
    </row>
    <row r="19" spans="1:9" ht="13.5">
      <c r="A19" s="141" t="s">
        <v>67</v>
      </c>
      <c r="B19" s="136">
        <v>0</v>
      </c>
      <c r="C19" s="137">
        <v>0</v>
      </c>
      <c r="D19" s="138">
        <v>0</v>
      </c>
      <c r="E19" s="137">
        <v>0</v>
      </c>
      <c r="F19" s="138">
        <v>68.8</v>
      </c>
      <c r="G19" s="137">
        <f t="shared" si="0"/>
        <v>449.0861618798956</v>
      </c>
      <c r="H19" s="139">
        <f>LARGE((C19,E19,G19),1)</f>
        <v>449.0861618798956</v>
      </c>
      <c r="I19" s="140">
        <v>3</v>
      </c>
    </row>
    <row r="20" spans="1:9" ht="13.5">
      <c r="A20" s="141" t="s">
        <v>68</v>
      </c>
      <c r="B20" s="136">
        <v>0</v>
      </c>
      <c r="C20" s="137">
        <v>0</v>
      </c>
      <c r="D20" s="138">
        <v>0</v>
      </c>
      <c r="E20" s="137">
        <v>0</v>
      </c>
      <c r="F20" s="138">
        <v>59.6</v>
      </c>
      <c r="G20" s="137">
        <f t="shared" si="0"/>
        <v>389.0339425587468</v>
      </c>
      <c r="H20" s="139">
        <f>LARGE((C20,E20,G20),1)</f>
        <v>389.0339425587468</v>
      </c>
      <c r="I20" s="140">
        <v>6</v>
      </c>
    </row>
    <row r="21" spans="1:9" ht="13.5">
      <c r="A21" s="141" t="s">
        <v>69</v>
      </c>
      <c r="B21" s="136">
        <v>0</v>
      </c>
      <c r="C21" s="137">
        <v>0</v>
      </c>
      <c r="D21" s="138">
        <v>0</v>
      </c>
      <c r="E21" s="137">
        <v>0</v>
      </c>
      <c r="F21" s="138">
        <v>4.8</v>
      </c>
      <c r="G21" s="137">
        <f t="shared" si="0"/>
        <v>31.331592689295043</v>
      </c>
      <c r="H21" s="139">
        <f>LARGE((C21,E21,G21),1)</f>
        <v>31.331592689295043</v>
      </c>
      <c r="I21" s="140">
        <v>7</v>
      </c>
    </row>
    <row r="22" spans="1:9" ht="13.5">
      <c r="A22" s="141" t="s">
        <v>70</v>
      </c>
      <c r="B22" s="136">
        <v>0</v>
      </c>
      <c r="C22" s="137">
        <v>0</v>
      </c>
      <c r="D22" s="138">
        <v>0</v>
      </c>
      <c r="E22" s="137">
        <v>0</v>
      </c>
      <c r="F22" s="138">
        <v>76.6</v>
      </c>
      <c r="G22" s="137">
        <f t="shared" si="0"/>
        <v>500</v>
      </c>
      <c r="H22" s="139">
        <f>LARGE((C22,E22,G22),1)</f>
        <v>500</v>
      </c>
      <c r="I22" s="140">
        <v>1</v>
      </c>
    </row>
    <row r="23" spans="1:9" ht="13.5">
      <c r="A23" s="141" t="s">
        <v>71</v>
      </c>
      <c r="B23" s="136">
        <v>0</v>
      </c>
      <c r="C23" s="137">
        <v>0</v>
      </c>
      <c r="D23" s="138">
        <v>0</v>
      </c>
      <c r="E23" s="137">
        <v>0</v>
      </c>
      <c r="F23" s="138">
        <v>65.2</v>
      </c>
      <c r="G23" s="137">
        <f t="shared" si="0"/>
        <v>425.5874673629244</v>
      </c>
      <c r="H23" s="139">
        <f>LARGE((C23,E23,G23),1)</f>
        <v>425.5874673629244</v>
      </c>
      <c r="I23" s="140">
        <v>4</v>
      </c>
    </row>
    <row r="24" spans="1:9" ht="13.5">
      <c r="A24" s="141"/>
      <c r="B24" s="136">
        <v>0</v>
      </c>
      <c r="C24" s="137">
        <v>0</v>
      </c>
      <c r="D24" s="138">
        <v>0</v>
      </c>
      <c r="E24" s="137">
        <v>0</v>
      </c>
      <c r="F24" s="138">
        <v>0</v>
      </c>
      <c r="G24" s="137">
        <f t="shared" si="0"/>
        <v>0</v>
      </c>
      <c r="H24" s="139">
        <f>LARGE((C24,E24,G24),1)</f>
        <v>0</v>
      </c>
      <c r="I24" s="140"/>
    </row>
    <row r="25" spans="1:9" ht="13.5">
      <c r="A25" s="141"/>
      <c r="B25" s="136">
        <v>0</v>
      </c>
      <c r="C25" s="137">
        <v>0</v>
      </c>
      <c r="D25" s="138">
        <v>0</v>
      </c>
      <c r="E25" s="137">
        <v>0</v>
      </c>
      <c r="F25" s="138">
        <v>0</v>
      </c>
      <c r="G25" s="137">
        <f t="shared" si="0"/>
        <v>0</v>
      </c>
      <c r="H25" s="139">
        <v>0</v>
      </c>
      <c r="I25" s="140"/>
    </row>
    <row r="26" spans="1:9" ht="13.5">
      <c r="A26" s="141"/>
      <c r="B26" s="136">
        <v>0</v>
      </c>
      <c r="C26" s="137">
        <v>0</v>
      </c>
      <c r="D26" s="138">
        <v>0</v>
      </c>
      <c r="E26" s="137">
        <v>0</v>
      </c>
      <c r="F26" s="138">
        <v>0</v>
      </c>
      <c r="G26" s="137">
        <v>0</v>
      </c>
      <c r="H26" s="139">
        <v>0</v>
      </c>
      <c r="I26" s="140"/>
    </row>
    <row r="27" spans="1:9" ht="13.5">
      <c r="A27" s="141"/>
      <c r="B27" s="136">
        <v>0</v>
      </c>
      <c r="C27" s="137">
        <v>0</v>
      </c>
      <c r="D27" s="138">
        <v>0</v>
      </c>
      <c r="E27" s="137">
        <v>0</v>
      </c>
      <c r="F27" s="138">
        <v>0</v>
      </c>
      <c r="G27" s="137">
        <v>0</v>
      </c>
      <c r="H27" s="139">
        <v>0</v>
      </c>
      <c r="I27" s="140"/>
    </row>
    <row r="28" spans="1:9" ht="13.5">
      <c r="A28" s="141"/>
      <c r="B28" s="136">
        <v>0</v>
      </c>
      <c r="C28" s="137">
        <v>0</v>
      </c>
      <c r="D28" s="138">
        <v>0</v>
      </c>
      <c r="E28" s="137">
        <v>0</v>
      </c>
      <c r="F28" s="138">
        <v>0</v>
      </c>
      <c r="G28" s="137">
        <v>0</v>
      </c>
      <c r="H28" s="139">
        <v>0</v>
      </c>
      <c r="I28" s="140"/>
    </row>
    <row r="29" spans="1:9" ht="13.5">
      <c r="A29" s="141"/>
      <c r="B29" s="136">
        <v>0</v>
      </c>
      <c r="C29" s="137">
        <v>0</v>
      </c>
      <c r="D29" s="138">
        <v>0</v>
      </c>
      <c r="E29" s="137">
        <v>0</v>
      </c>
      <c r="F29" s="138">
        <v>0</v>
      </c>
      <c r="G29" s="137">
        <v>0</v>
      </c>
      <c r="H29" s="139">
        <v>0</v>
      </c>
      <c r="I29" s="140"/>
    </row>
    <row r="30" spans="1:9" ht="13.5">
      <c r="A30" s="141"/>
      <c r="B30" s="136">
        <v>0</v>
      </c>
      <c r="C30" s="137">
        <v>0</v>
      </c>
      <c r="D30" s="138">
        <v>0</v>
      </c>
      <c r="E30" s="137">
        <v>0</v>
      </c>
      <c r="F30" s="138">
        <v>0</v>
      </c>
      <c r="G30" s="137">
        <v>0</v>
      </c>
      <c r="H30" s="139">
        <v>0</v>
      </c>
      <c r="I30" s="140"/>
    </row>
    <row r="31" spans="1:9" ht="13.5">
      <c r="A31" s="141"/>
      <c r="B31" s="136">
        <v>0</v>
      </c>
      <c r="C31" s="137">
        <v>0</v>
      </c>
      <c r="D31" s="138">
        <v>0</v>
      </c>
      <c r="E31" s="137">
        <v>0</v>
      </c>
      <c r="F31" s="138">
        <v>0</v>
      </c>
      <c r="G31" s="137">
        <v>0</v>
      </c>
      <c r="H31" s="139">
        <v>0</v>
      </c>
      <c r="I31" s="140"/>
    </row>
    <row r="32" spans="1:9" ht="13.5">
      <c r="A32" s="141"/>
      <c r="B32" s="136">
        <v>0</v>
      </c>
      <c r="C32" s="137">
        <v>0</v>
      </c>
      <c r="D32" s="138">
        <v>0</v>
      </c>
      <c r="E32" s="137">
        <v>0</v>
      </c>
      <c r="F32" s="138">
        <v>0</v>
      </c>
      <c r="G32" s="137">
        <v>0</v>
      </c>
      <c r="H32" s="139">
        <v>0</v>
      </c>
      <c r="I32" s="140"/>
    </row>
    <row r="33" spans="1:9" ht="13.5">
      <c r="A33" s="141"/>
      <c r="B33" s="136">
        <v>0</v>
      </c>
      <c r="C33" s="137">
        <v>0</v>
      </c>
      <c r="D33" s="138">
        <v>0</v>
      </c>
      <c r="E33" s="137">
        <v>0</v>
      </c>
      <c r="F33" s="138">
        <v>0</v>
      </c>
      <c r="G33" s="137">
        <v>0</v>
      </c>
      <c r="H33" s="139">
        <v>0</v>
      </c>
      <c r="I33" s="140"/>
    </row>
    <row r="34" spans="1:9" ht="13.5">
      <c r="A34" s="141"/>
      <c r="B34" s="136">
        <v>0</v>
      </c>
      <c r="C34" s="137">
        <v>0</v>
      </c>
      <c r="D34" s="138">
        <v>0</v>
      </c>
      <c r="E34" s="137">
        <v>0</v>
      </c>
      <c r="F34" s="138">
        <v>0</v>
      </c>
      <c r="G34" s="137">
        <v>0</v>
      </c>
      <c r="H34" s="139">
        <v>0</v>
      </c>
      <c r="I34" s="140"/>
    </row>
    <row r="35" spans="1:9" ht="13.5">
      <c r="A35" s="141"/>
      <c r="B35" s="136">
        <v>0</v>
      </c>
      <c r="C35" s="137">
        <v>0</v>
      </c>
      <c r="D35" s="138">
        <v>0</v>
      </c>
      <c r="E35" s="137">
        <v>0</v>
      </c>
      <c r="F35" s="138">
        <v>0</v>
      </c>
      <c r="G35" s="137">
        <v>0</v>
      </c>
      <c r="H35" s="139">
        <v>0</v>
      </c>
      <c r="I35" s="140"/>
    </row>
    <row r="36" spans="1:9" ht="13.5">
      <c r="A36" s="141"/>
      <c r="B36" s="136">
        <v>0</v>
      </c>
      <c r="C36" s="137">
        <v>0</v>
      </c>
      <c r="D36" s="138">
        <v>0</v>
      </c>
      <c r="E36" s="137">
        <v>0</v>
      </c>
      <c r="F36" s="138">
        <v>0</v>
      </c>
      <c r="G36" s="137">
        <v>0</v>
      </c>
      <c r="H36" s="139">
        <v>0</v>
      </c>
      <c r="I36" s="140"/>
    </row>
    <row r="37" spans="1:9" ht="13.5">
      <c r="A37" s="141"/>
      <c r="B37" s="136">
        <v>0</v>
      </c>
      <c r="C37" s="137">
        <v>0</v>
      </c>
      <c r="D37" s="138">
        <v>0</v>
      </c>
      <c r="E37" s="137">
        <v>0</v>
      </c>
      <c r="F37" s="138">
        <v>0</v>
      </c>
      <c r="G37" s="137">
        <v>0</v>
      </c>
      <c r="H37" s="139">
        <v>0</v>
      </c>
      <c r="I37" s="140"/>
    </row>
    <row r="38" spans="1:9" ht="15">
      <c r="A38" s="141"/>
      <c r="B38" s="136">
        <v>0</v>
      </c>
      <c r="C38" s="137">
        <v>0</v>
      </c>
      <c r="D38" s="138">
        <v>0</v>
      </c>
      <c r="E38" s="137">
        <v>0</v>
      </c>
      <c r="F38" s="138">
        <v>0</v>
      </c>
      <c r="G38" s="137">
        <v>0</v>
      </c>
      <c r="H38" s="139">
        <v>0</v>
      </c>
      <c r="I38" s="142"/>
    </row>
    <row r="39" spans="1:9" ht="15">
      <c r="A39" s="141"/>
      <c r="B39" s="136">
        <v>0</v>
      </c>
      <c r="C39" s="137">
        <v>0</v>
      </c>
      <c r="D39" s="138">
        <v>0</v>
      </c>
      <c r="E39" s="137">
        <v>0</v>
      </c>
      <c r="F39" s="138">
        <v>0</v>
      </c>
      <c r="G39" s="137">
        <v>0</v>
      </c>
      <c r="H39" s="139">
        <v>0</v>
      </c>
      <c r="I39" s="142"/>
    </row>
    <row r="40" spans="1:9" ht="15">
      <c r="A40" s="141"/>
      <c r="B40" s="136">
        <v>0</v>
      </c>
      <c r="C40" s="137">
        <v>0</v>
      </c>
      <c r="D40" s="138">
        <v>0</v>
      </c>
      <c r="E40" s="137">
        <v>0</v>
      </c>
      <c r="F40" s="138">
        <v>0</v>
      </c>
      <c r="G40" s="137">
        <v>0</v>
      </c>
      <c r="H40" s="139">
        <v>0</v>
      </c>
      <c r="I40" s="142"/>
    </row>
    <row r="41" spans="1:9" ht="15">
      <c r="A41" s="141"/>
      <c r="B41" s="136">
        <v>0</v>
      </c>
      <c r="C41" s="137">
        <v>0</v>
      </c>
      <c r="D41" s="138">
        <v>0</v>
      </c>
      <c r="E41" s="137">
        <v>0</v>
      </c>
      <c r="F41" s="138">
        <v>0</v>
      </c>
      <c r="G41" s="137">
        <v>0</v>
      </c>
      <c r="H41" s="139">
        <v>0</v>
      </c>
      <c r="I41" s="142"/>
    </row>
    <row r="42" spans="1:9" ht="15">
      <c r="A42" s="141"/>
      <c r="B42" s="136">
        <v>0</v>
      </c>
      <c r="C42" s="137">
        <v>0</v>
      </c>
      <c r="D42" s="138">
        <v>0</v>
      </c>
      <c r="E42" s="137">
        <v>0</v>
      </c>
      <c r="F42" s="138">
        <v>0</v>
      </c>
      <c r="G42" s="137">
        <v>0</v>
      </c>
      <c r="H42" s="139">
        <v>0</v>
      </c>
      <c r="I42" s="142"/>
    </row>
    <row r="43" spans="1:9" ht="15">
      <c r="A43" s="141"/>
      <c r="B43" s="136">
        <v>0</v>
      </c>
      <c r="C43" s="137">
        <v>0</v>
      </c>
      <c r="D43" s="138">
        <v>0</v>
      </c>
      <c r="E43" s="137">
        <v>0</v>
      </c>
      <c r="F43" s="138">
        <v>0</v>
      </c>
      <c r="G43" s="137">
        <v>0</v>
      </c>
      <c r="H43" s="139">
        <v>0</v>
      </c>
      <c r="I43" s="142"/>
    </row>
    <row r="44" spans="1:9" ht="15">
      <c r="A44" s="141"/>
      <c r="B44" s="136">
        <v>0</v>
      </c>
      <c r="C44" s="137">
        <v>0</v>
      </c>
      <c r="D44" s="138">
        <v>0</v>
      </c>
      <c r="E44" s="137">
        <v>0</v>
      </c>
      <c r="F44" s="138">
        <v>0</v>
      </c>
      <c r="G44" s="137">
        <v>0</v>
      </c>
      <c r="H44" s="139">
        <v>0</v>
      </c>
      <c r="I44" s="142"/>
    </row>
    <row r="45" spans="1:9" ht="15">
      <c r="A45" s="141"/>
      <c r="B45" s="136">
        <v>0</v>
      </c>
      <c r="C45" s="137">
        <v>0</v>
      </c>
      <c r="D45" s="138">
        <v>0</v>
      </c>
      <c r="E45" s="137">
        <v>0</v>
      </c>
      <c r="F45" s="138">
        <v>0</v>
      </c>
      <c r="G45" s="137">
        <v>0</v>
      </c>
      <c r="H45" s="139">
        <v>0</v>
      </c>
      <c r="I45" s="142"/>
    </row>
    <row r="46" spans="1:9" ht="15">
      <c r="A46" s="143"/>
      <c r="B46" s="138">
        <v>0</v>
      </c>
      <c r="C46" s="137">
        <v>0</v>
      </c>
      <c r="D46" s="138">
        <v>0</v>
      </c>
      <c r="E46" s="137">
        <v>0</v>
      </c>
      <c r="F46" s="138">
        <v>0</v>
      </c>
      <c r="G46" s="137">
        <v>0</v>
      </c>
      <c r="H46" s="139">
        <v>0</v>
      </c>
      <c r="I46" s="142"/>
    </row>
    <row r="47" spans="1:9" ht="15">
      <c r="A47" s="143"/>
      <c r="B47" s="138">
        <v>0</v>
      </c>
      <c r="C47" s="137">
        <v>0</v>
      </c>
      <c r="D47" s="138">
        <v>0</v>
      </c>
      <c r="E47" s="137">
        <v>0</v>
      </c>
      <c r="F47" s="138">
        <v>0</v>
      </c>
      <c r="G47" s="137">
        <v>0</v>
      </c>
      <c r="H47" s="139">
        <v>0</v>
      </c>
      <c r="I47" s="142"/>
    </row>
    <row r="48" spans="1:9" ht="15">
      <c r="A48" s="143"/>
      <c r="B48" s="138">
        <v>0</v>
      </c>
      <c r="C48" s="137">
        <v>0</v>
      </c>
      <c r="D48" s="138">
        <v>0</v>
      </c>
      <c r="E48" s="137">
        <v>0</v>
      </c>
      <c r="F48" s="138">
        <v>0</v>
      </c>
      <c r="G48" s="137">
        <v>0</v>
      </c>
      <c r="H48" s="139">
        <v>0</v>
      </c>
      <c r="I48" s="142"/>
    </row>
    <row r="49" spans="1:9" ht="15">
      <c r="A49" s="143"/>
      <c r="B49" s="138">
        <v>0</v>
      </c>
      <c r="C49" s="137">
        <v>0</v>
      </c>
      <c r="D49" s="138">
        <v>0</v>
      </c>
      <c r="E49" s="137">
        <v>0</v>
      </c>
      <c r="F49" s="138">
        <v>0</v>
      </c>
      <c r="G49" s="137">
        <v>0</v>
      </c>
      <c r="H49" s="139">
        <v>0</v>
      </c>
      <c r="I49" s="142"/>
    </row>
    <row r="50" spans="1:9" ht="15">
      <c r="A50" s="143"/>
      <c r="B50" s="138">
        <v>0</v>
      </c>
      <c r="C50" s="137">
        <v>0</v>
      </c>
      <c r="D50" s="138">
        <v>0</v>
      </c>
      <c r="E50" s="137">
        <v>0</v>
      </c>
      <c r="F50" s="138">
        <v>0</v>
      </c>
      <c r="G50" s="137">
        <v>0</v>
      </c>
      <c r="H50" s="139">
        <v>0</v>
      </c>
      <c r="I50" s="142"/>
    </row>
    <row r="51" spans="1:9" ht="15">
      <c r="A51" s="143"/>
      <c r="B51" s="138">
        <v>0</v>
      </c>
      <c r="C51" s="137">
        <v>0</v>
      </c>
      <c r="D51" s="138">
        <v>0</v>
      </c>
      <c r="E51" s="137">
        <v>0</v>
      </c>
      <c r="F51" s="138">
        <v>0</v>
      </c>
      <c r="G51" s="137">
        <v>0</v>
      </c>
      <c r="H51" s="139">
        <v>0</v>
      </c>
      <c r="I51" s="142"/>
    </row>
    <row r="52" spans="1:9" ht="15">
      <c r="A52" s="143"/>
      <c r="B52" s="138">
        <v>0</v>
      </c>
      <c r="C52" s="137">
        <v>0</v>
      </c>
      <c r="D52" s="138">
        <v>0</v>
      </c>
      <c r="E52" s="137">
        <v>0</v>
      </c>
      <c r="F52" s="138">
        <v>0</v>
      </c>
      <c r="G52" s="137">
        <v>0</v>
      </c>
      <c r="H52" s="139">
        <v>0</v>
      </c>
      <c r="I52" s="142"/>
    </row>
    <row r="53" spans="1:9" ht="15">
      <c r="A53" s="143"/>
      <c r="B53" s="138">
        <v>0</v>
      </c>
      <c r="C53" s="137">
        <v>0</v>
      </c>
      <c r="D53" s="138">
        <v>0</v>
      </c>
      <c r="E53" s="137">
        <v>0</v>
      </c>
      <c r="F53" s="138">
        <v>0</v>
      </c>
      <c r="G53" s="137">
        <v>0</v>
      </c>
      <c r="H53" s="139">
        <v>0</v>
      </c>
      <c r="I53" s="142"/>
    </row>
    <row r="54" spans="1:9" ht="15">
      <c r="A54" s="143"/>
      <c r="B54" s="138">
        <v>0</v>
      </c>
      <c r="C54" s="137">
        <v>0</v>
      </c>
      <c r="D54" s="138">
        <v>0</v>
      </c>
      <c r="E54" s="137">
        <v>0</v>
      </c>
      <c r="F54" s="138">
        <v>0</v>
      </c>
      <c r="G54" s="137">
        <v>0</v>
      </c>
      <c r="H54" s="139">
        <v>0</v>
      </c>
      <c r="I54" s="142"/>
    </row>
    <row r="55" spans="1:9" ht="15">
      <c r="A55" s="143"/>
      <c r="B55" s="138">
        <v>0</v>
      </c>
      <c r="C55" s="137">
        <v>0</v>
      </c>
      <c r="D55" s="138">
        <v>0</v>
      </c>
      <c r="E55" s="137">
        <v>0</v>
      </c>
      <c r="F55" s="138">
        <v>0</v>
      </c>
      <c r="G55" s="137">
        <v>0</v>
      </c>
      <c r="H55" s="139">
        <v>0</v>
      </c>
      <c r="I55" s="142"/>
    </row>
    <row r="56" spans="1:9" ht="15">
      <c r="A56" s="143"/>
      <c r="B56" s="138">
        <v>0</v>
      </c>
      <c r="C56" s="137">
        <v>0</v>
      </c>
      <c r="D56" s="138">
        <v>0</v>
      </c>
      <c r="E56" s="137">
        <v>0</v>
      </c>
      <c r="F56" s="138">
        <v>0</v>
      </c>
      <c r="G56" s="137">
        <v>0</v>
      </c>
      <c r="H56" s="139">
        <v>0</v>
      </c>
      <c r="I56" s="142"/>
    </row>
    <row r="57" spans="1:9" ht="15">
      <c r="A57" s="143"/>
      <c r="B57" s="138">
        <v>0</v>
      </c>
      <c r="C57" s="137">
        <v>0</v>
      </c>
      <c r="D57" s="138">
        <v>0</v>
      </c>
      <c r="E57" s="137">
        <v>0</v>
      </c>
      <c r="F57" s="138">
        <v>0</v>
      </c>
      <c r="G57" s="137">
        <v>0</v>
      </c>
      <c r="H57" s="139">
        <v>0</v>
      </c>
      <c r="I57" s="142"/>
    </row>
    <row r="58" spans="1:9" ht="15">
      <c r="A58" s="143"/>
      <c r="B58" s="138">
        <v>0</v>
      </c>
      <c r="C58" s="137">
        <v>0</v>
      </c>
      <c r="D58" s="138">
        <v>0</v>
      </c>
      <c r="E58" s="137">
        <v>0</v>
      </c>
      <c r="F58" s="138">
        <v>0</v>
      </c>
      <c r="G58" s="137">
        <v>0</v>
      </c>
      <c r="H58" s="139">
        <v>0</v>
      </c>
      <c r="I58" s="142"/>
    </row>
    <row r="59" spans="1:9" ht="15">
      <c r="A59" s="143"/>
      <c r="B59" s="138">
        <v>0</v>
      </c>
      <c r="C59" s="137">
        <v>0</v>
      </c>
      <c r="D59" s="138">
        <v>0</v>
      </c>
      <c r="E59" s="137">
        <v>0</v>
      </c>
      <c r="F59" s="138">
        <v>0</v>
      </c>
      <c r="G59" s="137">
        <v>0</v>
      </c>
      <c r="H59" s="139">
        <v>0</v>
      </c>
      <c r="I59" s="142"/>
    </row>
    <row r="60" spans="1:9" ht="15">
      <c r="A60" s="143"/>
      <c r="B60" s="138">
        <v>0</v>
      </c>
      <c r="C60" s="137">
        <v>0</v>
      </c>
      <c r="D60" s="138">
        <v>0</v>
      </c>
      <c r="E60" s="137">
        <v>0</v>
      </c>
      <c r="F60" s="138">
        <v>0</v>
      </c>
      <c r="G60" s="137">
        <v>0</v>
      </c>
      <c r="H60" s="139">
        <v>0</v>
      </c>
      <c r="I60" s="142"/>
    </row>
    <row r="61" spans="1:9" ht="15">
      <c r="A61" s="143"/>
      <c r="B61" s="138">
        <v>0</v>
      </c>
      <c r="C61" s="137">
        <v>0</v>
      </c>
      <c r="D61" s="138">
        <v>0</v>
      </c>
      <c r="E61" s="137">
        <v>0</v>
      </c>
      <c r="F61" s="138">
        <v>0</v>
      </c>
      <c r="G61" s="137">
        <v>0</v>
      </c>
      <c r="H61" s="139">
        <v>0</v>
      </c>
      <c r="I61" s="142"/>
    </row>
    <row r="62" spans="1:9" ht="15">
      <c r="A62" s="143"/>
      <c r="B62" s="138">
        <v>0</v>
      </c>
      <c r="C62" s="137">
        <v>0</v>
      </c>
      <c r="D62" s="138">
        <v>0</v>
      </c>
      <c r="E62" s="137">
        <v>0</v>
      </c>
      <c r="F62" s="138">
        <v>0</v>
      </c>
      <c r="G62" s="137">
        <v>0</v>
      </c>
      <c r="H62" s="139">
        <v>0</v>
      </c>
      <c r="I62" s="142"/>
    </row>
    <row r="63" spans="1:9" ht="15">
      <c r="A63" s="143"/>
      <c r="B63" s="138">
        <v>0</v>
      </c>
      <c r="C63" s="137">
        <v>0</v>
      </c>
      <c r="D63" s="138">
        <v>0</v>
      </c>
      <c r="E63" s="137">
        <v>0</v>
      </c>
      <c r="F63" s="138">
        <v>0</v>
      </c>
      <c r="G63" s="137">
        <v>0</v>
      </c>
      <c r="H63" s="139">
        <v>0</v>
      </c>
      <c r="I63" s="142"/>
    </row>
    <row r="64" spans="1:9" ht="15">
      <c r="A64" s="143"/>
      <c r="B64" s="138">
        <v>0</v>
      </c>
      <c r="C64" s="137">
        <v>0</v>
      </c>
      <c r="D64" s="138">
        <v>0</v>
      </c>
      <c r="E64" s="137">
        <v>0</v>
      </c>
      <c r="F64" s="138">
        <v>0</v>
      </c>
      <c r="G64" s="137">
        <v>0</v>
      </c>
      <c r="H64" s="139">
        <v>0</v>
      </c>
      <c r="I64" s="142"/>
    </row>
  </sheetData>
  <sheetProtection/>
  <mergeCells count="5">
    <mergeCell ref="B10:C10"/>
    <mergeCell ref="A1:A7"/>
    <mergeCell ref="B2:F2"/>
    <mergeCell ref="B4:F4"/>
    <mergeCell ref="B6:C6"/>
  </mergeCell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4"/>
  <sheetViews>
    <sheetView showGridLines="0" zoomScale="132" zoomScaleNormal="132" zoomScalePageLayoutView="0" workbookViewId="0" topLeftCell="A9">
      <selection activeCell="G17" sqref="G17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19921875" style="2" customWidth="1"/>
    <col min="10" max="16384" width="10.69921875" style="2" customWidth="1"/>
  </cols>
  <sheetData>
    <row r="1" spans="1:9" ht="15">
      <c r="A1" s="289"/>
      <c r="B1" s="120"/>
      <c r="C1" s="120"/>
      <c r="D1" s="120"/>
      <c r="E1" s="120"/>
      <c r="F1" s="120"/>
      <c r="G1" s="120"/>
      <c r="H1" s="120"/>
      <c r="I1" s="121"/>
    </row>
    <row r="2" spans="1:9" ht="15">
      <c r="A2" s="289"/>
      <c r="B2" s="291" t="s">
        <v>8</v>
      </c>
      <c r="C2" s="291"/>
      <c r="D2" s="291"/>
      <c r="E2" s="291"/>
      <c r="F2" s="291"/>
      <c r="G2" s="120"/>
      <c r="H2" s="120"/>
      <c r="I2" s="121"/>
    </row>
    <row r="3" spans="1:9" ht="15">
      <c r="A3" s="289"/>
      <c r="B3" s="122"/>
      <c r="C3" s="122"/>
      <c r="D3" s="122"/>
      <c r="E3" s="122"/>
      <c r="F3" s="122"/>
      <c r="G3" s="120"/>
      <c r="H3" s="120"/>
      <c r="I3" s="121"/>
    </row>
    <row r="4" spans="1:9" ht="15">
      <c r="A4" s="289"/>
      <c r="B4" s="291" t="s">
        <v>40</v>
      </c>
      <c r="C4" s="291"/>
      <c r="D4" s="291"/>
      <c r="E4" s="291"/>
      <c r="F4" s="291"/>
      <c r="G4" s="120"/>
      <c r="H4" s="120"/>
      <c r="I4" s="121"/>
    </row>
    <row r="5" spans="1:9" ht="15">
      <c r="A5" s="289"/>
      <c r="B5" s="120"/>
      <c r="C5" s="120"/>
      <c r="D5" s="120"/>
      <c r="E5" s="120"/>
      <c r="F5" s="120"/>
      <c r="G5" s="120"/>
      <c r="H5" s="120"/>
      <c r="I5" s="121"/>
    </row>
    <row r="6" spans="1:9" ht="15">
      <c r="A6" s="289"/>
      <c r="B6" s="290"/>
      <c r="C6" s="290"/>
      <c r="D6" s="120"/>
      <c r="E6" s="120"/>
      <c r="F6" s="120"/>
      <c r="G6" s="120"/>
      <c r="H6" s="120"/>
      <c r="I6" s="121"/>
    </row>
    <row r="7" spans="1:9" ht="15">
      <c r="A7" s="289"/>
      <c r="B7" s="120"/>
      <c r="C7" s="120"/>
      <c r="D7" s="120"/>
      <c r="E7" s="120"/>
      <c r="F7" s="120"/>
      <c r="G7" s="120"/>
      <c r="H7" s="120"/>
      <c r="I7" s="121"/>
    </row>
    <row r="8" spans="1:12" ht="15" customHeight="1">
      <c r="A8" s="123" t="s">
        <v>13</v>
      </c>
      <c r="B8" s="124" t="s">
        <v>62</v>
      </c>
      <c r="C8" s="124"/>
      <c r="D8" s="124"/>
      <c r="E8" s="124"/>
      <c r="F8" s="119"/>
      <c r="G8" s="119"/>
      <c r="H8" s="119"/>
      <c r="I8" s="121"/>
      <c r="J8" s="16"/>
      <c r="K8" s="16"/>
      <c r="L8" s="17"/>
    </row>
    <row r="9" spans="1:12" ht="15" customHeight="1">
      <c r="A9" s="123" t="s">
        <v>0</v>
      </c>
      <c r="B9" s="124" t="s">
        <v>63</v>
      </c>
      <c r="C9" s="124"/>
      <c r="D9" s="124"/>
      <c r="E9" s="124"/>
      <c r="F9" s="119"/>
      <c r="G9" s="119"/>
      <c r="H9" s="119"/>
      <c r="I9" s="121"/>
      <c r="J9" s="16"/>
      <c r="K9" s="16"/>
      <c r="L9" s="17"/>
    </row>
    <row r="10" spans="1:12" ht="15" customHeight="1">
      <c r="A10" s="123" t="s">
        <v>16</v>
      </c>
      <c r="B10" s="292">
        <v>40931</v>
      </c>
      <c r="C10" s="292"/>
      <c r="D10" s="125"/>
      <c r="E10" s="125"/>
      <c r="F10" s="35"/>
      <c r="G10" s="35"/>
      <c r="H10" s="35"/>
      <c r="I10" s="121"/>
      <c r="J10" s="16"/>
      <c r="K10" s="16"/>
      <c r="L10" s="17"/>
    </row>
    <row r="11" spans="1:9" ht="15" customHeight="1">
      <c r="A11" s="123" t="s">
        <v>39</v>
      </c>
      <c r="B11" s="124" t="s">
        <v>64</v>
      </c>
      <c r="C11" s="125"/>
      <c r="D11" s="120"/>
      <c r="E11" s="120"/>
      <c r="F11" s="120"/>
      <c r="G11" s="120"/>
      <c r="H11" s="120"/>
      <c r="I11" s="121"/>
    </row>
    <row r="12" spans="1:9" ht="15" customHeight="1">
      <c r="A12" s="123" t="s">
        <v>19</v>
      </c>
      <c r="B12" s="183" t="s">
        <v>56</v>
      </c>
      <c r="C12" s="120"/>
      <c r="D12" s="120"/>
      <c r="E12" s="120"/>
      <c r="F12" s="120"/>
      <c r="G12" s="120"/>
      <c r="H12" s="120"/>
      <c r="I12" s="121"/>
    </row>
    <row r="13" spans="1:9" ht="15" customHeight="1">
      <c r="A13" s="126" t="s">
        <v>15</v>
      </c>
      <c r="B13" s="36" t="s">
        <v>2</v>
      </c>
      <c r="C13" s="37"/>
      <c r="D13" s="38" t="s">
        <v>20</v>
      </c>
      <c r="E13" s="37"/>
      <c r="F13" s="38" t="s">
        <v>1</v>
      </c>
      <c r="G13" s="37"/>
      <c r="H13" s="127"/>
      <c r="I13" s="128" t="s">
        <v>29</v>
      </c>
    </row>
    <row r="14" spans="1:9" ht="15" customHeight="1">
      <c r="A14" s="126" t="s">
        <v>18</v>
      </c>
      <c r="B14" s="39">
        <v>0</v>
      </c>
      <c r="C14" s="40"/>
      <c r="D14" s="41">
        <v>0</v>
      </c>
      <c r="E14" s="40"/>
      <c r="F14" s="41">
        <v>0.5</v>
      </c>
      <c r="G14" s="40"/>
      <c r="H14" s="129" t="s">
        <v>21</v>
      </c>
      <c r="I14" s="130" t="s">
        <v>30</v>
      </c>
    </row>
    <row r="15" spans="1:9" ht="15" customHeight="1">
      <c r="A15" s="126" t="s">
        <v>17</v>
      </c>
      <c r="B15" s="42">
        <v>1</v>
      </c>
      <c r="C15" s="43"/>
      <c r="D15" s="44">
        <v>1</v>
      </c>
      <c r="E15" s="43"/>
      <c r="F15" s="44">
        <v>64.4</v>
      </c>
      <c r="G15" s="43"/>
      <c r="H15" s="129" t="s">
        <v>22</v>
      </c>
      <c r="I15" s="130" t="s">
        <v>31</v>
      </c>
    </row>
    <row r="16" spans="1:9" ht="13.5">
      <c r="A16" s="126"/>
      <c r="B16" s="131" t="s">
        <v>5</v>
      </c>
      <c r="C16" s="132" t="s">
        <v>4</v>
      </c>
      <c r="D16" s="132" t="s">
        <v>25</v>
      </c>
      <c r="E16" s="132" t="s">
        <v>4</v>
      </c>
      <c r="F16" s="132" t="s">
        <v>5</v>
      </c>
      <c r="G16" s="132" t="s">
        <v>4</v>
      </c>
      <c r="H16" s="133" t="s">
        <v>4</v>
      </c>
      <c r="I16" s="134">
        <v>7</v>
      </c>
    </row>
    <row r="17" spans="1:9" ht="13.5">
      <c r="A17" s="159" t="s">
        <v>65</v>
      </c>
      <c r="B17" s="136">
        <v>0</v>
      </c>
      <c r="C17" s="137">
        <v>0</v>
      </c>
      <c r="D17" s="138">
        <v>0</v>
      </c>
      <c r="E17" s="137">
        <v>0</v>
      </c>
      <c r="F17" s="138">
        <v>64.4</v>
      </c>
      <c r="G17" s="137">
        <f>F17/F$15*1000*F$14</f>
        <v>500</v>
      </c>
      <c r="H17" s="139">
        <f>LARGE((C17,E17,G17),1)</f>
        <v>500</v>
      </c>
      <c r="I17" s="140">
        <v>1</v>
      </c>
    </row>
    <row r="18" spans="1:9" ht="13.5">
      <c r="A18" s="141" t="s">
        <v>66</v>
      </c>
      <c r="B18" s="136">
        <v>0</v>
      </c>
      <c r="C18" s="137">
        <v>0</v>
      </c>
      <c r="D18" s="138">
        <v>0</v>
      </c>
      <c r="E18" s="137">
        <v>0</v>
      </c>
      <c r="F18" s="138">
        <v>35.2</v>
      </c>
      <c r="G18" s="137">
        <f aca="true" t="shared" si="0" ref="G18:G25">F18/F$15*1000*F$14</f>
        <v>273.2919254658385</v>
      </c>
      <c r="H18" s="139">
        <f>LARGE((C18,E18,G18),1)</f>
        <v>273.2919254658385</v>
      </c>
      <c r="I18" s="140">
        <v>5</v>
      </c>
    </row>
    <row r="19" spans="1:9" ht="13.5">
      <c r="A19" s="141" t="s">
        <v>67</v>
      </c>
      <c r="B19" s="136">
        <v>0</v>
      </c>
      <c r="C19" s="137">
        <v>0</v>
      </c>
      <c r="D19" s="138">
        <v>0</v>
      </c>
      <c r="E19" s="137">
        <v>0</v>
      </c>
      <c r="F19" s="138">
        <v>58.4</v>
      </c>
      <c r="G19" s="137">
        <f t="shared" si="0"/>
        <v>453.41614906832297</v>
      </c>
      <c r="H19" s="139">
        <f>LARGE((C19,E19,G19),1)</f>
        <v>453.41614906832297</v>
      </c>
      <c r="I19" s="140">
        <v>2</v>
      </c>
    </row>
    <row r="20" spans="1:9" ht="13.5">
      <c r="A20" s="141" t="s">
        <v>68</v>
      </c>
      <c r="B20" s="136">
        <v>0</v>
      </c>
      <c r="C20" s="137">
        <v>0</v>
      </c>
      <c r="D20" s="138">
        <v>0</v>
      </c>
      <c r="E20" s="137">
        <v>0</v>
      </c>
      <c r="F20" s="138">
        <v>50.8</v>
      </c>
      <c r="G20" s="137">
        <f t="shared" si="0"/>
        <v>394.4099378881987</v>
      </c>
      <c r="H20" s="139">
        <f>LARGE((C20,E20,G20),1)</f>
        <v>394.4099378881987</v>
      </c>
      <c r="I20" s="140">
        <v>3</v>
      </c>
    </row>
    <row r="21" spans="1:9" ht="13.5">
      <c r="A21" s="141" t="s">
        <v>69</v>
      </c>
      <c r="B21" s="136">
        <v>0</v>
      </c>
      <c r="C21" s="137">
        <v>0</v>
      </c>
      <c r="D21" s="138">
        <v>0</v>
      </c>
      <c r="E21" s="137">
        <v>0</v>
      </c>
      <c r="F21" s="138">
        <v>6.6</v>
      </c>
      <c r="G21" s="137">
        <f t="shared" si="0"/>
        <v>51.242236024844715</v>
      </c>
      <c r="H21" s="139">
        <f>LARGE((C21,E21,G21),1)</f>
        <v>51.242236024844715</v>
      </c>
      <c r="I21" s="140">
        <v>6</v>
      </c>
    </row>
    <row r="22" spans="1:9" ht="13.5">
      <c r="A22" s="141" t="s">
        <v>70</v>
      </c>
      <c r="B22" s="136">
        <v>0</v>
      </c>
      <c r="C22" s="137">
        <v>0</v>
      </c>
      <c r="D22" s="138">
        <v>0</v>
      </c>
      <c r="E22" s="137">
        <v>0</v>
      </c>
      <c r="F22" s="138">
        <v>43.8</v>
      </c>
      <c r="G22" s="137">
        <f t="shared" si="0"/>
        <v>340.06211180124217</v>
      </c>
      <c r="H22" s="139">
        <f>LARGE((C22,E22,G22),1)</f>
        <v>340.06211180124217</v>
      </c>
      <c r="I22" s="140">
        <v>4</v>
      </c>
    </row>
    <row r="23" spans="1:9" ht="13.5">
      <c r="A23" s="141" t="s">
        <v>71</v>
      </c>
      <c r="B23" s="136">
        <v>0</v>
      </c>
      <c r="C23" s="137">
        <v>0</v>
      </c>
      <c r="D23" s="138">
        <v>0</v>
      </c>
      <c r="E23" s="137">
        <v>0</v>
      </c>
      <c r="F23" s="138">
        <v>1</v>
      </c>
      <c r="G23" s="137">
        <f t="shared" si="0"/>
        <v>7.763975155279502</v>
      </c>
      <c r="H23" s="139">
        <f>LARGE((C23,E23,G23),1)</f>
        <v>7.763975155279502</v>
      </c>
      <c r="I23" s="140">
        <v>7</v>
      </c>
    </row>
    <row r="24" spans="1:9" ht="13.5">
      <c r="A24" s="141"/>
      <c r="B24" s="136">
        <v>0</v>
      </c>
      <c r="C24" s="137">
        <v>0</v>
      </c>
      <c r="D24" s="138">
        <v>0</v>
      </c>
      <c r="E24" s="137">
        <v>0</v>
      </c>
      <c r="F24" s="138">
        <v>0</v>
      </c>
      <c r="G24" s="137">
        <f t="shared" si="0"/>
        <v>0</v>
      </c>
      <c r="H24" s="139">
        <f>LARGE((C24,E24,G24),1)</f>
        <v>0</v>
      </c>
      <c r="I24" s="140"/>
    </row>
    <row r="25" spans="1:9" ht="13.5">
      <c r="A25" s="141"/>
      <c r="B25" s="136">
        <v>0</v>
      </c>
      <c r="C25" s="137">
        <v>0</v>
      </c>
      <c r="D25" s="138">
        <v>0</v>
      </c>
      <c r="E25" s="137">
        <v>0</v>
      </c>
      <c r="F25" s="138">
        <v>0</v>
      </c>
      <c r="G25" s="137">
        <f t="shared" si="0"/>
        <v>0</v>
      </c>
      <c r="H25" s="139">
        <v>0</v>
      </c>
      <c r="I25" s="140"/>
    </row>
    <row r="26" spans="1:9" ht="13.5">
      <c r="A26" s="141"/>
      <c r="B26" s="136">
        <v>0</v>
      </c>
      <c r="C26" s="137">
        <v>0</v>
      </c>
      <c r="D26" s="138">
        <v>0</v>
      </c>
      <c r="E26" s="137">
        <v>0</v>
      </c>
      <c r="F26" s="138">
        <v>0</v>
      </c>
      <c r="G26" s="137">
        <v>0</v>
      </c>
      <c r="H26" s="139">
        <v>0</v>
      </c>
      <c r="I26" s="140"/>
    </row>
    <row r="27" spans="1:9" ht="13.5">
      <c r="A27" s="141"/>
      <c r="B27" s="136">
        <v>0</v>
      </c>
      <c r="C27" s="137">
        <v>0</v>
      </c>
      <c r="D27" s="138">
        <v>0</v>
      </c>
      <c r="E27" s="137">
        <v>0</v>
      </c>
      <c r="F27" s="138">
        <v>0</v>
      </c>
      <c r="G27" s="137">
        <v>0</v>
      </c>
      <c r="H27" s="139">
        <v>0</v>
      </c>
      <c r="I27" s="140"/>
    </row>
    <row r="28" spans="1:9" ht="13.5">
      <c r="A28" s="141"/>
      <c r="B28" s="136">
        <v>0</v>
      </c>
      <c r="C28" s="137">
        <v>0</v>
      </c>
      <c r="D28" s="138">
        <v>0</v>
      </c>
      <c r="E28" s="137">
        <v>0</v>
      </c>
      <c r="F28" s="138">
        <v>0</v>
      </c>
      <c r="G28" s="137">
        <v>0</v>
      </c>
      <c r="H28" s="139">
        <v>0</v>
      </c>
      <c r="I28" s="140"/>
    </row>
    <row r="29" spans="1:9" ht="13.5">
      <c r="A29" s="141"/>
      <c r="B29" s="136">
        <v>0</v>
      </c>
      <c r="C29" s="137">
        <v>0</v>
      </c>
      <c r="D29" s="138">
        <v>0</v>
      </c>
      <c r="E29" s="137">
        <v>0</v>
      </c>
      <c r="F29" s="138">
        <v>0</v>
      </c>
      <c r="G29" s="137">
        <v>0</v>
      </c>
      <c r="H29" s="139">
        <v>0</v>
      </c>
      <c r="I29" s="140"/>
    </row>
    <row r="30" spans="1:9" ht="13.5">
      <c r="A30" s="141"/>
      <c r="B30" s="136">
        <v>0</v>
      </c>
      <c r="C30" s="137">
        <v>0</v>
      </c>
      <c r="D30" s="138">
        <v>0</v>
      </c>
      <c r="E30" s="137">
        <v>0</v>
      </c>
      <c r="F30" s="138">
        <v>0</v>
      </c>
      <c r="G30" s="137">
        <v>0</v>
      </c>
      <c r="H30" s="139">
        <v>0</v>
      </c>
      <c r="I30" s="140"/>
    </row>
    <row r="31" spans="1:9" ht="13.5">
      <c r="A31" s="141"/>
      <c r="B31" s="136">
        <v>0</v>
      </c>
      <c r="C31" s="137">
        <v>0</v>
      </c>
      <c r="D31" s="138">
        <v>0</v>
      </c>
      <c r="E31" s="137">
        <v>0</v>
      </c>
      <c r="F31" s="138">
        <v>0</v>
      </c>
      <c r="G31" s="137">
        <v>0</v>
      </c>
      <c r="H31" s="139">
        <v>0</v>
      </c>
      <c r="I31" s="140"/>
    </row>
    <row r="32" spans="1:9" ht="13.5">
      <c r="A32" s="141"/>
      <c r="B32" s="136">
        <v>0</v>
      </c>
      <c r="C32" s="137">
        <v>0</v>
      </c>
      <c r="D32" s="138">
        <v>0</v>
      </c>
      <c r="E32" s="137">
        <v>0</v>
      </c>
      <c r="F32" s="138">
        <v>0</v>
      </c>
      <c r="G32" s="137">
        <v>0</v>
      </c>
      <c r="H32" s="139">
        <v>0</v>
      </c>
      <c r="I32" s="140"/>
    </row>
    <row r="33" spans="1:9" ht="13.5">
      <c r="A33" s="141"/>
      <c r="B33" s="136">
        <v>0</v>
      </c>
      <c r="C33" s="137">
        <v>0</v>
      </c>
      <c r="D33" s="138">
        <v>0</v>
      </c>
      <c r="E33" s="137">
        <v>0</v>
      </c>
      <c r="F33" s="138">
        <v>0</v>
      </c>
      <c r="G33" s="137">
        <v>0</v>
      </c>
      <c r="H33" s="139">
        <v>0</v>
      </c>
      <c r="I33" s="140"/>
    </row>
    <row r="34" spans="1:9" ht="13.5">
      <c r="A34" s="141"/>
      <c r="B34" s="136">
        <v>0</v>
      </c>
      <c r="C34" s="137">
        <v>0</v>
      </c>
      <c r="D34" s="138">
        <v>0</v>
      </c>
      <c r="E34" s="137">
        <v>0</v>
      </c>
      <c r="F34" s="138">
        <v>0</v>
      </c>
      <c r="G34" s="137">
        <v>0</v>
      </c>
      <c r="H34" s="139">
        <v>0</v>
      </c>
      <c r="I34" s="140"/>
    </row>
    <row r="35" spans="1:9" ht="13.5">
      <c r="A35" s="141"/>
      <c r="B35" s="136">
        <v>0</v>
      </c>
      <c r="C35" s="137">
        <v>0</v>
      </c>
      <c r="D35" s="138">
        <v>0</v>
      </c>
      <c r="E35" s="137">
        <v>0</v>
      </c>
      <c r="F35" s="138">
        <v>0</v>
      </c>
      <c r="G35" s="137">
        <v>0</v>
      </c>
      <c r="H35" s="139">
        <v>0</v>
      </c>
      <c r="I35" s="140"/>
    </row>
    <row r="36" spans="1:9" ht="13.5">
      <c r="A36" s="141"/>
      <c r="B36" s="136">
        <v>0</v>
      </c>
      <c r="C36" s="137">
        <v>0</v>
      </c>
      <c r="D36" s="138">
        <v>0</v>
      </c>
      <c r="E36" s="137">
        <v>0</v>
      </c>
      <c r="F36" s="138">
        <v>0</v>
      </c>
      <c r="G36" s="137">
        <v>0</v>
      </c>
      <c r="H36" s="139">
        <v>0</v>
      </c>
      <c r="I36" s="140"/>
    </row>
    <row r="37" spans="1:9" ht="13.5">
      <c r="A37" s="141"/>
      <c r="B37" s="136">
        <v>0</v>
      </c>
      <c r="C37" s="137">
        <v>0</v>
      </c>
      <c r="D37" s="138">
        <v>0</v>
      </c>
      <c r="E37" s="137">
        <v>0</v>
      </c>
      <c r="F37" s="138">
        <v>0</v>
      </c>
      <c r="G37" s="137">
        <v>0</v>
      </c>
      <c r="H37" s="139">
        <v>0</v>
      </c>
      <c r="I37" s="140"/>
    </row>
    <row r="38" spans="1:9" ht="15">
      <c r="A38" s="141"/>
      <c r="B38" s="136">
        <v>0</v>
      </c>
      <c r="C38" s="137">
        <v>0</v>
      </c>
      <c r="D38" s="138">
        <v>0</v>
      </c>
      <c r="E38" s="137">
        <v>0</v>
      </c>
      <c r="F38" s="138">
        <v>0</v>
      </c>
      <c r="G38" s="137">
        <v>0</v>
      </c>
      <c r="H38" s="139">
        <v>0</v>
      </c>
      <c r="I38" s="142"/>
    </row>
    <row r="39" spans="1:9" ht="15">
      <c r="A39" s="141"/>
      <c r="B39" s="136">
        <v>0</v>
      </c>
      <c r="C39" s="137">
        <v>0</v>
      </c>
      <c r="D39" s="138">
        <v>0</v>
      </c>
      <c r="E39" s="137">
        <v>0</v>
      </c>
      <c r="F39" s="138">
        <v>0</v>
      </c>
      <c r="G39" s="137">
        <v>0</v>
      </c>
      <c r="H39" s="139">
        <v>0</v>
      </c>
      <c r="I39" s="142"/>
    </row>
    <row r="40" spans="1:9" ht="15">
      <c r="A40" s="141"/>
      <c r="B40" s="136">
        <v>0</v>
      </c>
      <c r="C40" s="137">
        <v>0</v>
      </c>
      <c r="D40" s="138">
        <v>0</v>
      </c>
      <c r="E40" s="137">
        <v>0</v>
      </c>
      <c r="F40" s="138">
        <v>0</v>
      </c>
      <c r="G40" s="137">
        <v>0</v>
      </c>
      <c r="H40" s="139">
        <v>0</v>
      </c>
      <c r="I40" s="142"/>
    </row>
    <row r="41" spans="1:9" ht="15">
      <c r="A41" s="141"/>
      <c r="B41" s="136">
        <v>0</v>
      </c>
      <c r="C41" s="137">
        <v>0</v>
      </c>
      <c r="D41" s="138">
        <v>0</v>
      </c>
      <c r="E41" s="137">
        <v>0</v>
      </c>
      <c r="F41" s="138">
        <v>0</v>
      </c>
      <c r="G41" s="137">
        <v>0</v>
      </c>
      <c r="H41" s="139">
        <v>0</v>
      </c>
      <c r="I41" s="142"/>
    </row>
    <row r="42" spans="1:9" ht="15">
      <c r="A42" s="141"/>
      <c r="B42" s="136">
        <v>0</v>
      </c>
      <c r="C42" s="137">
        <v>0</v>
      </c>
      <c r="D42" s="138">
        <v>0</v>
      </c>
      <c r="E42" s="137">
        <v>0</v>
      </c>
      <c r="F42" s="138">
        <v>0</v>
      </c>
      <c r="G42" s="137">
        <v>0</v>
      </c>
      <c r="H42" s="139">
        <v>0</v>
      </c>
      <c r="I42" s="142"/>
    </row>
    <row r="43" spans="1:9" ht="15">
      <c r="A43" s="141"/>
      <c r="B43" s="136">
        <v>0</v>
      </c>
      <c r="C43" s="137">
        <v>0</v>
      </c>
      <c r="D43" s="138">
        <v>0</v>
      </c>
      <c r="E43" s="137">
        <v>0</v>
      </c>
      <c r="F43" s="138">
        <v>0</v>
      </c>
      <c r="G43" s="137">
        <v>0</v>
      </c>
      <c r="H43" s="139">
        <v>0</v>
      </c>
      <c r="I43" s="142"/>
    </row>
    <row r="44" spans="1:9" ht="15">
      <c r="A44" s="141"/>
      <c r="B44" s="136">
        <v>0</v>
      </c>
      <c r="C44" s="137">
        <v>0</v>
      </c>
      <c r="D44" s="138">
        <v>0</v>
      </c>
      <c r="E44" s="137">
        <v>0</v>
      </c>
      <c r="F44" s="138">
        <v>0</v>
      </c>
      <c r="G44" s="137">
        <v>0</v>
      </c>
      <c r="H44" s="139">
        <v>0</v>
      </c>
      <c r="I44" s="142"/>
    </row>
    <row r="45" spans="1:9" ht="15">
      <c r="A45" s="141"/>
      <c r="B45" s="136">
        <v>0</v>
      </c>
      <c r="C45" s="137">
        <v>0</v>
      </c>
      <c r="D45" s="138">
        <v>0</v>
      </c>
      <c r="E45" s="137">
        <v>0</v>
      </c>
      <c r="F45" s="138">
        <v>0</v>
      </c>
      <c r="G45" s="137">
        <v>0</v>
      </c>
      <c r="H45" s="139">
        <v>0</v>
      </c>
      <c r="I45" s="142"/>
    </row>
    <row r="46" spans="1:9" ht="15">
      <c r="A46" s="143"/>
      <c r="B46" s="138">
        <v>0</v>
      </c>
      <c r="C46" s="137">
        <v>0</v>
      </c>
      <c r="D46" s="138">
        <v>0</v>
      </c>
      <c r="E46" s="137">
        <v>0</v>
      </c>
      <c r="F46" s="138">
        <v>0</v>
      </c>
      <c r="G46" s="137">
        <v>0</v>
      </c>
      <c r="H46" s="139">
        <v>0</v>
      </c>
      <c r="I46" s="142"/>
    </row>
    <row r="47" spans="1:9" ht="15">
      <c r="A47" s="143"/>
      <c r="B47" s="138">
        <v>0</v>
      </c>
      <c r="C47" s="137">
        <v>0</v>
      </c>
      <c r="D47" s="138">
        <v>0</v>
      </c>
      <c r="E47" s="137">
        <v>0</v>
      </c>
      <c r="F47" s="138">
        <v>0</v>
      </c>
      <c r="G47" s="137">
        <v>0</v>
      </c>
      <c r="H47" s="139">
        <v>0</v>
      </c>
      <c r="I47" s="142"/>
    </row>
    <row r="48" spans="1:9" ht="15">
      <c r="A48" s="143"/>
      <c r="B48" s="138">
        <v>0</v>
      </c>
      <c r="C48" s="137">
        <v>0</v>
      </c>
      <c r="D48" s="138">
        <v>0</v>
      </c>
      <c r="E48" s="137">
        <v>0</v>
      </c>
      <c r="F48" s="138">
        <v>0</v>
      </c>
      <c r="G48" s="137">
        <v>0</v>
      </c>
      <c r="H48" s="139">
        <v>0</v>
      </c>
      <c r="I48" s="142"/>
    </row>
    <row r="49" spans="1:9" ht="15">
      <c r="A49" s="143"/>
      <c r="B49" s="138">
        <v>0</v>
      </c>
      <c r="C49" s="137">
        <v>0</v>
      </c>
      <c r="D49" s="138">
        <v>0</v>
      </c>
      <c r="E49" s="137">
        <v>0</v>
      </c>
      <c r="F49" s="138">
        <v>0</v>
      </c>
      <c r="G49" s="137">
        <v>0</v>
      </c>
      <c r="H49" s="139">
        <v>0</v>
      </c>
      <c r="I49" s="142"/>
    </row>
    <row r="50" spans="1:9" ht="15">
      <c r="A50" s="143"/>
      <c r="B50" s="138">
        <v>0</v>
      </c>
      <c r="C50" s="137">
        <v>0</v>
      </c>
      <c r="D50" s="138">
        <v>0</v>
      </c>
      <c r="E50" s="137">
        <v>0</v>
      </c>
      <c r="F50" s="138">
        <v>0</v>
      </c>
      <c r="G50" s="137">
        <v>0</v>
      </c>
      <c r="H50" s="139">
        <v>0</v>
      </c>
      <c r="I50" s="142"/>
    </row>
    <row r="51" spans="1:9" ht="15">
      <c r="A51" s="143"/>
      <c r="B51" s="138">
        <v>0</v>
      </c>
      <c r="C51" s="137">
        <v>0</v>
      </c>
      <c r="D51" s="138">
        <v>0</v>
      </c>
      <c r="E51" s="137">
        <v>0</v>
      </c>
      <c r="F51" s="138">
        <v>0</v>
      </c>
      <c r="G51" s="137">
        <v>0</v>
      </c>
      <c r="H51" s="139">
        <v>0</v>
      </c>
      <c r="I51" s="142"/>
    </row>
    <row r="52" spans="1:9" ht="15">
      <c r="A52" s="143"/>
      <c r="B52" s="138">
        <v>0</v>
      </c>
      <c r="C52" s="137">
        <v>0</v>
      </c>
      <c r="D52" s="138">
        <v>0</v>
      </c>
      <c r="E52" s="137">
        <v>0</v>
      </c>
      <c r="F52" s="138">
        <v>0</v>
      </c>
      <c r="G52" s="137">
        <v>0</v>
      </c>
      <c r="H52" s="139">
        <v>0</v>
      </c>
      <c r="I52" s="142"/>
    </row>
    <row r="53" spans="1:9" ht="15">
      <c r="A53" s="143"/>
      <c r="B53" s="138">
        <v>0</v>
      </c>
      <c r="C53" s="137">
        <v>0</v>
      </c>
      <c r="D53" s="138">
        <v>0</v>
      </c>
      <c r="E53" s="137">
        <v>0</v>
      </c>
      <c r="F53" s="138">
        <v>0</v>
      </c>
      <c r="G53" s="137">
        <v>0</v>
      </c>
      <c r="H53" s="139">
        <v>0</v>
      </c>
      <c r="I53" s="142"/>
    </row>
    <row r="54" spans="1:9" ht="15">
      <c r="A54" s="143"/>
      <c r="B54" s="138">
        <v>0</v>
      </c>
      <c r="C54" s="137">
        <v>0</v>
      </c>
      <c r="D54" s="138">
        <v>0</v>
      </c>
      <c r="E54" s="137">
        <v>0</v>
      </c>
      <c r="F54" s="138">
        <v>0</v>
      </c>
      <c r="G54" s="137">
        <v>0</v>
      </c>
      <c r="H54" s="139">
        <v>0</v>
      </c>
      <c r="I54" s="142"/>
    </row>
    <row r="55" spans="1:9" ht="15">
      <c r="A55" s="143"/>
      <c r="B55" s="138">
        <v>0</v>
      </c>
      <c r="C55" s="137">
        <v>0</v>
      </c>
      <c r="D55" s="138">
        <v>0</v>
      </c>
      <c r="E55" s="137">
        <v>0</v>
      </c>
      <c r="F55" s="138">
        <v>0</v>
      </c>
      <c r="G55" s="137">
        <v>0</v>
      </c>
      <c r="H55" s="139">
        <v>0</v>
      </c>
      <c r="I55" s="142"/>
    </row>
    <row r="56" spans="1:9" ht="15">
      <c r="A56" s="143"/>
      <c r="B56" s="138">
        <v>0</v>
      </c>
      <c r="C56" s="137">
        <v>0</v>
      </c>
      <c r="D56" s="138">
        <v>0</v>
      </c>
      <c r="E56" s="137">
        <v>0</v>
      </c>
      <c r="F56" s="138">
        <v>0</v>
      </c>
      <c r="G56" s="137">
        <v>0</v>
      </c>
      <c r="H56" s="139">
        <v>0</v>
      </c>
      <c r="I56" s="142"/>
    </row>
    <row r="57" spans="1:9" ht="15">
      <c r="A57" s="143"/>
      <c r="B57" s="138">
        <v>0</v>
      </c>
      <c r="C57" s="137">
        <v>0</v>
      </c>
      <c r="D57" s="138">
        <v>0</v>
      </c>
      <c r="E57" s="137">
        <v>0</v>
      </c>
      <c r="F57" s="138">
        <v>0</v>
      </c>
      <c r="G57" s="137">
        <v>0</v>
      </c>
      <c r="H57" s="139">
        <v>0</v>
      </c>
      <c r="I57" s="142"/>
    </row>
    <row r="58" spans="1:9" ht="15">
      <c r="A58" s="143"/>
      <c r="B58" s="138">
        <v>0</v>
      </c>
      <c r="C58" s="137">
        <v>0</v>
      </c>
      <c r="D58" s="138">
        <v>0</v>
      </c>
      <c r="E58" s="137">
        <v>0</v>
      </c>
      <c r="F58" s="138">
        <v>0</v>
      </c>
      <c r="G58" s="137">
        <v>0</v>
      </c>
      <c r="H58" s="139">
        <v>0</v>
      </c>
      <c r="I58" s="142"/>
    </row>
    <row r="59" spans="1:9" ht="15">
      <c r="A59" s="143"/>
      <c r="B59" s="138">
        <v>0</v>
      </c>
      <c r="C59" s="137">
        <v>0</v>
      </c>
      <c r="D59" s="138">
        <v>0</v>
      </c>
      <c r="E59" s="137">
        <v>0</v>
      </c>
      <c r="F59" s="138">
        <v>0</v>
      </c>
      <c r="G59" s="137">
        <v>0</v>
      </c>
      <c r="H59" s="139">
        <v>0</v>
      </c>
      <c r="I59" s="142"/>
    </row>
    <row r="60" spans="1:9" ht="15">
      <c r="A60" s="143"/>
      <c r="B60" s="138">
        <v>0</v>
      </c>
      <c r="C60" s="137">
        <v>0</v>
      </c>
      <c r="D60" s="138">
        <v>0</v>
      </c>
      <c r="E60" s="137">
        <v>0</v>
      </c>
      <c r="F60" s="138">
        <v>0</v>
      </c>
      <c r="G60" s="137">
        <v>0</v>
      </c>
      <c r="H60" s="139">
        <v>0</v>
      </c>
      <c r="I60" s="142"/>
    </row>
    <row r="61" spans="1:9" ht="15">
      <c r="A61" s="143"/>
      <c r="B61" s="138">
        <v>0</v>
      </c>
      <c r="C61" s="137">
        <v>0</v>
      </c>
      <c r="D61" s="138">
        <v>0</v>
      </c>
      <c r="E61" s="137">
        <v>0</v>
      </c>
      <c r="F61" s="138">
        <v>0</v>
      </c>
      <c r="G61" s="137">
        <v>0</v>
      </c>
      <c r="H61" s="139">
        <v>0</v>
      </c>
      <c r="I61" s="142"/>
    </row>
    <row r="62" spans="1:9" ht="15">
      <c r="A62" s="143"/>
      <c r="B62" s="138">
        <v>0</v>
      </c>
      <c r="C62" s="137">
        <v>0</v>
      </c>
      <c r="D62" s="138">
        <v>0</v>
      </c>
      <c r="E62" s="137">
        <v>0</v>
      </c>
      <c r="F62" s="138">
        <v>0</v>
      </c>
      <c r="G62" s="137">
        <v>0</v>
      </c>
      <c r="H62" s="139">
        <v>0</v>
      </c>
      <c r="I62" s="142"/>
    </row>
    <row r="63" spans="1:9" ht="15">
      <c r="A63" s="143"/>
      <c r="B63" s="138">
        <v>0</v>
      </c>
      <c r="C63" s="137">
        <v>0</v>
      </c>
      <c r="D63" s="138">
        <v>0</v>
      </c>
      <c r="E63" s="137">
        <v>0</v>
      </c>
      <c r="F63" s="138">
        <v>0</v>
      </c>
      <c r="G63" s="137">
        <v>0</v>
      </c>
      <c r="H63" s="139">
        <v>0</v>
      </c>
      <c r="I63" s="142"/>
    </row>
    <row r="64" spans="1:9" ht="15">
      <c r="A64" s="143"/>
      <c r="B64" s="138">
        <v>0</v>
      </c>
      <c r="C64" s="137">
        <v>0</v>
      </c>
      <c r="D64" s="138">
        <v>0</v>
      </c>
      <c r="E64" s="137">
        <v>0</v>
      </c>
      <c r="F64" s="138">
        <v>0</v>
      </c>
      <c r="G64" s="137">
        <v>0</v>
      </c>
      <c r="H64" s="139">
        <v>0</v>
      </c>
      <c r="I64" s="142"/>
    </row>
  </sheetData>
  <sheetProtection/>
  <mergeCells count="5">
    <mergeCell ref="B10:C10"/>
    <mergeCell ref="A1:A7"/>
    <mergeCell ref="B6:C6"/>
    <mergeCell ref="B2:F2"/>
    <mergeCell ref="B4:F4"/>
  </mergeCells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4"/>
  <sheetViews>
    <sheetView showGridLines="0" zoomScalePageLayoutView="0" workbookViewId="0" topLeftCell="A1">
      <selection activeCell="A18" sqref="A18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19921875" style="2" customWidth="1"/>
    <col min="10" max="16384" width="10.69921875" style="2" customWidth="1"/>
  </cols>
  <sheetData>
    <row r="1" spans="1:9" ht="15">
      <c r="A1" s="289"/>
      <c r="B1" s="120"/>
      <c r="C1" s="120"/>
      <c r="D1" s="120"/>
      <c r="E1" s="120"/>
      <c r="F1" s="120"/>
      <c r="G1" s="120"/>
      <c r="H1" s="120"/>
      <c r="I1" s="121"/>
    </row>
    <row r="2" spans="1:9" ht="15">
      <c r="A2" s="289"/>
      <c r="B2" s="291" t="s">
        <v>8</v>
      </c>
      <c r="C2" s="291"/>
      <c r="D2" s="291"/>
      <c r="E2" s="291"/>
      <c r="F2" s="291"/>
      <c r="G2" s="120"/>
      <c r="H2" s="120"/>
      <c r="I2" s="121"/>
    </row>
    <row r="3" spans="1:9" ht="15">
      <c r="A3" s="289"/>
      <c r="B3" s="122"/>
      <c r="C3" s="122"/>
      <c r="D3" s="122"/>
      <c r="E3" s="122"/>
      <c r="F3" s="122"/>
      <c r="G3" s="120"/>
      <c r="H3" s="120"/>
      <c r="I3" s="121"/>
    </row>
    <row r="4" spans="1:9" ht="15">
      <c r="A4" s="289"/>
      <c r="B4" s="291" t="s">
        <v>40</v>
      </c>
      <c r="C4" s="291"/>
      <c r="D4" s="291"/>
      <c r="E4" s="291"/>
      <c r="F4" s="291"/>
      <c r="G4" s="120"/>
      <c r="H4" s="120"/>
      <c r="I4" s="121"/>
    </row>
    <row r="5" spans="1:9" ht="15">
      <c r="A5" s="289"/>
      <c r="B5" s="120"/>
      <c r="C5" s="120"/>
      <c r="D5" s="120"/>
      <c r="E5" s="120"/>
      <c r="F5" s="120"/>
      <c r="G5" s="120"/>
      <c r="H5" s="120"/>
      <c r="I5" s="121"/>
    </row>
    <row r="6" spans="1:9" ht="15">
      <c r="A6" s="289"/>
      <c r="B6" s="290"/>
      <c r="C6" s="290"/>
      <c r="D6" s="120"/>
      <c r="E6" s="120"/>
      <c r="F6" s="120"/>
      <c r="G6" s="120"/>
      <c r="H6" s="120"/>
      <c r="I6" s="121"/>
    </row>
    <row r="7" spans="1:9" ht="15">
      <c r="A7" s="289"/>
      <c r="B7" s="120"/>
      <c r="C7" s="120"/>
      <c r="D7" s="120"/>
      <c r="E7" s="120"/>
      <c r="F7" s="120"/>
      <c r="G7" s="120"/>
      <c r="H7" s="120"/>
      <c r="I7" s="121"/>
    </row>
    <row r="8" spans="1:12" ht="15" customHeight="1">
      <c r="A8" s="123" t="s">
        <v>13</v>
      </c>
      <c r="B8" s="124" t="s">
        <v>83</v>
      </c>
      <c r="C8" s="124"/>
      <c r="D8" s="124"/>
      <c r="E8" s="124"/>
      <c r="F8" s="119"/>
      <c r="G8" s="119"/>
      <c r="H8" s="119"/>
      <c r="I8" s="121"/>
      <c r="J8" s="16"/>
      <c r="K8" s="16"/>
      <c r="L8" s="17"/>
    </row>
    <row r="9" spans="1:12" ht="15" customHeight="1">
      <c r="A9" s="123" t="s">
        <v>0</v>
      </c>
      <c r="B9" s="124" t="s">
        <v>84</v>
      </c>
      <c r="C9" s="124"/>
      <c r="D9" s="124"/>
      <c r="E9" s="124"/>
      <c r="F9" s="119"/>
      <c r="G9" s="119"/>
      <c r="H9" s="119"/>
      <c r="I9" s="121"/>
      <c r="J9" s="16"/>
      <c r="K9" s="16"/>
      <c r="L9" s="17"/>
    </row>
    <row r="10" spans="1:12" ht="15" customHeight="1">
      <c r="A10" s="123" t="s">
        <v>16</v>
      </c>
      <c r="B10" s="292" t="s">
        <v>87</v>
      </c>
      <c r="C10" s="292"/>
      <c r="D10" s="125"/>
      <c r="E10" s="125"/>
      <c r="F10" s="35"/>
      <c r="G10" s="35"/>
      <c r="H10" s="35"/>
      <c r="I10" s="121"/>
      <c r="J10" s="16"/>
      <c r="K10" s="16"/>
      <c r="L10" s="17"/>
    </row>
    <row r="11" spans="1:9" ht="15" customHeight="1">
      <c r="A11" s="123" t="s">
        <v>39</v>
      </c>
      <c r="B11" s="124" t="s">
        <v>64</v>
      </c>
      <c r="C11" s="125"/>
      <c r="D11" s="120"/>
      <c r="E11" s="120"/>
      <c r="F11" s="120"/>
      <c r="G11" s="120"/>
      <c r="H11" s="120"/>
      <c r="I11" s="121"/>
    </row>
    <row r="12" spans="1:9" ht="15" customHeight="1">
      <c r="A12" s="123" t="s">
        <v>19</v>
      </c>
      <c r="B12" s="119" t="s">
        <v>56</v>
      </c>
      <c r="C12" s="120"/>
      <c r="D12" s="120"/>
      <c r="E12" s="120"/>
      <c r="F12" s="120"/>
      <c r="G12" s="120"/>
      <c r="H12" s="120"/>
      <c r="I12" s="121"/>
    </row>
    <row r="13" spans="1:9" ht="15" customHeight="1">
      <c r="A13" s="126" t="s">
        <v>15</v>
      </c>
      <c r="B13" s="36" t="s">
        <v>2</v>
      </c>
      <c r="C13" s="37"/>
      <c r="D13" s="38" t="s">
        <v>20</v>
      </c>
      <c r="E13" s="37"/>
      <c r="F13" s="38" t="s">
        <v>1</v>
      </c>
      <c r="G13" s="37"/>
      <c r="H13" s="127"/>
      <c r="I13" s="128" t="s">
        <v>29</v>
      </c>
    </row>
    <row r="14" spans="1:9" ht="15" customHeight="1">
      <c r="A14" s="126" t="s">
        <v>18</v>
      </c>
      <c r="B14" s="39">
        <v>0.7</v>
      </c>
      <c r="C14" s="40"/>
      <c r="D14" s="41">
        <v>0</v>
      </c>
      <c r="E14" s="40"/>
      <c r="F14" s="41">
        <v>0.8</v>
      </c>
      <c r="G14" s="40"/>
      <c r="H14" s="129" t="s">
        <v>21</v>
      </c>
      <c r="I14" s="130" t="s">
        <v>30</v>
      </c>
    </row>
    <row r="15" spans="1:9" ht="15" customHeight="1">
      <c r="A15" s="126" t="s">
        <v>17</v>
      </c>
      <c r="B15" s="42">
        <v>80.8</v>
      </c>
      <c r="C15" s="43"/>
      <c r="D15" s="44">
        <v>1</v>
      </c>
      <c r="E15" s="43"/>
      <c r="F15" s="44">
        <v>82.8</v>
      </c>
      <c r="G15" s="43"/>
      <c r="H15" s="129" t="s">
        <v>22</v>
      </c>
      <c r="I15" s="130" t="s">
        <v>31</v>
      </c>
    </row>
    <row r="16" spans="1:9" ht="13.5">
      <c r="A16" s="126"/>
      <c r="B16" s="131" t="s">
        <v>5</v>
      </c>
      <c r="C16" s="132" t="s">
        <v>4</v>
      </c>
      <c r="D16" s="132" t="s">
        <v>25</v>
      </c>
      <c r="E16" s="132" t="s">
        <v>4</v>
      </c>
      <c r="F16" s="132" t="s">
        <v>5</v>
      </c>
      <c r="G16" s="132" t="s">
        <v>4</v>
      </c>
      <c r="H16" s="133" t="s">
        <v>4</v>
      </c>
      <c r="I16" s="134">
        <v>12</v>
      </c>
    </row>
    <row r="17" spans="1:9" ht="13.5">
      <c r="A17" s="188" t="s">
        <v>57</v>
      </c>
      <c r="B17" s="136">
        <v>68.8</v>
      </c>
      <c r="C17" s="137">
        <f>B17/B$15*1000*B$14</f>
        <v>596.039603960396</v>
      </c>
      <c r="D17" s="138">
        <v>0</v>
      </c>
      <c r="E17" s="137">
        <v>0</v>
      </c>
      <c r="F17" s="138">
        <v>69</v>
      </c>
      <c r="G17" s="137">
        <f>F17/F$15*1000*F$14</f>
        <v>666.6666666666667</v>
      </c>
      <c r="H17" s="139">
        <f>LARGE((C17,E17,G17),1)</f>
        <v>666.6666666666667</v>
      </c>
      <c r="I17" s="140">
        <v>5</v>
      </c>
    </row>
    <row r="18" spans="1:9" ht="13.5">
      <c r="A18" s="189" t="s">
        <v>85</v>
      </c>
      <c r="B18" s="136">
        <v>69.8</v>
      </c>
      <c r="C18" s="137">
        <f>B18/B$15*1000*B$14</f>
        <v>604.7029702970297</v>
      </c>
      <c r="D18" s="138">
        <v>0</v>
      </c>
      <c r="E18" s="137">
        <v>0</v>
      </c>
      <c r="F18" s="138">
        <v>42</v>
      </c>
      <c r="G18" s="137">
        <f>F18/F$15*1000*F$14</f>
        <v>405.79710144927543</v>
      </c>
      <c r="H18" s="139">
        <f>LARGE((C18,E18,G18),1)</f>
        <v>604.7029702970297</v>
      </c>
      <c r="I18" s="140">
        <v>10</v>
      </c>
    </row>
    <row r="19" spans="1:9" ht="13.5">
      <c r="A19" s="189" t="s">
        <v>86</v>
      </c>
      <c r="B19" s="136">
        <v>64</v>
      </c>
      <c r="C19" s="137">
        <f>B19/B$15*1000*B$14</f>
        <v>554.4554455445544</v>
      </c>
      <c r="D19" s="138">
        <v>0</v>
      </c>
      <c r="E19" s="137">
        <v>0</v>
      </c>
      <c r="F19" s="138">
        <v>37.4</v>
      </c>
      <c r="G19" s="137">
        <f>F19/F$15*1000*F$14</f>
        <v>361.3526570048309</v>
      </c>
      <c r="H19" s="139">
        <f>LARGE((C19,E19,G19),1)</f>
        <v>554.4554455445544</v>
      </c>
      <c r="I19" s="140">
        <v>11</v>
      </c>
    </row>
    <row r="20" spans="1:9" ht="13.5">
      <c r="A20" s="189"/>
      <c r="B20" s="136">
        <v>0</v>
      </c>
      <c r="C20" s="137">
        <f aca="true" t="shared" si="0" ref="C20:C25">B20/B$15*1000*B$14</f>
        <v>0</v>
      </c>
      <c r="D20" s="138">
        <v>0</v>
      </c>
      <c r="E20" s="137">
        <v>0</v>
      </c>
      <c r="F20" s="138">
        <v>0</v>
      </c>
      <c r="G20" s="137">
        <f>F20/F$15*1000*F$14</f>
        <v>0</v>
      </c>
      <c r="H20" s="139">
        <f>LARGE((C20,E20,G20),1)</f>
        <v>0</v>
      </c>
      <c r="I20" s="140"/>
    </row>
    <row r="21" spans="1:9" ht="13.5">
      <c r="A21" s="189"/>
      <c r="B21" s="136">
        <v>0</v>
      </c>
      <c r="C21" s="137">
        <f t="shared" si="0"/>
        <v>0</v>
      </c>
      <c r="D21" s="138">
        <v>0</v>
      </c>
      <c r="E21" s="137">
        <v>0</v>
      </c>
      <c r="F21" s="138">
        <v>0</v>
      </c>
      <c r="G21" s="137">
        <f>F21/F$15*1000*F$14</f>
        <v>0</v>
      </c>
      <c r="H21" s="139">
        <f>LARGE((C21,E21,G21),1)</f>
        <v>0</v>
      </c>
      <c r="I21" s="140"/>
    </row>
    <row r="22" spans="1:9" ht="13.5">
      <c r="A22" s="189"/>
      <c r="B22" s="136">
        <v>0</v>
      </c>
      <c r="C22" s="137">
        <f t="shared" si="0"/>
        <v>0</v>
      </c>
      <c r="D22" s="138">
        <v>0</v>
      </c>
      <c r="E22" s="137">
        <v>0</v>
      </c>
      <c r="F22" s="138">
        <v>0</v>
      </c>
      <c r="G22" s="137">
        <v>0</v>
      </c>
      <c r="H22" s="139">
        <f>LARGE((C22,E22,G22),1)</f>
        <v>0</v>
      </c>
      <c r="I22" s="140"/>
    </row>
    <row r="23" spans="1:9" ht="13.5">
      <c r="A23" s="189"/>
      <c r="B23" s="136">
        <v>0</v>
      </c>
      <c r="C23" s="137">
        <f t="shared" si="0"/>
        <v>0</v>
      </c>
      <c r="D23" s="138">
        <v>0</v>
      </c>
      <c r="E23" s="137">
        <v>0</v>
      </c>
      <c r="F23" s="138">
        <v>0</v>
      </c>
      <c r="G23" s="137">
        <v>0</v>
      </c>
      <c r="H23" s="139">
        <f>LARGE((C23,E23,G23),1)</f>
        <v>0</v>
      </c>
      <c r="I23" s="140"/>
    </row>
    <row r="24" spans="1:9" ht="13.5">
      <c r="A24" s="189"/>
      <c r="B24" s="136">
        <v>0</v>
      </c>
      <c r="C24" s="137">
        <f t="shared" si="0"/>
        <v>0</v>
      </c>
      <c r="D24" s="138">
        <v>0</v>
      </c>
      <c r="E24" s="137">
        <v>0</v>
      </c>
      <c r="F24" s="138">
        <v>0</v>
      </c>
      <c r="G24" s="137">
        <v>0</v>
      </c>
      <c r="H24" s="139">
        <f>LARGE((C24,E24,G24),1)</f>
        <v>0</v>
      </c>
      <c r="I24" s="140"/>
    </row>
    <row r="25" spans="1:9" ht="13.5">
      <c r="A25" s="189"/>
      <c r="B25" s="136">
        <v>0</v>
      </c>
      <c r="C25" s="137">
        <f t="shared" si="0"/>
        <v>0</v>
      </c>
      <c r="D25" s="138">
        <v>0</v>
      </c>
      <c r="E25" s="137">
        <v>0</v>
      </c>
      <c r="F25" s="138">
        <v>0</v>
      </c>
      <c r="G25" s="137">
        <v>0</v>
      </c>
      <c r="H25" s="139">
        <v>0</v>
      </c>
      <c r="I25" s="140"/>
    </row>
    <row r="26" spans="1:9" ht="13.5">
      <c r="A26" s="189"/>
      <c r="B26" s="136">
        <v>0</v>
      </c>
      <c r="C26" s="137">
        <v>0</v>
      </c>
      <c r="D26" s="138">
        <v>0</v>
      </c>
      <c r="E26" s="137">
        <v>0</v>
      </c>
      <c r="F26" s="138">
        <v>0</v>
      </c>
      <c r="G26" s="137">
        <v>0</v>
      </c>
      <c r="H26" s="139">
        <v>0</v>
      </c>
      <c r="I26" s="140"/>
    </row>
    <row r="27" spans="1:9" ht="13.5">
      <c r="A27" s="189"/>
      <c r="B27" s="136">
        <v>0</v>
      </c>
      <c r="C27" s="137">
        <v>0</v>
      </c>
      <c r="D27" s="138">
        <v>0</v>
      </c>
      <c r="E27" s="137">
        <v>0</v>
      </c>
      <c r="F27" s="138">
        <v>0</v>
      </c>
      <c r="G27" s="137">
        <v>0</v>
      </c>
      <c r="H27" s="139">
        <v>0</v>
      </c>
      <c r="I27" s="140"/>
    </row>
    <row r="28" spans="1:9" ht="13.5">
      <c r="A28" s="189"/>
      <c r="B28" s="136">
        <v>0</v>
      </c>
      <c r="C28" s="137">
        <v>0</v>
      </c>
      <c r="D28" s="138">
        <v>0</v>
      </c>
      <c r="E28" s="137">
        <v>0</v>
      </c>
      <c r="F28" s="138">
        <v>0</v>
      </c>
      <c r="G28" s="137">
        <v>0</v>
      </c>
      <c r="H28" s="139">
        <v>0</v>
      </c>
      <c r="I28" s="140"/>
    </row>
    <row r="29" spans="1:9" ht="13.5">
      <c r="A29" s="141"/>
      <c r="B29" s="136">
        <v>0</v>
      </c>
      <c r="C29" s="137">
        <v>0</v>
      </c>
      <c r="D29" s="138">
        <v>0</v>
      </c>
      <c r="E29" s="137">
        <v>0</v>
      </c>
      <c r="F29" s="138">
        <v>0</v>
      </c>
      <c r="G29" s="137">
        <v>0</v>
      </c>
      <c r="H29" s="139">
        <v>0</v>
      </c>
      <c r="I29" s="140"/>
    </row>
    <row r="30" spans="1:9" ht="13.5">
      <c r="A30" s="141"/>
      <c r="B30" s="136">
        <v>0</v>
      </c>
      <c r="C30" s="137">
        <v>0</v>
      </c>
      <c r="D30" s="138">
        <v>0</v>
      </c>
      <c r="E30" s="137">
        <v>0</v>
      </c>
      <c r="F30" s="138">
        <v>0</v>
      </c>
      <c r="G30" s="137">
        <v>0</v>
      </c>
      <c r="H30" s="139">
        <v>0</v>
      </c>
      <c r="I30" s="140"/>
    </row>
    <row r="31" spans="1:9" ht="13.5">
      <c r="A31" s="141"/>
      <c r="B31" s="136">
        <v>0</v>
      </c>
      <c r="C31" s="137">
        <v>0</v>
      </c>
      <c r="D31" s="138">
        <v>0</v>
      </c>
      <c r="E31" s="137">
        <v>0</v>
      </c>
      <c r="F31" s="138">
        <v>0</v>
      </c>
      <c r="G31" s="137">
        <v>0</v>
      </c>
      <c r="H31" s="139">
        <v>0</v>
      </c>
      <c r="I31" s="140"/>
    </row>
    <row r="32" spans="1:9" ht="13.5">
      <c r="A32" s="141"/>
      <c r="B32" s="136">
        <v>0</v>
      </c>
      <c r="C32" s="137">
        <v>0</v>
      </c>
      <c r="D32" s="138">
        <v>0</v>
      </c>
      <c r="E32" s="137">
        <v>0</v>
      </c>
      <c r="F32" s="138">
        <v>0</v>
      </c>
      <c r="G32" s="137">
        <v>0</v>
      </c>
      <c r="H32" s="139">
        <v>0</v>
      </c>
      <c r="I32" s="140"/>
    </row>
    <row r="33" spans="1:9" ht="13.5">
      <c r="A33" s="141"/>
      <c r="B33" s="136">
        <v>0</v>
      </c>
      <c r="C33" s="137">
        <v>0</v>
      </c>
      <c r="D33" s="138">
        <v>0</v>
      </c>
      <c r="E33" s="137">
        <v>0</v>
      </c>
      <c r="F33" s="138">
        <v>0</v>
      </c>
      <c r="G33" s="137">
        <v>0</v>
      </c>
      <c r="H33" s="139">
        <v>0</v>
      </c>
      <c r="I33" s="140"/>
    </row>
    <row r="34" spans="1:9" ht="13.5">
      <c r="A34" s="141"/>
      <c r="B34" s="136">
        <v>0</v>
      </c>
      <c r="C34" s="137">
        <v>0</v>
      </c>
      <c r="D34" s="138">
        <v>0</v>
      </c>
      <c r="E34" s="137">
        <v>0</v>
      </c>
      <c r="F34" s="138">
        <v>0</v>
      </c>
      <c r="G34" s="137">
        <v>0</v>
      </c>
      <c r="H34" s="139">
        <v>0</v>
      </c>
      <c r="I34" s="140"/>
    </row>
    <row r="35" spans="1:9" ht="13.5">
      <c r="A35" s="141"/>
      <c r="B35" s="136">
        <v>0</v>
      </c>
      <c r="C35" s="137">
        <v>0</v>
      </c>
      <c r="D35" s="138">
        <v>0</v>
      </c>
      <c r="E35" s="137">
        <v>0</v>
      </c>
      <c r="F35" s="138">
        <v>0</v>
      </c>
      <c r="G35" s="137">
        <v>0</v>
      </c>
      <c r="H35" s="139">
        <v>0</v>
      </c>
      <c r="I35" s="140"/>
    </row>
    <row r="36" spans="1:9" ht="13.5">
      <c r="A36" s="141"/>
      <c r="B36" s="136">
        <v>0</v>
      </c>
      <c r="C36" s="137">
        <v>0</v>
      </c>
      <c r="D36" s="138">
        <v>0</v>
      </c>
      <c r="E36" s="137">
        <v>0</v>
      </c>
      <c r="F36" s="138">
        <v>0</v>
      </c>
      <c r="G36" s="137">
        <v>0</v>
      </c>
      <c r="H36" s="139">
        <v>0</v>
      </c>
      <c r="I36" s="140"/>
    </row>
    <row r="37" spans="1:9" ht="13.5">
      <c r="A37" s="141"/>
      <c r="B37" s="136">
        <v>0</v>
      </c>
      <c r="C37" s="137">
        <v>0</v>
      </c>
      <c r="D37" s="138">
        <v>0</v>
      </c>
      <c r="E37" s="137">
        <v>0</v>
      </c>
      <c r="F37" s="138">
        <v>0</v>
      </c>
      <c r="G37" s="137">
        <v>0</v>
      </c>
      <c r="H37" s="139">
        <v>0</v>
      </c>
      <c r="I37" s="140"/>
    </row>
    <row r="38" spans="1:9" ht="15">
      <c r="A38" s="141"/>
      <c r="B38" s="136">
        <v>0</v>
      </c>
      <c r="C38" s="137">
        <v>0</v>
      </c>
      <c r="D38" s="138">
        <v>0</v>
      </c>
      <c r="E38" s="137">
        <v>0</v>
      </c>
      <c r="F38" s="138">
        <v>0</v>
      </c>
      <c r="G38" s="137">
        <v>0</v>
      </c>
      <c r="H38" s="139">
        <v>0</v>
      </c>
      <c r="I38" s="142"/>
    </row>
    <row r="39" spans="1:9" ht="15">
      <c r="A39" s="141"/>
      <c r="B39" s="136">
        <v>0</v>
      </c>
      <c r="C39" s="137">
        <v>0</v>
      </c>
      <c r="D39" s="138">
        <v>0</v>
      </c>
      <c r="E39" s="137">
        <v>0</v>
      </c>
      <c r="F39" s="138">
        <v>0</v>
      </c>
      <c r="G39" s="137">
        <v>0</v>
      </c>
      <c r="H39" s="139">
        <v>0</v>
      </c>
      <c r="I39" s="142"/>
    </row>
    <row r="40" spans="1:9" ht="15">
      <c r="A40" s="141"/>
      <c r="B40" s="136">
        <v>0</v>
      </c>
      <c r="C40" s="137">
        <v>0</v>
      </c>
      <c r="D40" s="138">
        <v>0</v>
      </c>
      <c r="E40" s="137">
        <v>0</v>
      </c>
      <c r="F40" s="138">
        <v>0</v>
      </c>
      <c r="G40" s="137">
        <v>0</v>
      </c>
      <c r="H40" s="139">
        <v>0</v>
      </c>
      <c r="I40" s="142"/>
    </row>
    <row r="41" spans="1:9" ht="15">
      <c r="A41" s="141"/>
      <c r="B41" s="136">
        <v>0</v>
      </c>
      <c r="C41" s="137">
        <v>0</v>
      </c>
      <c r="D41" s="138">
        <v>0</v>
      </c>
      <c r="E41" s="137">
        <v>0</v>
      </c>
      <c r="F41" s="138">
        <v>0</v>
      </c>
      <c r="G41" s="137">
        <v>0</v>
      </c>
      <c r="H41" s="139">
        <v>0</v>
      </c>
      <c r="I41" s="142"/>
    </row>
    <row r="42" spans="1:9" ht="15">
      <c r="A42" s="141"/>
      <c r="B42" s="136">
        <v>0</v>
      </c>
      <c r="C42" s="137">
        <v>0</v>
      </c>
      <c r="D42" s="138">
        <v>0</v>
      </c>
      <c r="E42" s="137">
        <v>0</v>
      </c>
      <c r="F42" s="138">
        <v>0</v>
      </c>
      <c r="G42" s="137">
        <v>0</v>
      </c>
      <c r="H42" s="139">
        <v>0</v>
      </c>
      <c r="I42" s="142"/>
    </row>
    <row r="43" spans="1:9" ht="15">
      <c r="A43" s="141"/>
      <c r="B43" s="136">
        <v>0</v>
      </c>
      <c r="C43" s="137">
        <v>0</v>
      </c>
      <c r="D43" s="138">
        <v>0</v>
      </c>
      <c r="E43" s="137">
        <v>0</v>
      </c>
      <c r="F43" s="138">
        <v>0</v>
      </c>
      <c r="G43" s="137">
        <v>0</v>
      </c>
      <c r="H43" s="139">
        <v>0</v>
      </c>
      <c r="I43" s="142"/>
    </row>
    <row r="44" spans="1:9" ht="15">
      <c r="A44" s="141"/>
      <c r="B44" s="136">
        <v>0</v>
      </c>
      <c r="C44" s="137">
        <v>0</v>
      </c>
      <c r="D44" s="138">
        <v>0</v>
      </c>
      <c r="E44" s="137">
        <v>0</v>
      </c>
      <c r="F44" s="138">
        <v>0</v>
      </c>
      <c r="G44" s="137">
        <v>0</v>
      </c>
      <c r="H44" s="139">
        <v>0</v>
      </c>
      <c r="I44" s="142"/>
    </row>
    <row r="45" spans="1:9" ht="15">
      <c r="A45" s="141"/>
      <c r="B45" s="136">
        <v>0</v>
      </c>
      <c r="C45" s="137">
        <v>0</v>
      </c>
      <c r="D45" s="138">
        <v>0</v>
      </c>
      <c r="E45" s="137">
        <v>0</v>
      </c>
      <c r="F45" s="138">
        <v>0</v>
      </c>
      <c r="G45" s="137">
        <v>0</v>
      </c>
      <c r="H45" s="139">
        <v>0</v>
      </c>
      <c r="I45" s="142"/>
    </row>
    <row r="46" spans="1:9" ht="15">
      <c r="A46" s="143"/>
      <c r="B46" s="138">
        <v>0</v>
      </c>
      <c r="C46" s="137">
        <v>0</v>
      </c>
      <c r="D46" s="138">
        <v>0</v>
      </c>
      <c r="E46" s="137">
        <v>0</v>
      </c>
      <c r="F46" s="138">
        <v>0</v>
      </c>
      <c r="G46" s="137">
        <v>0</v>
      </c>
      <c r="H46" s="139">
        <v>0</v>
      </c>
      <c r="I46" s="142"/>
    </row>
    <row r="47" spans="1:9" ht="15">
      <c r="A47" s="143"/>
      <c r="B47" s="138">
        <v>0</v>
      </c>
      <c r="C47" s="137">
        <v>0</v>
      </c>
      <c r="D47" s="138">
        <v>0</v>
      </c>
      <c r="E47" s="137">
        <v>0</v>
      </c>
      <c r="F47" s="138">
        <v>0</v>
      </c>
      <c r="G47" s="137">
        <v>0</v>
      </c>
      <c r="H47" s="139">
        <v>0</v>
      </c>
      <c r="I47" s="142"/>
    </row>
    <row r="48" spans="1:9" ht="15">
      <c r="A48" s="143"/>
      <c r="B48" s="138">
        <v>0</v>
      </c>
      <c r="C48" s="137">
        <v>0</v>
      </c>
      <c r="D48" s="138">
        <v>0</v>
      </c>
      <c r="E48" s="137">
        <v>0</v>
      </c>
      <c r="F48" s="138">
        <v>0</v>
      </c>
      <c r="G48" s="137">
        <v>0</v>
      </c>
      <c r="H48" s="139">
        <v>0</v>
      </c>
      <c r="I48" s="142"/>
    </row>
    <row r="49" spans="1:9" ht="15">
      <c r="A49" s="143"/>
      <c r="B49" s="138">
        <v>0</v>
      </c>
      <c r="C49" s="137">
        <v>0</v>
      </c>
      <c r="D49" s="138">
        <v>0</v>
      </c>
      <c r="E49" s="137">
        <v>0</v>
      </c>
      <c r="F49" s="138">
        <v>0</v>
      </c>
      <c r="G49" s="137">
        <v>0</v>
      </c>
      <c r="H49" s="139">
        <v>0</v>
      </c>
      <c r="I49" s="142"/>
    </row>
    <row r="50" spans="1:9" ht="15">
      <c r="A50" s="143"/>
      <c r="B50" s="138">
        <v>0</v>
      </c>
      <c r="C50" s="137">
        <v>0</v>
      </c>
      <c r="D50" s="138">
        <v>0</v>
      </c>
      <c r="E50" s="137">
        <v>0</v>
      </c>
      <c r="F50" s="138">
        <v>0</v>
      </c>
      <c r="G50" s="137">
        <v>0</v>
      </c>
      <c r="H50" s="139">
        <v>0</v>
      </c>
      <c r="I50" s="142"/>
    </row>
    <row r="51" spans="1:9" ht="15">
      <c r="A51" s="143"/>
      <c r="B51" s="138">
        <v>0</v>
      </c>
      <c r="C51" s="137">
        <v>0</v>
      </c>
      <c r="D51" s="138">
        <v>0</v>
      </c>
      <c r="E51" s="137">
        <v>0</v>
      </c>
      <c r="F51" s="138">
        <v>0</v>
      </c>
      <c r="G51" s="137">
        <v>0</v>
      </c>
      <c r="H51" s="139">
        <v>0</v>
      </c>
      <c r="I51" s="142"/>
    </row>
    <row r="52" spans="1:9" ht="15">
      <c r="A52" s="143"/>
      <c r="B52" s="138">
        <v>0</v>
      </c>
      <c r="C52" s="137">
        <v>0</v>
      </c>
      <c r="D52" s="138">
        <v>0</v>
      </c>
      <c r="E52" s="137">
        <v>0</v>
      </c>
      <c r="F52" s="138">
        <v>0</v>
      </c>
      <c r="G52" s="137">
        <v>0</v>
      </c>
      <c r="H52" s="139">
        <v>0</v>
      </c>
      <c r="I52" s="142"/>
    </row>
    <row r="53" spans="1:9" ht="15">
      <c r="A53" s="143"/>
      <c r="B53" s="138">
        <v>0</v>
      </c>
      <c r="C53" s="137">
        <v>0</v>
      </c>
      <c r="D53" s="138">
        <v>0</v>
      </c>
      <c r="E53" s="137">
        <v>0</v>
      </c>
      <c r="F53" s="138">
        <v>0</v>
      </c>
      <c r="G53" s="137">
        <v>0</v>
      </c>
      <c r="H53" s="139">
        <v>0</v>
      </c>
      <c r="I53" s="142"/>
    </row>
    <row r="54" spans="1:9" ht="15">
      <c r="A54" s="143"/>
      <c r="B54" s="138">
        <v>0</v>
      </c>
      <c r="C54" s="137">
        <v>0</v>
      </c>
      <c r="D54" s="138">
        <v>0</v>
      </c>
      <c r="E54" s="137">
        <v>0</v>
      </c>
      <c r="F54" s="138">
        <v>0</v>
      </c>
      <c r="G54" s="137">
        <v>0</v>
      </c>
      <c r="H54" s="139">
        <v>0</v>
      </c>
      <c r="I54" s="142"/>
    </row>
    <row r="55" spans="1:9" ht="15">
      <c r="A55" s="143"/>
      <c r="B55" s="138">
        <v>0</v>
      </c>
      <c r="C55" s="137">
        <v>0</v>
      </c>
      <c r="D55" s="138">
        <v>0</v>
      </c>
      <c r="E55" s="137">
        <v>0</v>
      </c>
      <c r="F55" s="138">
        <v>0</v>
      </c>
      <c r="G55" s="137">
        <v>0</v>
      </c>
      <c r="H55" s="139">
        <v>0</v>
      </c>
      <c r="I55" s="142"/>
    </row>
    <row r="56" spans="1:9" ht="15">
      <c r="A56" s="143"/>
      <c r="B56" s="138">
        <v>0</v>
      </c>
      <c r="C56" s="137">
        <v>0</v>
      </c>
      <c r="D56" s="138">
        <v>0</v>
      </c>
      <c r="E56" s="137">
        <v>0</v>
      </c>
      <c r="F56" s="138">
        <v>0</v>
      </c>
      <c r="G56" s="137">
        <v>0</v>
      </c>
      <c r="H56" s="139">
        <v>0</v>
      </c>
      <c r="I56" s="142"/>
    </row>
    <row r="57" spans="1:9" ht="15">
      <c r="A57" s="143"/>
      <c r="B57" s="138">
        <v>0</v>
      </c>
      <c r="C57" s="137">
        <v>0</v>
      </c>
      <c r="D57" s="138">
        <v>0</v>
      </c>
      <c r="E57" s="137">
        <v>0</v>
      </c>
      <c r="F57" s="138">
        <v>0</v>
      </c>
      <c r="G57" s="137">
        <v>0</v>
      </c>
      <c r="H57" s="139">
        <v>0</v>
      </c>
      <c r="I57" s="142"/>
    </row>
    <row r="58" spans="1:9" ht="15">
      <c r="A58" s="143"/>
      <c r="B58" s="138">
        <v>0</v>
      </c>
      <c r="C58" s="137">
        <v>0</v>
      </c>
      <c r="D58" s="138">
        <v>0</v>
      </c>
      <c r="E58" s="137">
        <v>0</v>
      </c>
      <c r="F58" s="138">
        <v>0</v>
      </c>
      <c r="G58" s="137">
        <v>0</v>
      </c>
      <c r="H58" s="139">
        <v>0</v>
      </c>
      <c r="I58" s="142"/>
    </row>
    <row r="59" spans="1:9" ht="15">
      <c r="A59" s="143"/>
      <c r="B59" s="138">
        <v>0</v>
      </c>
      <c r="C59" s="137">
        <v>0</v>
      </c>
      <c r="D59" s="138">
        <v>0</v>
      </c>
      <c r="E59" s="137">
        <v>0</v>
      </c>
      <c r="F59" s="138">
        <v>0</v>
      </c>
      <c r="G59" s="137">
        <v>0</v>
      </c>
      <c r="H59" s="139">
        <v>0</v>
      </c>
      <c r="I59" s="142"/>
    </row>
    <row r="60" spans="1:9" ht="15">
      <c r="A60" s="143"/>
      <c r="B60" s="138">
        <v>0</v>
      </c>
      <c r="C60" s="137">
        <v>0</v>
      </c>
      <c r="D60" s="138">
        <v>0</v>
      </c>
      <c r="E60" s="137">
        <v>0</v>
      </c>
      <c r="F60" s="138">
        <v>0</v>
      </c>
      <c r="G60" s="137">
        <v>0</v>
      </c>
      <c r="H60" s="139">
        <v>0</v>
      </c>
      <c r="I60" s="142"/>
    </row>
    <row r="61" spans="1:9" ht="15">
      <c r="A61" s="143"/>
      <c r="B61" s="138">
        <v>0</v>
      </c>
      <c r="C61" s="137">
        <v>0</v>
      </c>
      <c r="D61" s="138">
        <v>0</v>
      </c>
      <c r="E61" s="137">
        <v>0</v>
      </c>
      <c r="F61" s="138">
        <v>0</v>
      </c>
      <c r="G61" s="137">
        <v>0</v>
      </c>
      <c r="H61" s="139">
        <v>0</v>
      </c>
      <c r="I61" s="142"/>
    </row>
    <row r="62" spans="1:9" ht="15">
      <c r="A62" s="143"/>
      <c r="B62" s="138">
        <v>0</v>
      </c>
      <c r="C62" s="137">
        <v>0</v>
      </c>
      <c r="D62" s="138">
        <v>0</v>
      </c>
      <c r="E62" s="137">
        <v>0</v>
      </c>
      <c r="F62" s="138">
        <v>0</v>
      </c>
      <c r="G62" s="137">
        <v>0</v>
      </c>
      <c r="H62" s="139">
        <v>0</v>
      </c>
      <c r="I62" s="142"/>
    </row>
    <row r="63" spans="1:9" ht="15">
      <c r="A63" s="143"/>
      <c r="B63" s="138">
        <v>0</v>
      </c>
      <c r="C63" s="137">
        <v>0</v>
      </c>
      <c r="D63" s="138">
        <v>0</v>
      </c>
      <c r="E63" s="137">
        <v>0</v>
      </c>
      <c r="F63" s="138">
        <v>0</v>
      </c>
      <c r="G63" s="137">
        <v>0</v>
      </c>
      <c r="H63" s="139">
        <v>0</v>
      </c>
      <c r="I63" s="142"/>
    </row>
    <row r="64" spans="1:9" ht="15">
      <c r="A64" s="143"/>
      <c r="B64" s="138">
        <v>0</v>
      </c>
      <c r="C64" s="137">
        <v>0</v>
      </c>
      <c r="D64" s="138">
        <v>0</v>
      </c>
      <c r="E64" s="137">
        <v>0</v>
      </c>
      <c r="F64" s="138">
        <v>0</v>
      </c>
      <c r="G64" s="137">
        <v>0</v>
      </c>
      <c r="H64" s="139">
        <v>0</v>
      </c>
      <c r="I64" s="142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4"/>
  <sheetViews>
    <sheetView showGridLines="0" zoomScale="116" zoomScaleNormal="116" zoomScalePageLayoutView="0" workbookViewId="0" topLeftCell="A9">
      <selection activeCell="H17" sqref="H17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19921875" style="2" customWidth="1"/>
    <col min="10" max="16384" width="10.69921875" style="2" customWidth="1"/>
  </cols>
  <sheetData>
    <row r="1" spans="1:9" ht="15">
      <c r="A1" s="289"/>
      <c r="B1" s="120"/>
      <c r="C1" s="120"/>
      <c r="D1" s="120"/>
      <c r="E1" s="120"/>
      <c r="F1" s="120"/>
      <c r="G1" s="120"/>
      <c r="H1" s="120"/>
      <c r="I1" s="121"/>
    </row>
    <row r="2" spans="1:9" ht="15">
      <c r="A2" s="289"/>
      <c r="B2" s="291" t="s">
        <v>8</v>
      </c>
      <c r="C2" s="291"/>
      <c r="D2" s="291"/>
      <c r="E2" s="291"/>
      <c r="F2" s="291"/>
      <c r="G2" s="120"/>
      <c r="H2" s="120"/>
      <c r="I2" s="121"/>
    </row>
    <row r="3" spans="1:9" ht="15">
      <c r="A3" s="289"/>
      <c r="B3" s="122"/>
      <c r="C3" s="122"/>
      <c r="D3" s="122"/>
      <c r="E3" s="122"/>
      <c r="F3" s="122"/>
      <c r="G3" s="120"/>
      <c r="H3" s="120"/>
      <c r="I3" s="121"/>
    </row>
    <row r="4" spans="1:9" ht="15">
      <c r="A4" s="289"/>
      <c r="B4" s="291" t="s">
        <v>40</v>
      </c>
      <c r="C4" s="291"/>
      <c r="D4" s="291"/>
      <c r="E4" s="291"/>
      <c r="F4" s="291"/>
      <c r="G4" s="120"/>
      <c r="H4" s="120"/>
      <c r="I4" s="121"/>
    </row>
    <row r="5" spans="1:9" ht="15">
      <c r="A5" s="289"/>
      <c r="B5" s="120"/>
      <c r="C5" s="120"/>
      <c r="D5" s="120"/>
      <c r="E5" s="120"/>
      <c r="F5" s="120"/>
      <c r="G5" s="120"/>
      <c r="H5" s="120"/>
      <c r="I5" s="121"/>
    </row>
    <row r="6" spans="1:9" ht="15">
      <c r="A6" s="289"/>
      <c r="B6" s="290"/>
      <c r="C6" s="290"/>
      <c r="D6" s="120"/>
      <c r="E6" s="120"/>
      <c r="F6" s="120"/>
      <c r="G6" s="120"/>
      <c r="H6" s="120"/>
      <c r="I6" s="121"/>
    </row>
    <row r="7" spans="1:9" ht="15">
      <c r="A7" s="289"/>
      <c r="B7" s="120"/>
      <c r="C7" s="120"/>
      <c r="D7" s="120"/>
      <c r="E7" s="120"/>
      <c r="F7" s="120"/>
      <c r="G7" s="120"/>
      <c r="H7" s="120"/>
      <c r="I7" s="121"/>
    </row>
    <row r="8" spans="1:12" ht="15" customHeight="1">
      <c r="A8" s="123" t="s">
        <v>13</v>
      </c>
      <c r="B8" s="124" t="s">
        <v>62</v>
      </c>
      <c r="C8" s="124"/>
      <c r="D8" s="124"/>
      <c r="E8" s="124"/>
      <c r="F8" s="119"/>
      <c r="G8" s="119"/>
      <c r="H8" s="119"/>
      <c r="I8" s="121"/>
      <c r="J8" s="16"/>
      <c r="K8" s="16"/>
      <c r="L8" s="17"/>
    </row>
    <row r="9" spans="1:12" ht="15" customHeight="1">
      <c r="A9" s="123" t="s">
        <v>0</v>
      </c>
      <c r="B9" s="124" t="s">
        <v>92</v>
      </c>
      <c r="C9" s="124"/>
      <c r="D9" s="124"/>
      <c r="E9" s="124"/>
      <c r="F9" s="119"/>
      <c r="G9" s="119"/>
      <c r="H9" s="119"/>
      <c r="I9" s="121"/>
      <c r="J9" s="16"/>
      <c r="K9" s="16"/>
      <c r="L9" s="17"/>
    </row>
    <row r="10" spans="1:12" ht="15" customHeight="1">
      <c r="A10" s="123" t="s">
        <v>16</v>
      </c>
      <c r="B10" s="292">
        <v>40958</v>
      </c>
      <c r="C10" s="292"/>
      <c r="D10" s="125"/>
      <c r="E10" s="125"/>
      <c r="F10" s="35"/>
      <c r="G10" s="35"/>
      <c r="H10" s="35"/>
      <c r="I10" s="121"/>
      <c r="J10" s="16"/>
      <c r="K10" s="16"/>
      <c r="L10" s="17"/>
    </row>
    <row r="11" spans="1:9" ht="15" customHeight="1">
      <c r="A11" s="123" t="s">
        <v>39</v>
      </c>
      <c r="B11" s="124" t="s">
        <v>64</v>
      </c>
      <c r="C11" s="125"/>
      <c r="D11" s="120"/>
      <c r="E11" s="120"/>
      <c r="F11" s="120"/>
      <c r="G11" s="120"/>
      <c r="H11" s="120"/>
      <c r="I11" s="121"/>
    </row>
    <row r="12" spans="1:9" ht="15" customHeight="1">
      <c r="A12" s="123" t="s">
        <v>19</v>
      </c>
      <c r="B12" s="119" t="s">
        <v>56</v>
      </c>
      <c r="C12" s="120"/>
      <c r="D12" s="120"/>
      <c r="E12" s="120"/>
      <c r="F12" s="120"/>
      <c r="G12" s="120"/>
      <c r="H12" s="120"/>
      <c r="I12" s="121"/>
    </row>
    <row r="13" spans="1:9" ht="15" customHeight="1">
      <c r="A13" s="126" t="s">
        <v>15</v>
      </c>
      <c r="B13" s="36" t="s">
        <v>2</v>
      </c>
      <c r="C13" s="37"/>
      <c r="D13" s="38" t="s">
        <v>20</v>
      </c>
      <c r="E13" s="37"/>
      <c r="F13" s="38" t="s">
        <v>1</v>
      </c>
      <c r="G13" s="37"/>
      <c r="H13" s="127"/>
      <c r="I13" s="128" t="s">
        <v>29</v>
      </c>
    </row>
    <row r="14" spans="1:9" ht="15" customHeight="1">
      <c r="A14" s="126" t="s">
        <v>18</v>
      </c>
      <c r="B14" s="39">
        <v>0</v>
      </c>
      <c r="C14" s="40"/>
      <c r="D14" s="41">
        <v>0</v>
      </c>
      <c r="E14" s="40"/>
      <c r="F14" s="41">
        <v>0.5</v>
      </c>
      <c r="G14" s="40"/>
      <c r="H14" s="129" t="s">
        <v>21</v>
      </c>
      <c r="I14" s="130" t="s">
        <v>30</v>
      </c>
    </row>
    <row r="15" spans="1:9" ht="15" customHeight="1">
      <c r="A15" s="126" t="s">
        <v>17</v>
      </c>
      <c r="B15" s="42">
        <v>1</v>
      </c>
      <c r="C15" s="43"/>
      <c r="D15" s="44">
        <v>1</v>
      </c>
      <c r="E15" s="43"/>
      <c r="F15" s="44">
        <v>66.2</v>
      </c>
      <c r="G15" s="43"/>
      <c r="H15" s="129" t="s">
        <v>22</v>
      </c>
      <c r="I15" s="130" t="s">
        <v>31</v>
      </c>
    </row>
    <row r="16" spans="1:9" ht="13.5">
      <c r="A16" s="126"/>
      <c r="B16" s="131" t="s">
        <v>5</v>
      </c>
      <c r="C16" s="132" t="s">
        <v>4</v>
      </c>
      <c r="D16" s="132" t="s">
        <v>25</v>
      </c>
      <c r="E16" s="132" t="s">
        <v>4</v>
      </c>
      <c r="F16" s="132" t="s">
        <v>5</v>
      </c>
      <c r="G16" s="132" t="s">
        <v>4</v>
      </c>
      <c r="H16" s="133" t="s">
        <v>4</v>
      </c>
      <c r="I16" s="134">
        <v>8</v>
      </c>
    </row>
    <row r="17" spans="1:9" ht="13.5">
      <c r="A17" s="135" t="s">
        <v>68</v>
      </c>
      <c r="B17" s="136">
        <v>0</v>
      </c>
      <c r="C17" s="137">
        <v>0</v>
      </c>
      <c r="D17" s="138">
        <v>0</v>
      </c>
      <c r="E17" s="137">
        <v>0</v>
      </c>
      <c r="F17" s="138">
        <v>66.2</v>
      </c>
      <c r="G17" s="137">
        <f aca="true" t="shared" si="0" ref="G17:G24">F17/F$15*1000*F$14</f>
        <v>500</v>
      </c>
      <c r="H17" s="139">
        <f>LARGE((C17,E17,G17),1)</f>
        <v>500</v>
      </c>
      <c r="I17" s="140">
        <v>1</v>
      </c>
    </row>
    <row r="18" spans="1:9" ht="13.5">
      <c r="A18" s="141" t="s">
        <v>70</v>
      </c>
      <c r="B18" s="136">
        <v>0</v>
      </c>
      <c r="C18" s="137">
        <v>0</v>
      </c>
      <c r="D18" s="138">
        <v>0</v>
      </c>
      <c r="E18" s="137">
        <v>0</v>
      </c>
      <c r="F18" s="138">
        <v>63.2</v>
      </c>
      <c r="G18" s="137">
        <f t="shared" si="0"/>
        <v>477.3413897280967</v>
      </c>
      <c r="H18" s="139">
        <f>LARGE((C18,E18,G18),1)</f>
        <v>477.3413897280967</v>
      </c>
      <c r="I18" s="140">
        <v>2</v>
      </c>
    </row>
    <row r="19" spans="1:9" ht="13.5">
      <c r="A19" s="141" t="s">
        <v>65</v>
      </c>
      <c r="B19" s="136">
        <v>0</v>
      </c>
      <c r="C19" s="137">
        <v>0</v>
      </c>
      <c r="D19" s="138">
        <v>0</v>
      </c>
      <c r="E19" s="137">
        <v>0</v>
      </c>
      <c r="F19" s="138">
        <v>58.8</v>
      </c>
      <c r="G19" s="137">
        <f t="shared" si="0"/>
        <v>444.1087613293051</v>
      </c>
      <c r="H19" s="139">
        <f>LARGE((C19,E19,G19),1)</f>
        <v>444.1087613293051</v>
      </c>
      <c r="I19" s="140">
        <v>3</v>
      </c>
    </row>
    <row r="20" spans="1:9" ht="13.5">
      <c r="A20" s="141" t="s">
        <v>66</v>
      </c>
      <c r="B20" s="136">
        <v>0</v>
      </c>
      <c r="C20" s="137">
        <v>0</v>
      </c>
      <c r="D20" s="138">
        <v>0</v>
      </c>
      <c r="E20" s="137">
        <v>0</v>
      </c>
      <c r="F20" s="138">
        <v>52.8</v>
      </c>
      <c r="G20" s="137">
        <f t="shared" si="0"/>
        <v>398.79154078549846</v>
      </c>
      <c r="H20" s="139">
        <f>LARGE((C20,E20,G20),1)</f>
        <v>398.79154078549846</v>
      </c>
      <c r="I20" s="140">
        <v>4</v>
      </c>
    </row>
    <row r="21" spans="1:9" ht="13.5">
      <c r="A21" s="141" t="s">
        <v>69</v>
      </c>
      <c r="B21" s="136">
        <v>0</v>
      </c>
      <c r="C21" s="137">
        <v>0</v>
      </c>
      <c r="D21" s="138">
        <v>0</v>
      </c>
      <c r="E21" s="137">
        <v>0</v>
      </c>
      <c r="F21" s="138">
        <v>45.6</v>
      </c>
      <c r="G21" s="137">
        <f t="shared" si="0"/>
        <v>344.4108761329305</v>
      </c>
      <c r="H21" s="139">
        <f>LARGE((C21,E21,G21),1)</f>
        <v>344.4108761329305</v>
      </c>
      <c r="I21" s="140">
        <v>5</v>
      </c>
    </row>
    <row r="22" spans="1:9" ht="13.5">
      <c r="A22" s="141" t="s">
        <v>71</v>
      </c>
      <c r="B22" s="136">
        <v>0</v>
      </c>
      <c r="C22" s="137">
        <v>0</v>
      </c>
      <c r="D22" s="138">
        <v>0</v>
      </c>
      <c r="E22" s="137">
        <v>0</v>
      </c>
      <c r="F22" s="138">
        <v>40.6</v>
      </c>
      <c r="G22" s="137">
        <f t="shared" si="0"/>
        <v>306.6465256797583</v>
      </c>
      <c r="H22" s="139">
        <f>LARGE((C22,E22,G22),1)</f>
        <v>306.6465256797583</v>
      </c>
      <c r="I22" s="140">
        <v>6</v>
      </c>
    </row>
    <row r="23" spans="1:9" ht="13.5">
      <c r="A23" s="141" t="s">
        <v>94</v>
      </c>
      <c r="B23" s="136">
        <v>0</v>
      </c>
      <c r="C23" s="137">
        <v>0</v>
      </c>
      <c r="D23" s="138">
        <v>0</v>
      </c>
      <c r="E23" s="137">
        <v>0</v>
      </c>
      <c r="F23" s="138">
        <v>39.4</v>
      </c>
      <c r="G23" s="137">
        <f t="shared" si="0"/>
        <v>297.58308157099697</v>
      </c>
      <c r="H23" s="139">
        <f>LARGE((C23,E23,G23),1)</f>
        <v>297.58308157099697</v>
      </c>
      <c r="I23" s="140">
        <v>7</v>
      </c>
    </row>
    <row r="24" spans="1:9" ht="13.5">
      <c r="A24" s="141" t="s">
        <v>93</v>
      </c>
      <c r="B24" s="136">
        <v>0</v>
      </c>
      <c r="C24" s="137">
        <v>0</v>
      </c>
      <c r="D24" s="138">
        <v>0</v>
      </c>
      <c r="E24" s="137">
        <v>0</v>
      </c>
      <c r="F24" s="138">
        <v>30.4</v>
      </c>
      <c r="G24" s="137">
        <f t="shared" si="0"/>
        <v>229.607250755287</v>
      </c>
      <c r="H24" s="139">
        <f>LARGE((C24,E24,G24),1)</f>
        <v>229.607250755287</v>
      </c>
      <c r="I24" s="140">
        <v>8</v>
      </c>
    </row>
    <row r="25" spans="1:9" ht="13.5">
      <c r="A25" s="141"/>
      <c r="B25" s="136">
        <v>0</v>
      </c>
      <c r="C25" s="137">
        <v>0</v>
      </c>
      <c r="D25" s="138">
        <v>0</v>
      </c>
      <c r="E25" s="137">
        <v>0</v>
      </c>
      <c r="F25" s="138">
        <v>0</v>
      </c>
      <c r="G25" s="137">
        <f aca="true" t="shared" si="1" ref="G25:G38">F25/F$15*1000*F$14</f>
        <v>0</v>
      </c>
      <c r="H25" s="139">
        <f>LARGE((C25,E25,G25),1)</f>
        <v>0</v>
      </c>
      <c r="I25" s="140"/>
    </row>
    <row r="26" spans="1:9" ht="13.5">
      <c r="A26" s="141"/>
      <c r="B26" s="136">
        <v>0</v>
      </c>
      <c r="C26" s="137">
        <v>0</v>
      </c>
      <c r="D26" s="138">
        <v>0</v>
      </c>
      <c r="E26" s="137">
        <v>0</v>
      </c>
      <c r="F26" s="138">
        <v>0</v>
      </c>
      <c r="G26" s="137">
        <f t="shared" si="1"/>
        <v>0</v>
      </c>
      <c r="H26" s="139">
        <f>LARGE((C26,E26,G26),1)</f>
        <v>0</v>
      </c>
      <c r="I26" s="140"/>
    </row>
    <row r="27" spans="1:9" ht="13.5">
      <c r="A27" s="141"/>
      <c r="B27" s="136">
        <v>0</v>
      </c>
      <c r="C27" s="137">
        <v>0</v>
      </c>
      <c r="D27" s="138">
        <v>0</v>
      </c>
      <c r="E27" s="137">
        <v>0</v>
      </c>
      <c r="F27" s="138">
        <v>0</v>
      </c>
      <c r="G27" s="137">
        <f t="shared" si="1"/>
        <v>0</v>
      </c>
      <c r="H27" s="139">
        <f>LARGE((C27,E27,G27),1)</f>
        <v>0</v>
      </c>
      <c r="I27" s="140"/>
    </row>
    <row r="28" spans="1:9" ht="13.5">
      <c r="A28" s="141"/>
      <c r="B28" s="136">
        <v>0</v>
      </c>
      <c r="C28" s="137">
        <v>0</v>
      </c>
      <c r="D28" s="138">
        <v>0</v>
      </c>
      <c r="E28" s="137">
        <v>0</v>
      </c>
      <c r="F28" s="138">
        <v>0</v>
      </c>
      <c r="G28" s="137">
        <f t="shared" si="1"/>
        <v>0</v>
      </c>
      <c r="H28" s="139">
        <f>LARGE((C28,E28,G28),1)</f>
        <v>0</v>
      </c>
      <c r="I28" s="140"/>
    </row>
    <row r="29" spans="1:9" ht="13.5">
      <c r="A29" s="141"/>
      <c r="B29" s="136">
        <v>0</v>
      </c>
      <c r="C29" s="137">
        <v>0</v>
      </c>
      <c r="D29" s="138">
        <v>0</v>
      </c>
      <c r="E29" s="137">
        <v>0</v>
      </c>
      <c r="F29" s="138">
        <v>0</v>
      </c>
      <c r="G29" s="137">
        <f t="shared" si="1"/>
        <v>0</v>
      </c>
      <c r="H29" s="139">
        <f>LARGE((C29,E29,G29),1)</f>
        <v>0</v>
      </c>
      <c r="I29" s="140"/>
    </row>
    <row r="30" spans="1:9" ht="13.5">
      <c r="A30" s="141"/>
      <c r="B30" s="136">
        <v>0</v>
      </c>
      <c r="C30" s="137">
        <v>0</v>
      </c>
      <c r="D30" s="138">
        <v>0</v>
      </c>
      <c r="E30" s="137">
        <v>0</v>
      </c>
      <c r="F30" s="138">
        <v>0</v>
      </c>
      <c r="G30" s="137">
        <f t="shared" si="1"/>
        <v>0</v>
      </c>
      <c r="H30" s="139">
        <f>LARGE((C30,E30,G30),1)</f>
        <v>0</v>
      </c>
      <c r="I30" s="140"/>
    </row>
    <row r="31" spans="1:9" ht="13.5">
      <c r="A31" s="141"/>
      <c r="B31" s="136">
        <v>0</v>
      </c>
      <c r="C31" s="137">
        <v>0</v>
      </c>
      <c r="D31" s="138">
        <v>0</v>
      </c>
      <c r="E31" s="137">
        <v>0</v>
      </c>
      <c r="F31" s="138">
        <v>0</v>
      </c>
      <c r="G31" s="137">
        <f t="shared" si="1"/>
        <v>0</v>
      </c>
      <c r="H31" s="139">
        <f>LARGE((C31,E31,G31),1)</f>
        <v>0</v>
      </c>
      <c r="I31" s="140"/>
    </row>
    <row r="32" spans="1:9" ht="13.5">
      <c r="A32" s="141"/>
      <c r="B32" s="136">
        <v>0</v>
      </c>
      <c r="C32" s="137">
        <v>0</v>
      </c>
      <c r="D32" s="138">
        <v>0</v>
      </c>
      <c r="E32" s="137">
        <v>0</v>
      </c>
      <c r="F32" s="138">
        <v>0</v>
      </c>
      <c r="G32" s="137">
        <f t="shared" si="1"/>
        <v>0</v>
      </c>
      <c r="H32" s="139">
        <f>LARGE((C32,E32,G32),1)</f>
        <v>0</v>
      </c>
      <c r="I32" s="140"/>
    </row>
    <row r="33" spans="1:9" ht="13.5">
      <c r="A33" s="141"/>
      <c r="B33" s="136">
        <v>0</v>
      </c>
      <c r="C33" s="137">
        <v>0</v>
      </c>
      <c r="D33" s="138">
        <v>0</v>
      </c>
      <c r="E33" s="137">
        <v>0</v>
      </c>
      <c r="F33" s="138">
        <v>0</v>
      </c>
      <c r="G33" s="137">
        <f t="shared" si="1"/>
        <v>0</v>
      </c>
      <c r="H33" s="139">
        <f>LARGE((C33,E33,G33),1)</f>
        <v>0</v>
      </c>
      <c r="I33" s="140"/>
    </row>
    <row r="34" spans="1:9" ht="13.5">
      <c r="A34" s="141"/>
      <c r="B34" s="136">
        <v>0</v>
      </c>
      <c r="C34" s="137">
        <v>0</v>
      </c>
      <c r="D34" s="138">
        <v>0</v>
      </c>
      <c r="E34" s="137">
        <v>0</v>
      </c>
      <c r="F34" s="138">
        <v>0</v>
      </c>
      <c r="G34" s="137">
        <f t="shared" si="1"/>
        <v>0</v>
      </c>
      <c r="H34" s="139">
        <f>LARGE((C34,E34,G34),1)</f>
        <v>0</v>
      </c>
      <c r="I34" s="140"/>
    </row>
    <row r="35" spans="1:9" ht="13.5">
      <c r="A35" s="141"/>
      <c r="B35" s="136">
        <v>0</v>
      </c>
      <c r="C35" s="137">
        <v>0</v>
      </c>
      <c r="D35" s="138">
        <v>0</v>
      </c>
      <c r="E35" s="137">
        <v>0</v>
      </c>
      <c r="F35" s="138">
        <v>0</v>
      </c>
      <c r="G35" s="137">
        <f t="shared" si="1"/>
        <v>0</v>
      </c>
      <c r="H35" s="139">
        <f>LARGE((C35,E35,G35),1)</f>
        <v>0</v>
      </c>
      <c r="I35" s="140"/>
    </row>
    <row r="36" spans="1:9" ht="13.5">
      <c r="A36" s="141"/>
      <c r="B36" s="136">
        <v>0</v>
      </c>
      <c r="C36" s="137">
        <v>0</v>
      </c>
      <c r="D36" s="138">
        <v>0</v>
      </c>
      <c r="E36" s="137">
        <v>0</v>
      </c>
      <c r="F36" s="138">
        <v>0</v>
      </c>
      <c r="G36" s="137">
        <f t="shared" si="1"/>
        <v>0</v>
      </c>
      <c r="H36" s="139">
        <f>LARGE((C36,E36,G36),1)</f>
        <v>0</v>
      </c>
      <c r="I36" s="140"/>
    </row>
    <row r="37" spans="1:9" ht="13.5">
      <c r="A37" s="141"/>
      <c r="B37" s="136">
        <v>0</v>
      </c>
      <c r="C37" s="137">
        <v>0</v>
      </c>
      <c r="D37" s="138">
        <v>0</v>
      </c>
      <c r="E37" s="137">
        <v>0</v>
      </c>
      <c r="F37" s="138">
        <v>0</v>
      </c>
      <c r="G37" s="137">
        <f t="shared" si="1"/>
        <v>0</v>
      </c>
      <c r="H37" s="139">
        <v>0</v>
      </c>
      <c r="I37" s="140"/>
    </row>
    <row r="38" spans="1:9" ht="15">
      <c r="A38" s="141"/>
      <c r="B38" s="136">
        <v>0</v>
      </c>
      <c r="C38" s="137">
        <v>0</v>
      </c>
      <c r="D38" s="138">
        <v>0</v>
      </c>
      <c r="E38" s="137">
        <v>0</v>
      </c>
      <c r="F38" s="138">
        <v>0</v>
      </c>
      <c r="G38" s="137">
        <f t="shared" si="1"/>
        <v>0</v>
      </c>
      <c r="H38" s="139">
        <v>0</v>
      </c>
      <c r="I38" s="142"/>
    </row>
    <row r="39" spans="1:9" ht="15">
      <c r="A39" s="141"/>
      <c r="B39" s="136">
        <v>0</v>
      </c>
      <c r="C39" s="137">
        <v>0</v>
      </c>
      <c r="D39" s="138">
        <v>0</v>
      </c>
      <c r="E39" s="137">
        <v>0</v>
      </c>
      <c r="F39" s="138">
        <v>0</v>
      </c>
      <c r="G39" s="137">
        <v>0</v>
      </c>
      <c r="H39" s="139">
        <v>0</v>
      </c>
      <c r="I39" s="142"/>
    </row>
    <row r="40" spans="1:9" ht="15">
      <c r="A40" s="141"/>
      <c r="B40" s="136">
        <v>0</v>
      </c>
      <c r="C40" s="137">
        <v>0</v>
      </c>
      <c r="D40" s="138">
        <v>0</v>
      </c>
      <c r="E40" s="137">
        <v>0</v>
      </c>
      <c r="F40" s="138">
        <v>0</v>
      </c>
      <c r="G40" s="137">
        <v>0</v>
      </c>
      <c r="H40" s="139">
        <v>0</v>
      </c>
      <c r="I40" s="142"/>
    </row>
    <row r="41" spans="1:9" ht="15">
      <c r="A41" s="141"/>
      <c r="B41" s="136">
        <v>0</v>
      </c>
      <c r="C41" s="137">
        <v>0</v>
      </c>
      <c r="D41" s="138">
        <v>0</v>
      </c>
      <c r="E41" s="137">
        <v>0</v>
      </c>
      <c r="F41" s="138">
        <v>0</v>
      </c>
      <c r="G41" s="137">
        <v>0</v>
      </c>
      <c r="H41" s="139">
        <v>0</v>
      </c>
      <c r="I41" s="142"/>
    </row>
    <row r="42" spans="1:9" ht="15">
      <c r="A42" s="141"/>
      <c r="B42" s="136">
        <v>0</v>
      </c>
      <c r="C42" s="137">
        <v>0</v>
      </c>
      <c r="D42" s="138">
        <v>0</v>
      </c>
      <c r="E42" s="137">
        <v>0</v>
      </c>
      <c r="F42" s="138">
        <v>0</v>
      </c>
      <c r="G42" s="137">
        <v>0</v>
      </c>
      <c r="H42" s="139">
        <v>0</v>
      </c>
      <c r="I42" s="142"/>
    </row>
    <row r="43" spans="1:9" ht="15">
      <c r="A43" s="141"/>
      <c r="B43" s="136">
        <v>0</v>
      </c>
      <c r="C43" s="137">
        <v>0</v>
      </c>
      <c r="D43" s="138">
        <v>0</v>
      </c>
      <c r="E43" s="137">
        <v>0</v>
      </c>
      <c r="F43" s="138">
        <v>0</v>
      </c>
      <c r="G43" s="137">
        <v>0</v>
      </c>
      <c r="H43" s="139">
        <v>0</v>
      </c>
      <c r="I43" s="142"/>
    </row>
    <row r="44" spans="1:9" ht="15">
      <c r="A44" s="141"/>
      <c r="B44" s="136">
        <v>0</v>
      </c>
      <c r="C44" s="137">
        <v>0</v>
      </c>
      <c r="D44" s="138">
        <v>0</v>
      </c>
      <c r="E44" s="137">
        <v>0</v>
      </c>
      <c r="F44" s="138">
        <v>0</v>
      </c>
      <c r="G44" s="137">
        <v>0</v>
      </c>
      <c r="H44" s="139">
        <v>0</v>
      </c>
      <c r="I44" s="142"/>
    </row>
    <row r="45" spans="1:9" ht="15">
      <c r="A45" s="141"/>
      <c r="B45" s="136">
        <v>0</v>
      </c>
      <c r="C45" s="137">
        <v>0</v>
      </c>
      <c r="D45" s="138">
        <v>0</v>
      </c>
      <c r="E45" s="137">
        <v>0</v>
      </c>
      <c r="F45" s="138">
        <v>0</v>
      </c>
      <c r="G45" s="137">
        <v>0</v>
      </c>
      <c r="H45" s="139">
        <v>0</v>
      </c>
      <c r="I45" s="142"/>
    </row>
    <row r="46" spans="1:9" ht="15">
      <c r="A46" s="143"/>
      <c r="B46" s="138">
        <v>0</v>
      </c>
      <c r="C46" s="137">
        <v>0</v>
      </c>
      <c r="D46" s="138">
        <v>0</v>
      </c>
      <c r="E46" s="137">
        <v>0</v>
      </c>
      <c r="F46" s="138">
        <v>0</v>
      </c>
      <c r="G46" s="137">
        <v>0</v>
      </c>
      <c r="H46" s="139">
        <v>0</v>
      </c>
      <c r="I46" s="142"/>
    </row>
    <row r="47" spans="1:9" ht="15">
      <c r="A47" s="143"/>
      <c r="B47" s="138">
        <v>0</v>
      </c>
      <c r="C47" s="137">
        <v>0</v>
      </c>
      <c r="D47" s="138">
        <v>0</v>
      </c>
      <c r="E47" s="137">
        <v>0</v>
      </c>
      <c r="F47" s="138">
        <v>0</v>
      </c>
      <c r="G47" s="137">
        <v>0</v>
      </c>
      <c r="H47" s="139">
        <v>0</v>
      </c>
      <c r="I47" s="142"/>
    </row>
    <row r="48" spans="1:9" ht="15">
      <c r="A48" s="143"/>
      <c r="B48" s="138">
        <v>0</v>
      </c>
      <c r="C48" s="137">
        <v>0</v>
      </c>
      <c r="D48" s="138">
        <v>0</v>
      </c>
      <c r="E48" s="137">
        <v>0</v>
      </c>
      <c r="F48" s="138">
        <v>0</v>
      </c>
      <c r="G48" s="137">
        <v>0</v>
      </c>
      <c r="H48" s="139">
        <v>0</v>
      </c>
      <c r="I48" s="142"/>
    </row>
    <row r="49" spans="1:9" ht="15">
      <c r="A49" s="143"/>
      <c r="B49" s="138">
        <v>0</v>
      </c>
      <c r="C49" s="137">
        <v>0</v>
      </c>
      <c r="D49" s="138">
        <v>0</v>
      </c>
      <c r="E49" s="137">
        <v>0</v>
      </c>
      <c r="F49" s="138">
        <v>0</v>
      </c>
      <c r="G49" s="137">
        <v>0</v>
      </c>
      <c r="H49" s="139">
        <v>0</v>
      </c>
      <c r="I49" s="142"/>
    </row>
    <row r="50" spans="1:9" ht="15">
      <c r="A50" s="143"/>
      <c r="B50" s="138">
        <v>0</v>
      </c>
      <c r="C50" s="137">
        <v>0</v>
      </c>
      <c r="D50" s="138">
        <v>0</v>
      </c>
      <c r="E50" s="137">
        <v>0</v>
      </c>
      <c r="F50" s="138">
        <v>0</v>
      </c>
      <c r="G50" s="137">
        <v>0</v>
      </c>
      <c r="H50" s="139">
        <v>0</v>
      </c>
      <c r="I50" s="142"/>
    </row>
    <row r="51" spans="1:9" ht="15">
      <c r="A51" s="143"/>
      <c r="B51" s="138">
        <v>0</v>
      </c>
      <c r="C51" s="137">
        <v>0</v>
      </c>
      <c r="D51" s="138">
        <v>0</v>
      </c>
      <c r="E51" s="137">
        <v>0</v>
      </c>
      <c r="F51" s="138">
        <v>0</v>
      </c>
      <c r="G51" s="137">
        <v>0</v>
      </c>
      <c r="H51" s="139">
        <v>0</v>
      </c>
      <c r="I51" s="142"/>
    </row>
    <row r="52" spans="1:9" ht="15">
      <c r="A52" s="143"/>
      <c r="B52" s="138">
        <v>0</v>
      </c>
      <c r="C52" s="137">
        <v>0</v>
      </c>
      <c r="D52" s="138">
        <v>0</v>
      </c>
      <c r="E52" s="137">
        <v>0</v>
      </c>
      <c r="F52" s="138">
        <v>0</v>
      </c>
      <c r="G52" s="137">
        <v>0</v>
      </c>
      <c r="H52" s="139">
        <v>0</v>
      </c>
      <c r="I52" s="142"/>
    </row>
    <row r="53" spans="1:9" ht="15">
      <c r="A53" s="143"/>
      <c r="B53" s="138">
        <v>0</v>
      </c>
      <c r="C53" s="137">
        <v>0</v>
      </c>
      <c r="D53" s="138">
        <v>0</v>
      </c>
      <c r="E53" s="137">
        <v>0</v>
      </c>
      <c r="F53" s="138">
        <v>0</v>
      </c>
      <c r="G53" s="137">
        <v>0</v>
      </c>
      <c r="H53" s="139">
        <v>0</v>
      </c>
      <c r="I53" s="142"/>
    </row>
    <row r="54" spans="1:9" ht="15">
      <c r="A54" s="143"/>
      <c r="B54" s="138">
        <v>0</v>
      </c>
      <c r="C54" s="137">
        <v>0</v>
      </c>
      <c r="D54" s="138">
        <v>0</v>
      </c>
      <c r="E54" s="137">
        <v>0</v>
      </c>
      <c r="F54" s="138">
        <v>0</v>
      </c>
      <c r="G54" s="137">
        <v>0</v>
      </c>
      <c r="H54" s="139">
        <v>0</v>
      </c>
      <c r="I54" s="142"/>
    </row>
    <row r="55" spans="1:9" ht="15">
      <c r="A55" s="143"/>
      <c r="B55" s="138">
        <v>0</v>
      </c>
      <c r="C55" s="137">
        <v>0</v>
      </c>
      <c r="D55" s="138">
        <v>0</v>
      </c>
      <c r="E55" s="137">
        <v>0</v>
      </c>
      <c r="F55" s="138">
        <v>0</v>
      </c>
      <c r="G55" s="137">
        <v>0</v>
      </c>
      <c r="H55" s="139">
        <v>0</v>
      </c>
      <c r="I55" s="142"/>
    </row>
    <row r="56" spans="1:9" ht="15">
      <c r="A56" s="143"/>
      <c r="B56" s="138">
        <v>0</v>
      </c>
      <c r="C56" s="137">
        <v>0</v>
      </c>
      <c r="D56" s="138">
        <v>0</v>
      </c>
      <c r="E56" s="137">
        <v>0</v>
      </c>
      <c r="F56" s="138">
        <v>0</v>
      </c>
      <c r="G56" s="137">
        <v>0</v>
      </c>
      <c r="H56" s="139">
        <v>0</v>
      </c>
      <c r="I56" s="142"/>
    </row>
    <row r="57" spans="1:9" ht="15">
      <c r="A57" s="143"/>
      <c r="B57" s="138">
        <v>0</v>
      </c>
      <c r="C57" s="137">
        <v>0</v>
      </c>
      <c r="D57" s="138">
        <v>0</v>
      </c>
      <c r="E57" s="137">
        <v>0</v>
      </c>
      <c r="F57" s="138">
        <v>0</v>
      </c>
      <c r="G57" s="137">
        <v>0</v>
      </c>
      <c r="H57" s="139">
        <v>0</v>
      </c>
      <c r="I57" s="142"/>
    </row>
    <row r="58" spans="1:9" ht="15">
      <c r="A58" s="143"/>
      <c r="B58" s="138">
        <v>0</v>
      </c>
      <c r="C58" s="137">
        <v>0</v>
      </c>
      <c r="D58" s="138">
        <v>0</v>
      </c>
      <c r="E58" s="137">
        <v>0</v>
      </c>
      <c r="F58" s="138">
        <v>0</v>
      </c>
      <c r="G58" s="137">
        <v>0</v>
      </c>
      <c r="H58" s="139">
        <v>0</v>
      </c>
      <c r="I58" s="142"/>
    </row>
    <row r="59" spans="1:9" ht="15">
      <c r="A59" s="143"/>
      <c r="B59" s="138">
        <v>0</v>
      </c>
      <c r="C59" s="137">
        <v>0</v>
      </c>
      <c r="D59" s="138">
        <v>0</v>
      </c>
      <c r="E59" s="137">
        <v>0</v>
      </c>
      <c r="F59" s="138">
        <v>0</v>
      </c>
      <c r="G59" s="137">
        <v>0</v>
      </c>
      <c r="H59" s="139">
        <v>0</v>
      </c>
      <c r="I59" s="142"/>
    </row>
    <row r="60" spans="1:9" ht="15">
      <c r="A60" s="143"/>
      <c r="B60" s="138">
        <v>0</v>
      </c>
      <c r="C60" s="137">
        <v>0</v>
      </c>
      <c r="D60" s="138">
        <v>0</v>
      </c>
      <c r="E60" s="137">
        <v>0</v>
      </c>
      <c r="F60" s="138">
        <v>0</v>
      </c>
      <c r="G60" s="137">
        <v>0</v>
      </c>
      <c r="H60" s="139">
        <v>0</v>
      </c>
      <c r="I60" s="142"/>
    </row>
    <row r="61" spans="1:9" ht="15">
      <c r="A61" s="143"/>
      <c r="B61" s="138">
        <v>0</v>
      </c>
      <c r="C61" s="137">
        <v>0</v>
      </c>
      <c r="D61" s="138">
        <v>0</v>
      </c>
      <c r="E61" s="137">
        <v>0</v>
      </c>
      <c r="F61" s="138">
        <v>0</v>
      </c>
      <c r="G61" s="137">
        <v>0</v>
      </c>
      <c r="H61" s="139">
        <v>0</v>
      </c>
      <c r="I61" s="142"/>
    </row>
    <row r="62" spans="1:9" ht="15">
      <c r="A62" s="143"/>
      <c r="B62" s="138">
        <v>0</v>
      </c>
      <c r="C62" s="137">
        <v>0</v>
      </c>
      <c r="D62" s="138">
        <v>0</v>
      </c>
      <c r="E62" s="137">
        <v>0</v>
      </c>
      <c r="F62" s="138">
        <v>0</v>
      </c>
      <c r="G62" s="137">
        <v>0</v>
      </c>
      <c r="H62" s="139">
        <v>0</v>
      </c>
      <c r="I62" s="142"/>
    </row>
    <row r="63" spans="1:9" ht="15">
      <c r="A63" s="143"/>
      <c r="B63" s="138">
        <v>0</v>
      </c>
      <c r="C63" s="137">
        <v>0</v>
      </c>
      <c r="D63" s="138">
        <v>0</v>
      </c>
      <c r="E63" s="137">
        <v>0</v>
      </c>
      <c r="F63" s="138">
        <v>0</v>
      </c>
      <c r="G63" s="137">
        <v>0</v>
      </c>
      <c r="H63" s="139">
        <v>0</v>
      </c>
      <c r="I63" s="142"/>
    </row>
    <row r="64" spans="1:9" ht="15">
      <c r="A64" s="143"/>
      <c r="B64" s="138">
        <v>0</v>
      </c>
      <c r="C64" s="137">
        <v>0</v>
      </c>
      <c r="D64" s="138">
        <v>0</v>
      </c>
      <c r="E64" s="137">
        <v>0</v>
      </c>
      <c r="F64" s="138">
        <v>0</v>
      </c>
      <c r="G64" s="137">
        <v>0</v>
      </c>
      <c r="H64" s="139">
        <v>0</v>
      </c>
      <c r="I64" s="142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4"/>
  <sheetViews>
    <sheetView showGridLines="0" zoomScalePageLayoutView="0" workbookViewId="0" topLeftCell="A4">
      <selection activeCell="C17" sqref="C17"/>
    </sheetView>
  </sheetViews>
  <sheetFormatPr defaultColWidth="10.69921875" defaultRowHeight="14.25"/>
  <cols>
    <col min="1" max="1" width="17.5" style="1" customWidth="1"/>
    <col min="2" max="8" width="8.5" style="2" customWidth="1"/>
    <col min="9" max="9" width="9.19921875" style="2" customWidth="1"/>
    <col min="10" max="16384" width="10.69921875" style="2" customWidth="1"/>
  </cols>
  <sheetData>
    <row r="1" spans="1:9" ht="15">
      <c r="A1" s="289"/>
      <c r="B1" s="120"/>
      <c r="C1" s="120"/>
      <c r="D1" s="120"/>
      <c r="E1" s="120"/>
      <c r="F1" s="120"/>
      <c r="G1" s="120"/>
      <c r="H1" s="120"/>
      <c r="I1" s="121"/>
    </row>
    <row r="2" spans="1:9" ht="15">
      <c r="A2" s="289"/>
      <c r="B2" s="291" t="s">
        <v>8</v>
      </c>
      <c r="C2" s="291"/>
      <c r="D2" s="291"/>
      <c r="E2" s="291"/>
      <c r="F2" s="291"/>
      <c r="G2" s="120"/>
      <c r="H2" s="120"/>
      <c r="I2" s="121"/>
    </row>
    <row r="3" spans="1:9" ht="15">
      <c r="A3" s="289"/>
      <c r="B3" s="122"/>
      <c r="C3" s="122"/>
      <c r="D3" s="122"/>
      <c r="E3" s="122"/>
      <c r="F3" s="122"/>
      <c r="G3" s="120"/>
      <c r="H3" s="120"/>
      <c r="I3" s="121"/>
    </row>
    <row r="4" spans="1:9" ht="15">
      <c r="A4" s="289"/>
      <c r="B4" s="291" t="s">
        <v>40</v>
      </c>
      <c r="C4" s="291"/>
      <c r="D4" s="291"/>
      <c r="E4" s="291"/>
      <c r="F4" s="291"/>
      <c r="G4" s="120"/>
      <c r="H4" s="120"/>
      <c r="I4" s="121"/>
    </row>
    <row r="5" spans="1:9" ht="15">
      <c r="A5" s="289"/>
      <c r="B5" s="120"/>
      <c r="C5" s="120"/>
      <c r="D5" s="120"/>
      <c r="E5" s="120"/>
      <c r="F5" s="120"/>
      <c r="G5" s="120"/>
      <c r="H5" s="120"/>
      <c r="I5" s="121"/>
    </row>
    <row r="6" spans="1:9" ht="15">
      <c r="A6" s="289"/>
      <c r="B6" s="290"/>
      <c r="C6" s="290"/>
      <c r="D6" s="120"/>
      <c r="E6" s="120"/>
      <c r="F6" s="120"/>
      <c r="G6" s="120"/>
      <c r="H6" s="120"/>
      <c r="I6" s="121"/>
    </row>
    <row r="7" spans="1:9" ht="15">
      <c r="A7" s="289"/>
      <c r="B7" s="120"/>
      <c r="C7" s="120"/>
      <c r="D7" s="120"/>
      <c r="E7" s="120"/>
      <c r="F7" s="120"/>
      <c r="G7" s="120"/>
      <c r="H7" s="120"/>
      <c r="I7" s="121"/>
    </row>
    <row r="8" spans="1:12" ht="15" customHeight="1">
      <c r="A8" s="123" t="s">
        <v>13</v>
      </c>
      <c r="B8" s="124" t="s">
        <v>97</v>
      </c>
      <c r="C8" s="124"/>
      <c r="D8" s="124"/>
      <c r="E8" s="124"/>
      <c r="F8" s="119"/>
      <c r="G8" s="119"/>
      <c r="H8" s="119"/>
      <c r="I8" s="121"/>
      <c r="J8" s="16"/>
      <c r="K8" s="16"/>
      <c r="L8" s="17"/>
    </row>
    <row r="9" spans="1:12" ht="15" customHeight="1">
      <c r="A9" s="123" t="s">
        <v>0</v>
      </c>
      <c r="B9" s="124" t="s">
        <v>98</v>
      </c>
      <c r="C9" s="124"/>
      <c r="D9" s="124"/>
      <c r="E9" s="124"/>
      <c r="F9" s="119"/>
      <c r="G9" s="119"/>
      <c r="H9" s="119"/>
      <c r="I9" s="121"/>
      <c r="J9" s="16"/>
      <c r="K9" s="16"/>
      <c r="L9" s="17"/>
    </row>
    <row r="10" spans="1:12" ht="15" customHeight="1">
      <c r="A10" s="123" t="s">
        <v>16</v>
      </c>
      <c r="B10" s="292">
        <v>40956</v>
      </c>
      <c r="C10" s="292"/>
      <c r="D10" s="125"/>
      <c r="E10" s="125"/>
      <c r="F10" s="35"/>
      <c r="G10" s="35"/>
      <c r="H10" s="35"/>
      <c r="I10" s="121"/>
      <c r="J10" s="16"/>
      <c r="K10" s="16"/>
      <c r="L10" s="17"/>
    </row>
    <row r="11" spans="1:9" ht="15" customHeight="1">
      <c r="A11" s="123" t="s">
        <v>39</v>
      </c>
      <c r="B11" s="124" t="s">
        <v>53</v>
      </c>
      <c r="C11" s="125"/>
      <c r="D11" s="120"/>
      <c r="E11" s="120"/>
      <c r="F11" s="120"/>
      <c r="G11" s="120"/>
      <c r="H11" s="120"/>
      <c r="I11" s="121"/>
    </row>
    <row r="12" spans="1:9" ht="15" customHeight="1">
      <c r="A12" s="123" t="s">
        <v>19</v>
      </c>
      <c r="B12" s="119" t="s">
        <v>56</v>
      </c>
      <c r="C12" s="120"/>
      <c r="D12" s="120"/>
      <c r="E12" s="120"/>
      <c r="F12" s="120"/>
      <c r="G12" s="120"/>
      <c r="H12" s="120"/>
      <c r="I12" s="121"/>
    </row>
    <row r="13" spans="1:9" ht="15" customHeight="1">
      <c r="A13" s="126" t="s">
        <v>15</v>
      </c>
      <c r="B13" s="36" t="s">
        <v>2</v>
      </c>
      <c r="C13" s="37"/>
      <c r="D13" s="38" t="s">
        <v>20</v>
      </c>
      <c r="E13" s="37"/>
      <c r="F13" s="38" t="s">
        <v>1</v>
      </c>
      <c r="G13" s="37"/>
      <c r="H13" s="127"/>
      <c r="I13" s="128" t="s">
        <v>29</v>
      </c>
    </row>
    <row r="14" spans="1:9" ht="15" customHeight="1">
      <c r="A14" s="126" t="s">
        <v>18</v>
      </c>
      <c r="B14" s="39">
        <v>0.9</v>
      </c>
      <c r="C14" s="40"/>
      <c r="D14" s="41">
        <v>0</v>
      </c>
      <c r="E14" s="40"/>
      <c r="F14" s="41">
        <v>1</v>
      </c>
      <c r="G14" s="40"/>
      <c r="H14" s="129" t="s">
        <v>21</v>
      </c>
      <c r="I14" s="130" t="s">
        <v>30</v>
      </c>
    </row>
    <row r="15" spans="1:9" ht="15" customHeight="1">
      <c r="A15" s="126" t="s">
        <v>17</v>
      </c>
      <c r="B15" s="42">
        <v>1</v>
      </c>
      <c r="C15" s="43"/>
      <c r="D15" s="44">
        <v>1</v>
      </c>
      <c r="E15" s="43"/>
      <c r="F15" s="44">
        <v>88.25</v>
      </c>
      <c r="G15" s="43"/>
      <c r="H15" s="129" t="s">
        <v>22</v>
      </c>
      <c r="I15" s="130" t="s">
        <v>31</v>
      </c>
    </row>
    <row r="16" spans="1:9" ht="13.5">
      <c r="A16" s="126"/>
      <c r="B16" s="131" t="s">
        <v>5</v>
      </c>
      <c r="C16" s="132" t="s">
        <v>4</v>
      </c>
      <c r="D16" s="132" t="s">
        <v>25</v>
      </c>
      <c r="E16" s="132" t="s">
        <v>4</v>
      </c>
      <c r="F16" s="132" t="s">
        <v>5</v>
      </c>
      <c r="G16" s="132" t="s">
        <v>4</v>
      </c>
      <c r="H16" s="133" t="s">
        <v>4</v>
      </c>
      <c r="I16" s="134">
        <v>18</v>
      </c>
    </row>
    <row r="17" spans="1:9" ht="15">
      <c r="A17" s="191" t="s">
        <v>57</v>
      </c>
      <c r="B17" s="136">
        <v>0</v>
      </c>
      <c r="C17" s="137">
        <f>B17/B$15*1000*B$14</f>
        <v>0</v>
      </c>
      <c r="D17" s="138">
        <v>0</v>
      </c>
      <c r="E17" s="137">
        <v>0</v>
      </c>
      <c r="F17" s="136">
        <v>70.25</v>
      </c>
      <c r="G17" s="137">
        <f>F17/F$15*1000*F$14</f>
        <v>796.0339943342776</v>
      </c>
      <c r="H17" s="139">
        <f>LARGE((C17,E17,G17),1)</f>
        <v>796.0339943342776</v>
      </c>
      <c r="I17" s="140">
        <v>4</v>
      </c>
    </row>
    <row r="18" spans="1:9" ht="13.5">
      <c r="A18" s="141" t="s">
        <v>99</v>
      </c>
      <c r="B18" s="136">
        <v>0</v>
      </c>
      <c r="C18" s="137">
        <f aca="true" t="shared" si="0" ref="C18:C24">B18/B$15*1000*B$14</f>
        <v>0</v>
      </c>
      <c r="D18" s="138">
        <v>0</v>
      </c>
      <c r="E18" s="137">
        <v>0</v>
      </c>
      <c r="F18" s="136">
        <v>36.5</v>
      </c>
      <c r="G18" s="137">
        <f>F18/F$15*1000*F$14</f>
        <v>413.59773371104814</v>
      </c>
      <c r="H18" s="139">
        <f>LARGE((C18,E18,G18),1)</f>
        <v>413.59773371104814</v>
      </c>
      <c r="I18" s="140">
        <v>14</v>
      </c>
    </row>
    <row r="19" spans="1:9" ht="13.5">
      <c r="A19" s="141"/>
      <c r="B19" s="136">
        <v>0</v>
      </c>
      <c r="C19" s="137">
        <f t="shared" si="0"/>
        <v>0</v>
      </c>
      <c r="D19" s="138">
        <v>0</v>
      </c>
      <c r="E19" s="137">
        <v>0</v>
      </c>
      <c r="F19" s="138">
        <v>0</v>
      </c>
      <c r="G19" s="137">
        <v>0</v>
      </c>
      <c r="H19" s="139">
        <f>LARGE((C19,E19,G19),1)</f>
        <v>0</v>
      </c>
      <c r="I19" s="140"/>
    </row>
    <row r="20" spans="1:9" ht="13.5">
      <c r="A20" s="141"/>
      <c r="B20" s="136">
        <v>0</v>
      </c>
      <c r="C20" s="137">
        <f t="shared" si="0"/>
        <v>0</v>
      </c>
      <c r="D20" s="138">
        <v>0</v>
      </c>
      <c r="E20" s="137">
        <v>0</v>
      </c>
      <c r="F20" s="138">
        <v>0</v>
      </c>
      <c r="G20" s="137">
        <v>0</v>
      </c>
      <c r="H20" s="139">
        <f>LARGE((C20,E20,G20),1)</f>
        <v>0</v>
      </c>
      <c r="I20" s="140"/>
    </row>
    <row r="21" spans="1:9" ht="13.5">
      <c r="A21" s="141"/>
      <c r="B21" s="136">
        <v>0</v>
      </c>
      <c r="C21" s="137">
        <f t="shared" si="0"/>
        <v>0</v>
      </c>
      <c r="D21" s="138">
        <v>0</v>
      </c>
      <c r="E21" s="137">
        <v>0</v>
      </c>
      <c r="F21" s="138">
        <v>0</v>
      </c>
      <c r="G21" s="137">
        <v>0</v>
      </c>
      <c r="H21" s="139">
        <f>LARGE((C21,E21,G21),1)</f>
        <v>0</v>
      </c>
      <c r="I21" s="140"/>
    </row>
    <row r="22" spans="1:9" ht="13.5">
      <c r="A22" s="141"/>
      <c r="B22" s="136">
        <v>0</v>
      </c>
      <c r="C22" s="137">
        <f t="shared" si="0"/>
        <v>0</v>
      </c>
      <c r="D22" s="138">
        <v>0</v>
      </c>
      <c r="E22" s="137">
        <v>0</v>
      </c>
      <c r="F22" s="138">
        <v>0</v>
      </c>
      <c r="G22" s="137">
        <v>0</v>
      </c>
      <c r="H22" s="139">
        <f>LARGE((C22,E22,G22),1)</f>
        <v>0</v>
      </c>
      <c r="I22" s="140"/>
    </row>
    <row r="23" spans="1:9" ht="13.5">
      <c r="A23" s="141"/>
      <c r="B23" s="136">
        <v>0</v>
      </c>
      <c r="C23" s="137">
        <f t="shared" si="0"/>
        <v>0</v>
      </c>
      <c r="D23" s="138">
        <v>0</v>
      </c>
      <c r="E23" s="137">
        <v>0</v>
      </c>
      <c r="F23" s="138">
        <v>0</v>
      </c>
      <c r="G23" s="137">
        <v>0</v>
      </c>
      <c r="H23" s="139">
        <f>LARGE((C23,E23,G23),1)</f>
        <v>0</v>
      </c>
      <c r="I23" s="140"/>
    </row>
    <row r="24" spans="1:9" ht="13.5">
      <c r="A24" s="141"/>
      <c r="B24" s="136">
        <v>0</v>
      </c>
      <c r="C24" s="137">
        <f t="shared" si="0"/>
        <v>0</v>
      </c>
      <c r="D24" s="138">
        <v>0</v>
      </c>
      <c r="E24" s="137">
        <v>0</v>
      </c>
      <c r="F24" s="138">
        <v>0</v>
      </c>
      <c r="G24" s="137">
        <v>0</v>
      </c>
      <c r="H24" s="139">
        <f>LARGE((C24,E24,G24),1)</f>
        <v>0</v>
      </c>
      <c r="I24" s="140"/>
    </row>
    <row r="25" spans="1:9" ht="13.5">
      <c r="A25" s="141"/>
      <c r="B25" s="136">
        <v>0</v>
      </c>
      <c r="C25" s="137">
        <v>0</v>
      </c>
      <c r="D25" s="138">
        <v>0</v>
      </c>
      <c r="E25" s="137">
        <v>0</v>
      </c>
      <c r="F25" s="138">
        <v>0</v>
      </c>
      <c r="G25" s="137">
        <v>0</v>
      </c>
      <c r="H25" s="139">
        <v>0</v>
      </c>
      <c r="I25" s="140"/>
    </row>
    <row r="26" spans="1:9" ht="13.5">
      <c r="A26" s="141"/>
      <c r="B26" s="136">
        <v>0</v>
      </c>
      <c r="C26" s="137">
        <v>0</v>
      </c>
      <c r="D26" s="138">
        <v>0</v>
      </c>
      <c r="E26" s="137">
        <v>0</v>
      </c>
      <c r="F26" s="138">
        <v>0</v>
      </c>
      <c r="G26" s="137">
        <v>0</v>
      </c>
      <c r="H26" s="139">
        <v>0</v>
      </c>
      <c r="I26" s="140"/>
    </row>
    <row r="27" spans="1:9" ht="13.5">
      <c r="A27" s="141"/>
      <c r="B27" s="136">
        <v>0</v>
      </c>
      <c r="C27" s="137">
        <v>0</v>
      </c>
      <c r="D27" s="138">
        <v>0</v>
      </c>
      <c r="E27" s="137">
        <v>0</v>
      </c>
      <c r="F27" s="138">
        <v>0</v>
      </c>
      <c r="G27" s="137">
        <v>0</v>
      </c>
      <c r="H27" s="139">
        <v>0</v>
      </c>
      <c r="I27" s="140"/>
    </row>
    <row r="28" spans="1:9" ht="13.5">
      <c r="A28" s="141"/>
      <c r="B28" s="136">
        <v>0</v>
      </c>
      <c r="C28" s="137">
        <v>0</v>
      </c>
      <c r="D28" s="138">
        <v>0</v>
      </c>
      <c r="E28" s="137">
        <v>0</v>
      </c>
      <c r="F28" s="138">
        <v>0</v>
      </c>
      <c r="G28" s="137">
        <v>0</v>
      </c>
      <c r="H28" s="139">
        <v>0</v>
      </c>
      <c r="I28" s="140"/>
    </row>
    <row r="29" spans="1:9" ht="13.5">
      <c r="A29" s="141"/>
      <c r="B29" s="136">
        <v>0</v>
      </c>
      <c r="C29" s="137">
        <v>0</v>
      </c>
      <c r="D29" s="138">
        <v>0</v>
      </c>
      <c r="E29" s="137">
        <v>0</v>
      </c>
      <c r="F29" s="138">
        <v>0</v>
      </c>
      <c r="G29" s="137">
        <v>0</v>
      </c>
      <c r="H29" s="139">
        <v>0</v>
      </c>
      <c r="I29" s="140"/>
    </row>
    <row r="30" spans="1:9" ht="13.5">
      <c r="A30" s="141"/>
      <c r="B30" s="136">
        <v>0</v>
      </c>
      <c r="C30" s="137">
        <v>0</v>
      </c>
      <c r="D30" s="138">
        <v>0</v>
      </c>
      <c r="E30" s="137">
        <v>0</v>
      </c>
      <c r="F30" s="138">
        <v>0</v>
      </c>
      <c r="G30" s="137">
        <v>0</v>
      </c>
      <c r="H30" s="139">
        <v>0</v>
      </c>
      <c r="I30" s="140"/>
    </row>
    <row r="31" spans="1:9" ht="13.5">
      <c r="A31" s="141"/>
      <c r="B31" s="136">
        <v>0</v>
      </c>
      <c r="C31" s="137">
        <v>0</v>
      </c>
      <c r="D31" s="138">
        <v>0</v>
      </c>
      <c r="E31" s="137">
        <v>0</v>
      </c>
      <c r="F31" s="138">
        <v>0</v>
      </c>
      <c r="G31" s="137">
        <v>0</v>
      </c>
      <c r="H31" s="139">
        <v>0</v>
      </c>
      <c r="I31" s="140"/>
    </row>
    <row r="32" spans="1:9" ht="13.5">
      <c r="A32" s="141"/>
      <c r="B32" s="136">
        <v>0</v>
      </c>
      <c r="C32" s="137">
        <v>0</v>
      </c>
      <c r="D32" s="138">
        <v>0</v>
      </c>
      <c r="E32" s="137">
        <v>0</v>
      </c>
      <c r="F32" s="138">
        <v>0</v>
      </c>
      <c r="G32" s="137">
        <v>0</v>
      </c>
      <c r="H32" s="139">
        <v>0</v>
      </c>
      <c r="I32" s="140"/>
    </row>
    <row r="33" spans="1:9" ht="13.5">
      <c r="A33" s="141"/>
      <c r="B33" s="136">
        <v>0</v>
      </c>
      <c r="C33" s="137">
        <v>0</v>
      </c>
      <c r="D33" s="138">
        <v>0</v>
      </c>
      <c r="E33" s="137">
        <v>0</v>
      </c>
      <c r="F33" s="138">
        <v>0</v>
      </c>
      <c r="G33" s="137">
        <v>0</v>
      </c>
      <c r="H33" s="139">
        <v>0</v>
      </c>
      <c r="I33" s="140"/>
    </row>
    <row r="34" spans="1:9" ht="13.5">
      <c r="A34" s="141"/>
      <c r="B34" s="136">
        <v>0</v>
      </c>
      <c r="C34" s="137">
        <v>0</v>
      </c>
      <c r="D34" s="138">
        <v>0</v>
      </c>
      <c r="E34" s="137">
        <v>0</v>
      </c>
      <c r="F34" s="138">
        <v>0</v>
      </c>
      <c r="G34" s="137">
        <v>0</v>
      </c>
      <c r="H34" s="139">
        <v>0</v>
      </c>
      <c r="I34" s="140"/>
    </row>
    <row r="35" spans="1:9" ht="13.5">
      <c r="A35" s="141"/>
      <c r="B35" s="136">
        <v>0</v>
      </c>
      <c r="C35" s="137">
        <v>0</v>
      </c>
      <c r="D35" s="138">
        <v>0</v>
      </c>
      <c r="E35" s="137">
        <v>0</v>
      </c>
      <c r="F35" s="138">
        <v>0</v>
      </c>
      <c r="G35" s="137">
        <v>0</v>
      </c>
      <c r="H35" s="139">
        <v>0</v>
      </c>
      <c r="I35" s="140"/>
    </row>
    <row r="36" spans="1:9" ht="13.5">
      <c r="A36" s="141"/>
      <c r="B36" s="136">
        <v>0</v>
      </c>
      <c r="C36" s="137">
        <v>0</v>
      </c>
      <c r="D36" s="138">
        <v>0</v>
      </c>
      <c r="E36" s="137">
        <v>0</v>
      </c>
      <c r="F36" s="138">
        <v>0</v>
      </c>
      <c r="G36" s="137">
        <v>0</v>
      </c>
      <c r="H36" s="139">
        <v>0</v>
      </c>
      <c r="I36" s="140"/>
    </row>
    <row r="37" spans="1:9" ht="13.5">
      <c r="A37" s="141"/>
      <c r="B37" s="136">
        <v>0</v>
      </c>
      <c r="C37" s="137">
        <v>0</v>
      </c>
      <c r="D37" s="138">
        <v>0</v>
      </c>
      <c r="E37" s="137">
        <v>0</v>
      </c>
      <c r="F37" s="138">
        <v>0</v>
      </c>
      <c r="G37" s="137">
        <v>0</v>
      </c>
      <c r="H37" s="139">
        <v>0</v>
      </c>
      <c r="I37" s="140"/>
    </row>
    <row r="38" spans="1:9" ht="15">
      <c r="A38" s="141"/>
      <c r="B38" s="136">
        <v>0</v>
      </c>
      <c r="C38" s="137">
        <v>0</v>
      </c>
      <c r="D38" s="138">
        <v>0</v>
      </c>
      <c r="E38" s="137">
        <v>0</v>
      </c>
      <c r="F38" s="138">
        <v>0</v>
      </c>
      <c r="G38" s="137">
        <v>0</v>
      </c>
      <c r="H38" s="139">
        <v>0</v>
      </c>
      <c r="I38" s="142"/>
    </row>
    <row r="39" spans="1:9" ht="15">
      <c r="A39" s="141"/>
      <c r="B39" s="136">
        <v>0</v>
      </c>
      <c r="C39" s="137">
        <v>0</v>
      </c>
      <c r="D39" s="138">
        <v>0</v>
      </c>
      <c r="E39" s="137">
        <v>0</v>
      </c>
      <c r="F39" s="138">
        <v>0</v>
      </c>
      <c r="G39" s="137">
        <v>0</v>
      </c>
      <c r="H39" s="139">
        <v>0</v>
      </c>
      <c r="I39" s="142"/>
    </row>
    <row r="40" spans="1:9" ht="15">
      <c r="A40" s="141"/>
      <c r="B40" s="136">
        <v>0</v>
      </c>
      <c r="C40" s="137">
        <v>0</v>
      </c>
      <c r="D40" s="138">
        <v>0</v>
      </c>
      <c r="E40" s="137">
        <v>0</v>
      </c>
      <c r="F40" s="138">
        <v>0</v>
      </c>
      <c r="G40" s="137">
        <v>0</v>
      </c>
      <c r="H40" s="139">
        <v>0</v>
      </c>
      <c r="I40" s="142"/>
    </row>
    <row r="41" spans="1:9" ht="15">
      <c r="A41" s="141"/>
      <c r="B41" s="136">
        <v>0</v>
      </c>
      <c r="C41" s="137">
        <v>0</v>
      </c>
      <c r="D41" s="138">
        <v>0</v>
      </c>
      <c r="E41" s="137">
        <v>0</v>
      </c>
      <c r="F41" s="138">
        <v>0</v>
      </c>
      <c r="G41" s="137">
        <v>0</v>
      </c>
      <c r="H41" s="139">
        <v>0</v>
      </c>
      <c r="I41" s="142"/>
    </row>
    <row r="42" spans="1:9" ht="15">
      <c r="A42" s="141"/>
      <c r="B42" s="136">
        <v>0</v>
      </c>
      <c r="C42" s="137">
        <v>0</v>
      </c>
      <c r="D42" s="138">
        <v>0</v>
      </c>
      <c r="E42" s="137">
        <v>0</v>
      </c>
      <c r="F42" s="138">
        <v>0</v>
      </c>
      <c r="G42" s="137">
        <v>0</v>
      </c>
      <c r="H42" s="139">
        <v>0</v>
      </c>
      <c r="I42" s="142"/>
    </row>
    <row r="43" spans="1:9" ht="15">
      <c r="A43" s="141"/>
      <c r="B43" s="136">
        <v>0</v>
      </c>
      <c r="C43" s="137">
        <v>0</v>
      </c>
      <c r="D43" s="138">
        <v>0</v>
      </c>
      <c r="E43" s="137">
        <v>0</v>
      </c>
      <c r="F43" s="138">
        <v>0</v>
      </c>
      <c r="G43" s="137">
        <v>0</v>
      </c>
      <c r="H43" s="139">
        <v>0</v>
      </c>
      <c r="I43" s="142"/>
    </row>
    <row r="44" spans="1:9" ht="15">
      <c r="A44" s="141"/>
      <c r="B44" s="136">
        <v>0</v>
      </c>
      <c r="C44" s="137">
        <v>0</v>
      </c>
      <c r="D44" s="138">
        <v>0</v>
      </c>
      <c r="E44" s="137">
        <v>0</v>
      </c>
      <c r="F44" s="138">
        <v>0</v>
      </c>
      <c r="G44" s="137">
        <v>0</v>
      </c>
      <c r="H44" s="139">
        <v>0</v>
      </c>
      <c r="I44" s="142"/>
    </row>
    <row r="45" spans="1:9" ht="15">
      <c r="A45" s="141"/>
      <c r="B45" s="136">
        <v>0</v>
      </c>
      <c r="C45" s="137">
        <v>0</v>
      </c>
      <c r="D45" s="138">
        <v>0</v>
      </c>
      <c r="E45" s="137">
        <v>0</v>
      </c>
      <c r="F45" s="138">
        <v>0</v>
      </c>
      <c r="G45" s="137">
        <v>0</v>
      </c>
      <c r="H45" s="139">
        <v>0</v>
      </c>
      <c r="I45" s="142"/>
    </row>
    <row r="46" spans="1:9" ht="15">
      <c r="A46" s="143"/>
      <c r="B46" s="138">
        <v>0</v>
      </c>
      <c r="C46" s="137">
        <v>0</v>
      </c>
      <c r="D46" s="138">
        <v>0</v>
      </c>
      <c r="E46" s="137">
        <v>0</v>
      </c>
      <c r="F46" s="138">
        <v>0</v>
      </c>
      <c r="G46" s="137">
        <v>0</v>
      </c>
      <c r="H46" s="139">
        <v>0</v>
      </c>
      <c r="I46" s="142"/>
    </row>
    <row r="47" spans="1:9" ht="15">
      <c r="A47" s="143"/>
      <c r="B47" s="138">
        <v>0</v>
      </c>
      <c r="C47" s="137">
        <v>0</v>
      </c>
      <c r="D47" s="138">
        <v>0</v>
      </c>
      <c r="E47" s="137">
        <v>0</v>
      </c>
      <c r="F47" s="138">
        <v>0</v>
      </c>
      <c r="G47" s="137">
        <v>0</v>
      </c>
      <c r="H47" s="139">
        <v>0</v>
      </c>
      <c r="I47" s="142"/>
    </row>
    <row r="48" spans="1:9" ht="15">
      <c r="A48" s="143"/>
      <c r="B48" s="138">
        <v>0</v>
      </c>
      <c r="C48" s="137">
        <v>0</v>
      </c>
      <c r="D48" s="138">
        <v>0</v>
      </c>
      <c r="E48" s="137">
        <v>0</v>
      </c>
      <c r="F48" s="138">
        <v>0</v>
      </c>
      <c r="G48" s="137">
        <v>0</v>
      </c>
      <c r="H48" s="139">
        <v>0</v>
      </c>
      <c r="I48" s="142"/>
    </row>
    <row r="49" spans="1:9" ht="15">
      <c r="A49" s="143"/>
      <c r="B49" s="138">
        <v>0</v>
      </c>
      <c r="C49" s="137">
        <v>0</v>
      </c>
      <c r="D49" s="138">
        <v>0</v>
      </c>
      <c r="E49" s="137">
        <v>0</v>
      </c>
      <c r="F49" s="138">
        <v>0</v>
      </c>
      <c r="G49" s="137">
        <v>0</v>
      </c>
      <c r="H49" s="139">
        <v>0</v>
      </c>
      <c r="I49" s="142"/>
    </row>
    <row r="50" spans="1:9" ht="15">
      <c r="A50" s="143"/>
      <c r="B50" s="138">
        <v>0</v>
      </c>
      <c r="C50" s="137">
        <v>0</v>
      </c>
      <c r="D50" s="138">
        <v>0</v>
      </c>
      <c r="E50" s="137">
        <v>0</v>
      </c>
      <c r="F50" s="138">
        <v>0</v>
      </c>
      <c r="G50" s="137">
        <v>0</v>
      </c>
      <c r="H50" s="139">
        <v>0</v>
      </c>
      <c r="I50" s="142"/>
    </row>
    <row r="51" spans="1:9" ht="15">
      <c r="A51" s="143"/>
      <c r="B51" s="138">
        <v>0</v>
      </c>
      <c r="C51" s="137">
        <v>0</v>
      </c>
      <c r="D51" s="138">
        <v>0</v>
      </c>
      <c r="E51" s="137">
        <v>0</v>
      </c>
      <c r="F51" s="138">
        <v>0</v>
      </c>
      <c r="G51" s="137">
        <v>0</v>
      </c>
      <c r="H51" s="139">
        <v>0</v>
      </c>
      <c r="I51" s="142"/>
    </row>
    <row r="52" spans="1:9" ht="15">
      <c r="A52" s="143"/>
      <c r="B52" s="138">
        <v>0</v>
      </c>
      <c r="C52" s="137">
        <v>0</v>
      </c>
      <c r="D52" s="138">
        <v>0</v>
      </c>
      <c r="E52" s="137">
        <v>0</v>
      </c>
      <c r="F52" s="138">
        <v>0</v>
      </c>
      <c r="G52" s="137">
        <v>0</v>
      </c>
      <c r="H52" s="139">
        <v>0</v>
      </c>
      <c r="I52" s="142"/>
    </row>
    <row r="53" spans="1:9" ht="15">
      <c r="A53" s="143"/>
      <c r="B53" s="138">
        <v>0</v>
      </c>
      <c r="C53" s="137">
        <v>0</v>
      </c>
      <c r="D53" s="138">
        <v>0</v>
      </c>
      <c r="E53" s="137">
        <v>0</v>
      </c>
      <c r="F53" s="138">
        <v>0</v>
      </c>
      <c r="G53" s="137">
        <v>0</v>
      </c>
      <c r="H53" s="139">
        <v>0</v>
      </c>
      <c r="I53" s="142"/>
    </row>
    <row r="54" spans="1:9" ht="15">
      <c r="A54" s="143"/>
      <c r="B54" s="138">
        <v>0</v>
      </c>
      <c r="C54" s="137">
        <v>0</v>
      </c>
      <c r="D54" s="138">
        <v>0</v>
      </c>
      <c r="E54" s="137">
        <v>0</v>
      </c>
      <c r="F54" s="138">
        <v>0</v>
      </c>
      <c r="G54" s="137">
        <v>0</v>
      </c>
      <c r="H54" s="139">
        <v>0</v>
      </c>
      <c r="I54" s="142"/>
    </row>
    <row r="55" spans="1:9" ht="15">
      <c r="A55" s="143"/>
      <c r="B55" s="138">
        <v>0</v>
      </c>
      <c r="C55" s="137">
        <v>0</v>
      </c>
      <c r="D55" s="138">
        <v>0</v>
      </c>
      <c r="E55" s="137">
        <v>0</v>
      </c>
      <c r="F55" s="138">
        <v>0</v>
      </c>
      <c r="G55" s="137">
        <v>0</v>
      </c>
      <c r="H55" s="139">
        <v>0</v>
      </c>
      <c r="I55" s="142"/>
    </row>
    <row r="56" spans="1:9" ht="15">
      <c r="A56" s="143"/>
      <c r="B56" s="138">
        <v>0</v>
      </c>
      <c r="C56" s="137">
        <v>0</v>
      </c>
      <c r="D56" s="138">
        <v>0</v>
      </c>
      <c r="E56" s="137">
        <v>0</v>
      </c>
      <c r="F56" s="138">
        <v>0</v>
      </c>
      <c r="G56" s="137">
        <v>0</v>
      </c>
      <c r="H56" s="139">
        <v>0</v>
      </c>
      <c r="I56" s="142"/>
    </row>
    <row r="57" spans="1:9" ht="15">
      <c r="A57" s="143"/>
      <c r="B57" s="138">
        <v>0</v>
      </c>
      <c r="C57" s="137">
        <v>0</v>
      </c>
      <c r="D57" s="138">
        <v>0</v>
      </c>
      <c r="E57" s="137">
        <v>0</v>
      </c>
      <c r="F57" s="138">
        <v>0</v>
      </c>
      <c r="G57" s="137">
        <v>0</v>
      </c>
      <c r="H57" s="139">
        <v>0</v>
      </c>
      <c r="I57" s="142"/>
    </row>
    <row r="58" spans="1:9" ht="15">
      <c r="A58" s="143"/>
      <c r="B58" s="138">
        <v>0</v>
      </c>
      <c r="C58" s="137">
        <v>0</v>
      </c>
      <c r="D58" s="138">
        <v>0</v>
      </c>
      <c r="E58" s="137">
        <v>0</v>
      </c>
      <c r="F58" s="138">
        <v>0</v>
      </c>
      <c r="G58" s="137">
        <v>0</v>
      </c>
      <c r="H58" s="139">
        <v>0</v>
      </c>
      <c r="I58" s="142"/>
    </row>
    <row r="59" spans="1:9" ht="15">
      <c r="A59" s="143"/>
      <c r="B59" s="138">
        <v>0</v>
      </c>
      <c r="C59" s="137">
        <v>0</v>
      </c>
      <c r="D59" s="138">
        <v>0</v>
      </c>
      <c r="E59" s="137">
        <v>0</v>
      </c>
      <c r="F59" s="138">
        <v>0</v>
      </c>
      <c r="G59" s="137">
        <v>0</v>
      </c>
      <c r="H59" s="139">
        <v>0</v>
      </c>
      <c r="I59" s="142"/>
    </row>
    <row r="60" spans="1:9" ht="15">
      <c r="A60" s="143"/>
      <c r="B60" s="138">
        <v>0</v>
      </c>
      <c r="C60" s="137">
        <v>0</v>
      </c>
      <c r="D60" s="138">
        <v>0</v>
      </c>
      <c r="E60" s="137">
        <v>0</v>
      </c>
      <c r="F60" s="138">
        <v>0</v>
      </c>
      <c r="G60" s="137">
        <v>0</v>
      </c>
      <c r="H60" s="139">
        <v>0</v>
      </c>
      <c r="I60" s="142"/>
    </row>
    <row r="61" spans="1:9" ht="15">
      <c r="A61" s="143"/>
      <c r="B61" s="138">
        <v>0</v>
      </c>
      <c r="C61" s="137">
        <v>0</v>
      </c>
      <c r="D61" s="138">
        <v>0</v>
      </c>
      <c r="E61" s="137">
        <v>0</v>
      </c>
      <c r="F61" s="138">
        <v>0</v>
      </c>
      <c r="G61" s="137">
        <v>0</v>
      </c>
      <c r="H61" s="139">
        <v>0</v>
      </c>
      <c r="I61" s="142"/>
    </row>
    <row r="62" spans="1:9" ht="15">
      <c r="A62" s="143"/>
      <c r="B62" s="138">
        <v>0</v>
      </c>
      <c r="C62" s="137">
        <v>0</v>
      </c>
      <c r="D62" s="138">
        <v>0</v>
      </c>
      <c r="E62" s="137">
        <v>0</v>
      </c>
      <c r="F62" s="138">
        <v>0</v>
      </c>
      <c r="G62" s="137">
        <v>0</v>
      </c>
      <c r="H62" s="139">
        <v>0</v>
      </c>
      <c r="I62" s="142"/>
    </row>
    <row r="63" spans="1:9" ht="15">
      <c r="A63" s="143"/>
      <c r="B63" s="138">
        <v>0</v>
      </c>
      <c r="C63" s="137">
        <v>0</v>
      </c>
      <c r="D63" s="138">
        <v>0</v>
      </c>
      <c r="E63" s="137">
        <v>0</v>
      </c>
      <c r="F63" s="138">
        <v>0</v>
      </c>
      <c r="G63" s="137">
        <v>0</v>
      </c>
      <c r="H63" s="139">
        <v>0</v>
      </c>
      <c r="I63" s="142"/>
    </row>
    <row r="64" spans="1:9" ht="15">
      <c r="A64" s="143"/>
      <c r="B64" s="138">
        <v>0</v>
      </c>
      <c r="C64" s="137">
        <v>0</v>
      </c>
      <c r="D64" s="138">
        <v>0</v>
      </c>
      <c r="E64" s="137">
        <v>0</v>
      </c>
      <c r="F64" s="138">
        <v>0</v>
      </c>
      <c r="G64" s="137">
        <v>0</v>
      </c>
      <c r="H64" s="139">
        <v>0</v>
      </c>
      <c r="I64" s="142"/>
    </row>
  </sheetData>
  <sheetProtection/>
  <mergeCells count="5">
    <mergeCell ref="A1:A7"/>
    <mergeCell ref="B2:F2"/>
    <mergeCell ref="B4:F4"/>
    <mergeCell ref="B6:C6"/>
    <mergeCell ref="B10:C10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2014-03-01T22:20:02Z</cp:lastPrinted>
  <dcterms:created xsi:type="dcterms:W3CDTF">2012-03-02T21:02:09Z</dcterms:created>
  <dcterms:modified xsi:type="dcterms:W3CDTF">2017-06-21T23:44:22Z</dcterms:modified>
  <cp:category/>
  <cp:version/>
  <cp:contentType/>
  <cp:contentStatus/>
</cp:coreProperties>
</file>