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5600" windowHeight="13200" tabRatio="1000" activeTab="0"/>
  </bookViews>
  <sheets>
    <sheet name="RPA Caclulations" sheetId="1" r:id="rId1"/>
    <sheet name="Finish Order" sheetId="2" r:id="rId2"/>
    <sheet name="Canadian Selections Dec 19 - M" sheetId="3" r:id="rId3"/>
    <sheet name="Canadian Selections Dec 20 - M" sheetId="4" r:id="rId4"/>
    <sheet name="Le Massif Cnd. Series Jan 16 MO" sheetId="5" r:id="rId5"/>
    <sheet name="Le Massif Cnd. Series Jan 17 DM" sheetId="6" r:id="rId6"/>
    <sheet name="USSA Bristol Jan 16 MO" sheetId="7" r:id="rId7"/>
    <sheet name="USSA Bristol Jan 17 DM" sheetId="8" r:id="rId8"/>
    <sheet name="Apex Cnd. Series Feb 6 MO" sheetId="9" r:id="rId9"/>
    <sheet name="Apex Cnd. Series Feb 7 DM" sheetId="10" r:id="rId10"/>
    <sheet name="Calabogie TT Feb 6 MO" sheetId="11" r:id="rId11"/>
    <sheet name="Calabogie TT Feb 7 MO" sheetId="12" r:id="rId12"/>
    <sheet name="Calgary Nor-Am Feb 13 MO" sheetId="13" r:id="rId13"/>
    <sheet name="Calgary Nor-Am Feb 14 DM" sheetId="14" r:id="rId14"/>
    <sheet name="Camp Fortune TT Feb 21 MO" sheetId="15" r:id="rId15"/>
    <sheet name="Park City Nor-Am Feb 20 MO" sheetId="16" r:id="rId16"/>
    <sheet name="Park City Nor-Am Feb 21 DM" sheetId="17" r:id="rId17"/>
    <sheet name="Caledon TT Feb 27 MO" sheetId="18" r:id="rId18"/>
    <sheet name="Caledon TT Feb 28 DM" sheetId="19" r:id="rId19"/>
    <sheet name="Killington Nor-Am March 5 MO" sheetId="20" r:id="rId20"/>
    <sheet name="Killington Nor-Am March 6 DM" sheetId="21" r:id="rId21"/>
    <sheet name="VSC Nor-Am Feb 27 MO" sheetId="22" r:id="rId22"/>
    <sheet name="VSC Nor-Am Feb 28 DM" sheetId="23" r:id="rId23"/>
    <sheet name="Sr Nationals March 12 MO" sheetId="24" r:id="rId24"/>
    <sheet name="Sr Nationals March 13 DM" sheetId="25" r:id="rId25"/>
    <sheet name="Jr Nationals March 18 MO" sheetId="26" r:id="rId26"/>
    <sheet name="Thunder Bay TT Jan 2016 MO" sheetId="27" r:id="rId27"/>
    <sheet name="Event28" sheetId="28" r:id="rId28"/>
    <sheet name="Event29" sheetId="29" r:id="rId29"/>
    <sheet name="Event30" sheetId="30" r:id="rId30"/>
    <sheet name="Sheet1" sheetId="31" r:id="rId31"/>
  </sheets>
  <definedNames>
    <definedName name="_xlnm._FilterDatabase" localSheetId="0" hidden="1">'RPA Caclulations'!$C$6:$C$77</definedName>
    <definedName name="_xlnm.Print_Titles" localSheetId="0">'RPA Caclulations'!$C:$C,'RPA Caclulations'!$1:$5</definedName>
  </definedNames>
  <calcPr fullCalcOnLoad="1"/>
</workbook>
</file>

<file path=xl/sharedStrings.xml><?xml version="1.0" encoding="utf-8"?>
<sst xmlns="http://schemas.openxmlformats.org/spreadsheetml/2006/main" count="1838" uniqueCount="202">
  <si>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</si>
  <si>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</si>
  <si>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</si>
  <si>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</si>
  <si>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</si>
  <si>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</si>
  <si>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</si>
  <si>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</si>
  <si>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</si>
  <si>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>FREESTYLE SKIING ONTARIO</t>
  </si>
  <si>
    <t xml:space="preserve">SUM OF </t>
  </si>
  <si>
    <t>TOP 3 RPA</t>
  </si>
  <si>
    <t>ATHLETE</t>
  </si>
  <si>
    <t>Competition:</t>
  </si>
  <si>
    <t>Event: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</si>
  <si>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</si>
  <si>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</si>
  <si>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</si>
  <si>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</si>
  <si>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</si>
  <si>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</si>
  <si>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</si>
  <si>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</si>
  <si>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</si>
  <si>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</si>
  <si>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TT</t>
  </si>
  <si>
    <t>Male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</si>
  <si>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</si>
  <si>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</si>
  <si>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</si>
  <si>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</si>
  <si>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</si>
  <si>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</si>
  <si>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</si>
  <si>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2016 RPA RANKINGS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</si>
  <si>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</si>
  <si>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</si>
  <si>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</si>
  <si>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</si>
  <si>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</si>
  <si>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</si>
  <si>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Event 28</t>
  </si>
  <si>
    <t>Event 29</t>
  </si>
  <si>
    <t>Event 30</t>
  </si>
  <si>
    <t>GENDER</t>
  </si>
  <si>
    <t>Age Category</t>
  </si>
  <si>
    <t>Club/Team</t>
  </si>
  <si>
    <t>Canadian Selections</t>
  </si>
  <si>
    <t>Apex</t>
  </si>
  <si>
    <t>Moguls</t>
  </si>
  <si>
    <t>PAWLIK, Brayden</t>
  </si>
  <si>
    <t>VOLPE, Nathan</t>
  </si>
  <si>
    <t>VICKERS, Finnian</t>
  </si>
  <si>
    <t>MARTEL, Devon</t>
  </si>
  <si>
    <t>Independent</t>
  </si>
  <si>
    <t>OMT</t>
  </si>
  <si>
    <t>Cnd. Selections M</t>
  </si>
  <si>
    <t>DNS</t>
  </si>
  <si>
    <t>U24</t>
  </si>
  <si>
    <t>U20</t>
  </si>
  <si>
    <t>Le Massif</t>
  </si>
  <si>
    <t>Canadian Series</t>
  </si>
  <si>
    <t>16-Jan</t>
  </si>
  <si>
    <t>17-Jan</t>
  </si>
  <si>
    <t>Duals</t>
  </si>
  <si>
    <t>JOHNSTON, Parker</t>
  </si>
  <si>
    <t>HoliMont</t>
  </si>
  <si>
    <t>U14</t>
  </si>
  <si>
    <t>DUFFY, Eric</t>
  </si>
  <si>
    <t>NCR</t>
  </si>
  <si>
    <t>U16</t>
  </si>
  <si>
    <t>Dual Moguls</t>
  </si>
  <si>
    <t>ELLIS, Owen</t>
  </si>
  <si>
    <t>RAMSAY, Max</t>
  </si>
  <si>
    <t>MACDONALD, Alex</t>
  </si>
  <si>
    <t>MYSKO, Alex</t>
  </si>
  <si>
    <t>DERMOTT, Evan</t>
  </si>
  <si>
    <t>MACDONALD, Thomas</t>
  </si>
  <si>
    <t>USSA A-Level</t>
  </si>
  <si>
    <t>Bristol, New York</t>
  </si>
  <si>
    <t>Beaver</t>
  </si>
  <si>
    <t>U12</t>
  </si>
  <si>
    <t>Bristol</t>
  </si>
  <si>
    <t>Bristol, NY</t>
  </si>
  <si>
    <t>Cnd Series</t>
  </si>
  <si>
    <t>Apex Canadian Series</t>
  </si>
  <si>
    <t>Apex Mountain Resort</t>
  </si>
  <si>
    <t>Timber Tour</t>
  </si>
  <si>
    <t>Calabogie Peaks</t>
  </si>
  <si>
    <t>Calabogie</t>
  </si>
  <si>
    <t>HARLEY, Jacob</t>
  </si>
  <si>
    <t>CLOWATER, Nathan</t>
  </si>
  <si>
    <t>CLOWATER, Dylan</t>
  </si>
  <si>
    <t>DROZ, Matthew</t>
  </si>
  <si>
    <t>MCNEIL, Nathan</t>
  </si>
  <si>
    <t>MCDERMID, Nicholas</t>
  </si>
  <si>
    <t>HANSEN, Drew</t>
  </si>
  <si>
    <t>HARLEY, Noah</t>
  </si>
  <si>
    <t>JARVIS, Jake</t>
  </si>
  <si>
    <t>CULLIGAN, Grant</t>
  </si>
  <si>
    <t>GRYSPEERDT, Hendri</t>
  </si>
  <si>
    <t>LADOUCEUR, Quinn</t>
  </si>
  <si>
    <t>LAYTON, Yannick</t>
  </si>
  <si>
    <t>HAMILTON, Liam</t>
  </si>
  <si>
    <t>STRICKLAND, Luke</t>
  </si>
  <si>
    <t>DOUGLAS, Addison</t>
  </si>
  <si>
    <t>FOK, Nathan</t>
  </si>
  <si>
    <t>CASHMORE, Cole</t>
  </si>
  <si>
    <t>STEGGALL, Logan</t>
  </si>
  <si>
    <t>CULLIGAN, Conrad</t>
  </si>
  <si>
    <t>UNG, Cadyn</t>
  </si>
  <si>
    <t>LECLERC, Noah</t>
  </si>
  <si>
    <t>WOODWARD, Jamie</t>
  </si>
  <si>
    <t>REPORTER, Sami</t>
  </si>
  <si>
    <t>KURELEK, Johnny</t>
  </si>
  <si>
    <t>LAYTON, Francis</t>
  </si>
  <si>
    <t>SMITH, Rowan</t>
  </si>
  <si>
    <t>MATTHEWS, Aidan</t>
  </si>
  <si>
    <t>NGUYEN, Jason</t>
  </si>
  <si>
    <t>BENNER, Trevor</t>
  </si>
  <si>
    <t>COTTER, Doug</t>
  </si>
  <si>
    <t>DAVIS, Harrison</t>
  </si>
  <si>
    <t>MCCOLM, Daniel</t>
  </si>
  <si>
    <t>HAY, Taliesin</t>
  </si>
  <si>
    <t>HARTMAN, Mathew</t>
  </si>
  <si>
    <t>NGUYEN, Matthew</t>
  </si>
  <si>
    <t>BOULANGER, Ludovic</t>
  </si>
  <si>
    <t>HICKSON, Cameron</t>
  </si>
  <si>
    <t>CARROLL, Eric</t>
  </si>
  <si>
    <t>VIDALIN, Benjamin</t>
  </si>
  <si>
    <t>ARNOLD, Matthew</t>
  </si>
  <si>
    <t>LEPINE, Matthew</t>
  </si>
  <si>
    <t>Feb 6</t>
  </si>
  <si>
    <t>Feb 7</t>
  </si>
  <si>
    <t>U10</t>
  </si>
  <si>
    <t>U8</t>
  </si>
  <si>
    <t>U18</t>
  </si>
  <si>
    <t>PEARCE, Jack</t>
  </si>
  <si>
    <t>TURNAU, Aaron</t>
  </si>
  <si>
    <t>Fortune</t>
  </si>
  <si>
    <t>North Bay</t>
  </si>
  <si>
    <t>Caledon</t>
  </si>
  <si>
    <t>Calgary Nor-Am</t>
  </si>
  <si>
    <t>COP</t>
  </si>
  <si>
    <t>Feb 13</t>
  </si>
  <si>
    <t>Feb 14</t>
  </si>
  <si>
    <t>Tmber Tour</t>
  </si>
  <si>
    <t>Camp Fortune</t>
  </si>
  <si>
    <t>GRYSPEERDT, Hendrix</t>
  </si>
  <si>
    <t>PEARCE, Max</t>
  </si>
  <si>
    <t>CAMERON, Carter</t>
  </si>
  <si>
    <t>AUBRY, Murdock</t>
  </si>
  <si>
    <t>KURELEK, John</t>
  </si>
  <si>
    <t>HARRISON, Davis</t>
  </si>
  <si>
    <t>COTTER, Douglas</t>
  </si>
  <si>
    <t>GAUNT, Eamonn</t>
  </si>
  <si>
    <t>MURPHY, Nolan</t>
  </si>
  <si>
    <t>Feb 21</t>
  </si>
  <si>
    <t>Sterik's</t>
  </si>
  <si>
    <t>Park City Nor-Am</t>
  </si>
  <si>
    <t>Utah, USA</t>
  </si>
  <si>
    <t>DNF</t>
  </si>
  <si>
    <t>Park City, USA</t>
  </si>
  <si>
    <t>Feb 20</t>
  </si>
  <si>
    <t>Park City, Utah</t>
  </si>
  <si>
    <t>GRYSPEERDT, Maximus</t>
  </si>
  <si>
    <t>SCOTT, Spencer</t>
  </si>
  <si>
    <t>LEFEUVRE, Logan</t>
  </si>
  <si>
    <t>CIAMPAGLIA, Ryan</t>
  </si>
  <si>
    <t>GOMERLY, Owen</t>
  </si>
  <si>
    <t>AUSTIN, Joel</t>
  </si>
  <si>
    <t>SMITH, Marcus</t>
  </si>
  <si>
    <t>RYAN, Maguire</t>
  </si>
  <si>
    <t>Feb 27</t>
  </si>
  <si>
    <t>MO</t>
  </si>
  <si>
    <t>Feb 28</t>
  </si>
  <si>
    <t>DM</t>
  </si>
  <si>
    <t>STEGALL, Logan</t>
  </si>
  <si>
    <t>WOOD, Nathan</t>
  </si>
  <si>
    <t>WOOD, Samuel</t>
  </si>
  <si>
    <t>MADONALD, Alex</t>
  </si>
  <si>
    <t>Noe-Am</t>
  </si>
  <si>
    <t>Killington, VT</t>
  </si>
  <si>
    <t xml:space="preserve">March </t>
  </si>
  <si>
    <t>March 6</t>
  </si>
  <si>
    <t>Nor-Am</t>
  </si>
  <si>
    <t>March 5 2016</t>
  </si>
  <si>
    <t>March 6 2016</t>
  </si>
  <si>
    <t>Val St Come</t>
  </si>
  <si>
    <t>Sr Nationals</t>
  </si>
  <si>
    <t>Canadian Mogul Championships</t>
  </si>
  <si>
    <t>Jr Nationals</t>
  </si>
  <si>
    <t>Beaver Valley</t>
  </si>
  <si>
    <t>March 18</t>
  </si>
  <si>
    <t>9 (tie)</t>
  </si>
  <si>
    <t>dnf quali</t>
  </si>
  <si>
    <t>Thunder Bay</t>
  </si>
  <si>
    <t>Jan 2016</t>
  </si>
  <si>
    <t>CAVA, Tateum</t>
  </si>
  <si>
    <t>GAGNON, Greg</t>
  </si>
  <si>
    <t>YUAN, Max</t>
  </si>
  <si>
    <t>BYSTRICAN, Paul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</si>
</sst>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-dd\-yy"/>
    <numFmt numFmtId="174" formatCode="[$-1009]mmmm\ d\,\ yyyy;@"/>
    <numFmt numFmtId="175" formatCode="0.0%"/>
    <numFmt numFmtId="176" formatCode="###0.00;###0.00"/>
  </numFmts>
  <fonts count="62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sz val="8"/>
      <name val="Helvetica Neue"/>
      <family val="0"/>
    </font>
    <font>
      <sz val="12"/>
      <color indexed="14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0"/>
      <color indexed="14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14"/>
      <name val="Calibri"/>
      <family val="0"/>
    </font>
    <font>
      <i/>
      <sz val="10"/>
      <name val="Calibri"/>
      <family val="0"/>
    </font>
    <font>
      <b/>
      <sz val="7"/>
      <color indexed="9"/>
      <name val="Calibri"/>
      <family val="0"/>
    </font>
    <font>
      <sz val="7"/>
      <color indexed="9"/>
      <name val="Calibri"/>
      <family val="0"/>
    </font>
    <font>
      <b/>
      <sz val="6"/>
      <color indexed="9"/>
      <name val="Calibri"/>
      <family val="0"/>
    </font>
    <font>
      <sz val="6"/>
      <color indexed="9"/>
      <name val="Calibri"/>
      <family val="0"/>
    </font>
    <font>
      <b/>
      <sz val="6"/>
      <name val="Calibri"/>
      <family val="0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0"/>
      <color indexed="8"/>
      <name val="Calibri"/>
      <family val="2"/>
    </font>
    <font>
      <b/>
      <sz val="10"/>
      <color indexed="58"/>
      <name val="Calibri"/>
      <family val="0"/>
    </font>
    <font>
      <sz val="8"/>
      <color indexed="9"/>
      <name val="Calibri"/>
      <family val="0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E6E6E6"/>
      <name val="Calibri"/>
      <family val="2"/>
    </font>
    <font>
      <sz val="10"/>
      <color rgb="FF000000"/>
      <name val="Calibri"/>
      <family val="2"/>
    </font>
    <font>
      <b/>
      <sz val="10"/>
      <color rgb="FF006600"/>
      <name val="Calibri"/>
      <family val="0"/>
    </font>
    <font>
      <sz val="11"/>
      <color rgb="FF000000"/>
      <name val="Calibri"/>
      <family val="0"/>
    </font>
    <font>
      <b/>
      <sz val="10"/>
      <color rgb="FF00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D97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 style="thin"/>
      <top>
        <color indexed="63"/>
      </top>
      <bottom style="thin">
        <color rgb="FFCDCDCD"/>
      </bottom>
    </border>
    <border>
      <left>
        <color indexed="63"/>
      </left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>
        <color indexed="63"/>
      </right>
      <top>
        <color indexed="63"/>
      </top>
      <bottom style="thin">
        <color rgb="FFCDCDCD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11"/>
      </bottom>
    </border>
    <border>
      <left style="medium"/>
      <right style="medium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CDCDCD"/>
      </right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1" fontId="7" fillId="0" borderId="0" xfId="0" applyNumberFormat="1" applyFont="1" applyAlignment="1">
      <alignment vertical="top"/>
    </xf>
    <xf numFmtId="1" fontId="10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top"/>
    </xf>
    <xf numFmtId="1" fontId="5" fillId="34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left" vertical="top"/>
    </xf>
    <xf numFmtId="1" fontId="11" fillId="36" borderId="13" xfId="0" applyNumberFormat="1" applyFont="1" applyFill="1" applyBorder="1" applyAlignment="1">
      <alignment horizontal="center"/>
    </xf>
    <xf numFmtId="1" fontId="7" fillId="35" borderId="14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/>
    </xf>
    <xf numFmtId="1" fontId="5" fillId="0" borderId="0" xfId="0" applyNumberFormat="1" applyFont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right" vertical="top"/>
    </xf>
    <xf numFmtId="0" fontId="36" fillId="0" borderId="0" xfId="0" applyFont="1" applyAlignment="1">
      <alignment horizontal="right"/>
    </xf>
    <xf numFmtId="1" fontId="57" fillId="0" borderId="0" xfId="0" applyNumberFormat="1" applyFont="1" applyAlignment="1">
      <alignment horizontal="left"/>
    </xf>
    <xf numFmtId="1" fontId="58" fillId="0" borderId="20" xfId="0" applyNumberFormat="1" applyFont="1" applyBorder="1" applyAlignment="1">
      <alignment horizontal="left"/>
    </xf>
    <xf numFmtId="1" fontId="58" fillId="0" borderId="21" xfId="0" applyNumberFormat="1" applyFont="1" applyBorder="1" applyAlignment="1">
      <alignment horizontal="left"/>
    </xf>
    <xf numFmtId="1" fontId="58" fillId="0" borderId="22" xfId="0" applyNumberFormat="1" applyFont="1" applyBorder="1" applyAlignment="1">
      <alignment horizontal="left"/>
    </xf>
    <xf numFmtId="9" fontId="58" fillId="37" borderId="14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9" fontId="58" fillId="37" borderId="0" xfId="0" applyNumberFormat="1" applyFont="1" applyFill="1" applyAlignment="1">
      <alignment horizontal="center"/>
    </xf>
    <xf numFmtId="2" fontId="58" fillId="38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58" fillId="38" borderId="26" xfId="0" applyNumberFormat="1" applyFont="1" applyFill="1" applyBorder="1" applyAlignment="1">
      <alignment horizontal="center"/>
    </xf>
    <xf numFmtId="1" fontId="4" fillId="39" borderId="22" xfId="0" applyNumberFormat="1" applyFont="1" applyFill="1" applyBorder="1" applyAlignment="1">
      <alignment horizontal="left" wrapText="1"/>
    </xf>
    <xf numFmtId="1" fontId="7" fillId="35" borderId="19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36" fillId="40" borderId="27" xfId="0" applyFont="1" applyFill="1" applyBorder="1" applyAlignment="1">
      <alignment vertical="top"/>
    </xf>
    <xf numFmtId="0" fontId="5" fillId="41" borderId="27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42" borderId="0" xfId="0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0" fontId="8" fillId="33" borderId="26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left"/>
    </xf>
    <xf numFmtId="1" fontId="5" fillId="0" borderId="21" xfId="0" applyNumberFormat="1" applyFont="1" applyFill="1" applyBorder="1" applyAlignment="1">
      <alignment horizontal="left"/>
    </xf>
    <xf numFmtId="49" fontId="7" fillId="43" borderId="2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9" fontId="5" fillId="44" borderId="14" xfId="57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7" fillId="43" borderId="2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2" fontId="36" fillId="45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" fontId="5" fillId="46" borderId="10" xfId="0" applyNumberFormat="1" applyFont="1" applyFill="1" applyBorder="1" applyAlignment="1">
      <alignment horizontal="center"/>
    </xf>
    <xf numFmtId="49" fontId="7" fillId="43" borderId="25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/>
    </xf>
    <xf numFmtId="0" fontId="36" fillId="40" borderId="29" xfId="0" applyFont="1" applyFill="1" applyBorder="1" applyAlignment="1">
      <alignment vertical="top"/>
    </xf>
    <xf numFmtId="2" fontId="5" fillId="33" borderId="30" xfId="0" applyNumberFormat="1" applyFont="1" applyFill="1" applyBorder="1" applyAlignment="1">
      <alignment horizontal="center" vertical="top"/>
    </xf>
    <xf numFmtId="1" fontId="5" fillId="33" borderId="31" xfId="0" applyNumberFormat="1" applyFont="1" applyFill="1" applyBorder="1" applyAlignment="1">
      <alignment horizontal="center" vertical="top"/>
    </xf>
    <xf numFmtId="1" fontId="5" fillId="47" borderId="32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8" fillId="48" borderId="33" xfId="0" applyFont="1" applyFill="1" applyBorder="1" applyAlignment="1">
      <alignment horizontal="left"/>
    </xf>
    <xf numFmtId="0" fontId="8" fillId="48" borderId="10" xfId="0" applyFont="1" applyFill="1" applyBorder="1" applyAlignment="1">
      <alignment horizontal="left"/>
    </xf>
    <xf numFmtId="1" fontId="7" fillId="0" borderId="0" xfId="0" applyNumberFormat="1" applyFont="1" applyAlignment="1">
      <alignment vertical="top"/>
    </xf>
    <xf numFmtId="1" fontId="7" fillId="0" borderId="34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Alignment="1">
      <alignment vertical="top"/>
    </xf>
    <xf numFmtId="0" fontId="36" fillId="0" borderId="0" xfId="0" applyFont="1" applyAlignment="1">
      <alignment/>
    </xf>
    <xf numFmtId="1" fontId="59" fillId="0" borderId="0" xfId="0" applyNumberFormat="1" applyFont="1" applyAlignment="1">
      <alignment wrapText="1"/>
    </xf>
    <xf numFmtId="0" fontId="36" fillId="0" borderId="0" xfId="0" applyFont="1" applyAlignment="1">
      <alignment wrapText="1"/>
    </xf>
    <xf numFmtId="1" fontId="5" fillId="0" borderId="10" xfId="0" applyNumberFormat="1" applyFont="1" applyFill="1" applyBorder="1" applyAlignment="1">
      <alignment horizontal="right" vertical="top"/>
    </xf>
    <xf numFmtId="1" fontId="5" fillId="0" borderId="19" xfId="0" applyNumberFormat="1" applyFont="1" applyFill="1" applyBorder="1" applyAlignment="1">
      <alignment horizontal="right" vertical="top"/>
    </xf>
    <xf numFmtId="0" fontId="16" fillId="0" borderId="11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vertical="top" wrapText="1"/>
    </xf>
    <xf numFmtId="1" fontId="17" fillId="0" borderId="0" xfId="0" applyNumberFormat="1" applyFont="1" applyAlignment="1">
      <alignment vertical="top" wrapText="1"/>
    </xf>
    <xf numFmtId="1" fontId="5" fillId="49" borderId="10" xfId="0" applyNumberFormat="1" applyFont="1" applyFill="1" applyBorder="1" applyAlignment="1">
      <alignment horizontal="right" vertical="top"/>
    </xf>
    <xf numFmtId="1" fontId="38" fillId="50" borderId="10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1" fontId="19" fillId="0" borderId="0" xfId="0" applyNumberFormat="1" applyFont="1" applyAlignment="1">
      <alignment vertical="top"/>
    </xf>
    <xf numFmtId="1" fontId="20" fillId="33" borderId="0" xfId="0" applyNumberFormat="1" applyFont="1" applyFill="1" applyBorder="1" applyAlignment="1">
      <alignment horizontal="right" wrapText="1"/>
    </xf>
    <xf numFmtId="1" fontId="20" fillId="33" borderId="0" xfId="0" applyNumberFormat="1" applyFont="1" applyFill="1" applyBorder="1" applyAlignment="1">
      <alignment horizontal="right"/>
    </xf>
    <xf numFmtId="1" fontId="19" fillId="33" borderId="0" xfId="0" applyNumberFormat="1" applyFont="1" applyFill="1" applyBorder="1" applyAlignment="1">
      <alignment vertical="top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9" fillId="42" borderId="0" xfId="0" applyFont="1" applyFill="1" applyAlignment="1">
      <alignment horizontal="center"/>
    </xf>
    <xf numFmtId="1" fontId="8" fillId="42" borderId="0" xfId="0" applyNumberFormat="1" applyFont="1" applyFill="1" applyAlignment="1">
      <alignment horizontal="left"/>
    </xf>
    <xf numFmtId="0" fontId="8" fillId="42" borderId="26" xfId="0" applyFont="1" applyFill="1" applyBorder="1" applyAlignment="1">
      <alignment horizontal="left"/>
    </xf>
    <xf numFmtId="0" fontId="8" fillId="42" borderId="26" xfId="0" applyFont="1" applyFill="1" applyBorder="1" applyAlignment="1">
      <alignment horizontal="center"/>
    </xf>
    <xf numFmtId="0" fontId="8" fillId="42" borderId="0" xfId="0" applyFont="1" applyFill="1" applyAlignment="1">
      <alignment horizontal="left" vertical="center"/>
    </xf>
    <xf numFmtId="49" fontId="61" fillId="51" borderId="21" xfId="0" applyNumberFormat="1" applyFont="1" applyFill="1" applyBorder="1" applyAlignment="1">
      <alignment horizontal="center" vertical="center" wrapText="1"/>
    </xf>
    <xf numFmtId="0" fontId="8" fillId="42" borderId="35" xfId="0" applyFont="1" applyFill="1" applyBorder="1" applyAlignment="1">
      <alignment horizontal="center"/>
    </xf>
    <xf numFmtId="49" fontId="61" fillId="51" borderId="23" xfId="0" applyNumberFormat="1" applyFont="1" applyFill="1" applyBorder="1" applyAlignment="1">
      <alignment horizontal="center" vertical="center" wrapText="1"/>
    </xf>
    <xf numFmtId="0" fontId="8" fillId="52" borderId="23" xfId="0" applyFont="1" applyFill="1" applyBorder="1" applyAlignment="1">
      <alignment horizontal="center"/>
    </xf>
    <xf numFmtId="1" fontId="58" fillId="53" borderId="19" xfId="0" applyNumberFormat="1" applyFont="1" applyFill="1" applyBorder="1" applyAlignment="1">
      <alignment horizontal="center"/>
    </xf>
    <xf numFmtId="1" fontId="58" fillId="53" borderId="25" xfId="0" applyNumberFormat="1" applyFont="1" applyFill="1" applyBorder="1" applyAlignment="1">
      <alignment horizontal="center"/>
    </xf>
    <xf numFmtId="49" fontId="61" fillId="51" borderId="25" xfId="0" applyNumberFormat="1" applyFont="1" applyFill="1" applyBorder="1" applyAlignment="1">
      <alignment horizontal="center" vertical="center" wrapText="1"/>
    </xf>
    <xf numFmtId="1" fontId="8" fillId="52" borderId="25" xfId="0" applyNumberFormat="1" applyFont="1" applyFill="1" applyBorder="1" applyAlignment="1">
      <alignment horizontal="center"/>
    </xf>
    <xf numFmtId="0" fontId="58" fillId="54" borderId="36" xfId="0" applyFont="1" applyFill="1" applyBorder="1" applyAlignment="1">
      <alignment vertical="top"/>
    </xf>
    <xf numFmtId="2" fontId="58" fillId="42" borderId="37" xfId="0" applyNumberFormat="1" applyFont="1" applyFill="1" applyBorder="1" applyAlignment="1">
      <alignment horizontal="center" vertical="top"/>
    </xf>
    <xf numFmtId="1" fontId="58" fillId="42" borderId="38" xfId="0" applyNumberFormat="1" applyFont="1" applyFill="1" applyBorder="1" applyAlignment="1">
      <alignment horizontal="center" vertical="top"/>
    </xf>
    <xf numFmtId="2" fontId="58" fillId="42" borderId="39" xfId="0" applyNumberFormat="1" applyFont="1" applyFill="1" applyBorder="1" applyAlignment="1">
      <alignment horizontal="center" vertical="top"/>
    </xf>
    <xf numFmtId="1" fontId="58" fillId="55" borderId="40" xfId="0" applyNumberFormat="1" applyFont="1" applyFill="1" applyBorder="1" applyAlignment="1">
      <alignment horizontal="center" vertical="top"/>
    </xf>
    <xf numFmtId="0" fontId="58" fillId="0" borderId="19" xfId="0" applyFont="1" applyBorder="1" applyAlignment="1">
      <alignment horizontal="center"/>
    </xf>
    <xf numFmtId="0" fontId="58" fillId="54" borderId="41" xfId="0" applyFont="1" applyFill="1" applyBorder="1" applyAlignment="1">
      <alignment vertical="top"/>
    </xf>
    <xf numFmtId="0" fontId="60" fillId="0" borderId="19" xfId="0" applyFont="1" applyBorder="1" applyAlignment="1">
      <alignment horizontal="center"/>
    </xf>
    <xf numFmtId="0" fontId="8" fillId="56" borderId="19" xfId="0" applyFont="1" applyFill="1" applyBorder="1" applyAlignment="1">
      <alignment horizontal="left"/>
    </xf>
    <xf numFmtId="49" fontId="12" fillId="0" borderId="42" xfId="0" applyNumberFormat="1" applyFont="1" applyFill="1" applyBorder="1" applyAlignment="1">
      <alignment horizontal="center" wrapText="1"/>
    </xf>
    <xf numFmtId="49" fontId="12" fillId="0" borderId="43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 wrapText="1"/>
    </xf>
    <xf numFmtId="49" fontId="16" fillId="0" borderId="43" xfId="0" applyNumberFormat="1" applyFont="1" applyFill="1" applyBorder="1" applyAlignment="1">
      <alignment horizontal="center" wrapText="1"/>
    </xf>
    <xf numFmtId="0" fontId="16" fillId="0" borderId="45" xfId="0" applyNumberFormat="1" applyFont="1" applyFill="1" applyBorder="1" applyAlignment="1">
      <alignment horizontal="center" wrapText="1"/>
    </xf>
    <xf numFmtId="49" fontId="16" fillId="0" borderId="46" xfId="0" applyNumberFormat="1" applyFont="1" applyFill="1" applyBorder="1" applyAlignment="1">
      <alignment horizontal="center" wrapText="1"/>
    </xf>
    <xf numFmtId="49" fontId="16" fillId="0" borderId="45" xfId="0" applyNumberFormat="1" applyFont="1" applyFill="1" applyBorder="1" applyAlignment="1">
      <alignment horizontal="center" wrapText="1"/>
    </xf>
    <xf numFmtId="1" fontId="11" fillId="39" borderId="47" xfId="0" applyNumberFormat="1" applyFont="1" applyFill="1" applyBorder="1" applyAlignment="1">
      <alignment horizontal="left" wrapText="1"/>
    </xf>
    <xf numFmtId="1" fontId="11" fillId="39" borderId="28" xfId="0" applyNumberFormat="1" applyFont="1" applyFill="1" applyBorder="1" applyAlignment="1">
      <alignment horizontal="left" wrapText="1"/>
    </xf>
    <xf numFmtId="1" fontId="5" fillId="47" borderId="48" xfId="0" applyNumberFormat="1" applyFont="1" applyFill="1" applyBorder="1" applyAlignment="1">
      <alignment horizontal="center" vertical="top"/>
    </xf>
    <xf numFmtId="0" fontId="38" fillId="50" borderId="19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49" xfId="0" applyNumberFormat="1" applyFont="1" applyFill="1" applyBorder="1" applyAlignment="1">
      <alignment horizontal="center" wrapText="1"/>
    </xf>
    <xf numFmtId="0" fontId="58" fillId="54" borderId="50" xfId="0" applyFont="1" applyFill="1" applyBorder="1" applyAlignment="1">
      <alignment vertical="top"/>
    </xf>
    <xf numFmtId="0" fontId="8" fillId="56" borderId="24" xfId="0" applyFont="1" applyFill="1" applyBorder="1" applyAlignment="1">
      <alignment horizontal="left"/>
    </xf>
    <xf numFmtId="2" fontId="58" fillId="42" borderId="39" xfId="0" applyNumberFormat="1" applyFont="1" applyFill="1" applyBorder="1" applyAlignment="1">
      <alignment horizontal="center" vertical="top"/>
    </xf>
    <xf numFmtId="1" fontId="5" fillId="34" borderId="35" xfId="0" applyNumberFormat="1" applyFont="1" applyFill="1" applyBorder="1" applyAlignment="1">
      <alignment vertical="top"/>
    </xf>
    <xf numFmtId="0" fontId="38" fillId="50" borderId="25" xfId="0" applyNumberFormat="1" applyFont="1" applyFill="1" applyBorder="1" applyAlignment="1">
      <alignment horizontal="center" vertical="center"/>
    </xf>
    <xf numFmtId="1" fontId="7" fillId="46" borderId="23" xfId="0" applyNumberFormat="1" applyFont="1" applyFill="1" applyBorder="1" applyAlignment="1">
      <alignment/>
    </xf>
    <xf numFmtId="1" fontId="7" fillId="46" borderId="26" xfId="0" applyNumberFormat="1" applyFont="1" applyFill="1" applyBorder="1" applyAlignment="1">
      <alignment/>
    </xf>
    <xf numFmtId="1" fontId="7" fillId="46" borderId="25" xfId="0" applyNumberFormat="1" applyFont="1" applyFill="1" applyBorder="1" applyAlignment="1">
      <alignment/>
    </xf>
    <xf numFmtId="16" fontId="16" fillId="0" borderId="11" xfId="0" applyNumberFormat="1" applyFont="1" applyFill="1" applyBorder="1" applyAlignment="1">
      <alignment horizontal="center"/>
    </xf>
    <xf numFmtId="16" fontId="16" fillId="0" borderId="12" xfId="0" applyNumberFormat="1" applyFont="1" applyFill="1" applyBorder="1" applyAlignment="1">
      <alignment horizontal="center"/>
    </xf>
    <xf numFmtId="1" fontId="5" fillId="34" borderId="25" xfId="0" applyNumberFormat="1" applyFont="1" applyFill="1" applyBorder="1" applyAlignment="1">
      <alignment vertical="top"/>
    </xf>
    <xf numFmtId="1" fontId="5" fillId="49" borderId="20" xfId="0" applyNumberFormat="1" applyFont="1" applyFill="1" applyBorder="1" applyAlignment="1">
      <alignment vertical="top"/>
    </xf>
    <xf numFmtId="1" fontId="5" fillId="49" borderId="22" xfId="0" applyNumberFormat="1" applyFont="1" applyFill="1" applyBorder="1" applyAlignment="1">
      <alignment vertical="top"/>
    </xf>
    <xf numFmtId="1" fontId="10" fillId="48" borderId="10" xfId="0" applyNumberFormat="1" applyFont="1" applyFill="1" applyBorder="1" applyAlignment="1">
      <alignment/>
    </xf>
    <xf numFmtId="1" fontId="5" fillId="48" borderId="10" xfId="0" applyNumberFormat="1" applyFont="1" applyFill="1" applyBorder="1" applyAlignment="1">
      <alignment vertical="top"/>
    </xf>
    <xf numFmtId="1" fontId="7" fillId="49" borderId="24" xfId="0" applyNumberFormat="1" applyFont="1" applyFill="1" applyBorder="1" applyAlignment="1">
      <alignment vertical="top"/>
    </xf>
    <xf numFmtId="1" fontId="7" fillId="49" borderId="26" xfId="0" applyNumberFormat="1" applyFont="1" applyFill="1" applyBorder="1" applyAlignment="1">
      <alignment vertical="top"/>
    </xf>
    <xf numFmtId="1" fontId="7" fillId="49" borderId="19" xfId="0" applyNumberFormat="1" applyFont="1" applyFill="1" applyBorder="1" applyAlignment="1">
      <alignment vertical="top"/>
    </xf>
    <xf numFmtId="1" fontId="5" fillId="49" borderId="14" xfId="0" applyNumberFormat="1" applyFont="1" applyFill="1" applyBorder="1" applyAlignment="1">
      <alignment vertical="top"/>
    </xf>
    <xf numFmtId="1" fontId="5" fillId="49" borderId="13" xfId="0" applyNumberFormat="1" applyFont="1" applyFill="1" applyBorder="1" applyAlignment="1">
      <alignment vertical="top"/>
    </xf>
    <xf numFmtId="1" fontId="11" fillId="36" borderId="23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Continuous"/>
    </xf>
    <xf numFmtId="1" fontId="7" fillId="35" borderId="0" xfId="0" applyNumberFormat="1" applyFont="1" applyFill="1" applyBorder="1" applyAlignment="1">
      <alignment horizontal="centerContinuous"/>
    </xf>
    <xf numFmtId="1" fontId="7" fillId="35" borderId="14" xfId="0" applyNumberFormat="1" applyFont="1" applyFill="1" applyBorder="1" applyAlignment="1">
      <alignment horizontal="centerContinuous"/>
    </xf>
    <xf numFmtId="1" fontId="14" fillId="39" borderId="20" xfId="0" applyNumberFormat="1" applyFont="1" applyFill="1" applyBorder="1" applyAlignment="1">
      <alignment horizontal="left" wrapText="1"/>
    </xf>
    <xf numFmtId="1" fontId="4" fillId="39" borderId="21" xfId="0" applyNumberFormat="1" applyFont="1" applyFill="1" applyBorder="1" applyAlignment="1">
      <alignment horizontal="left" wrapText="1"/>
    </xf>
    <xf numFmtId="1" fontId="7" fillId="49" borderId="26" xfId="0" applyNumberFormat="1" applyFont="1" applyFill="1" applyBorder="1" applyAlignment="1">
      <alignment/>
    </xf>
    <xf numFmtId="1" fontId="7" fillId="49" borderId="25" xfId="0" applyNumberFormat="1" applyFont="1" applyFill="1" applyBorder="1" applyAlignment="1">
      <alignment/>
    </xf>
    <xf numFmtId="1" fontId="7" fillId="49" borderId="22" xfId="0" applyNumberFormat="1" applyFont="1" applyFill="1" applyBorder="1" applyAlignment="1">
      <alignment/>
    </xf>
    <xf numFmtId="1" fontId="7" fillId="49" borderId="21" xfId="0" applyNumberFormat="1" applyFont="1" applyFill="1" applyBorder="1" applyAlignment="1">
      <alignment/>
    </xf>
    <xf numFmtId="1" fontId="4" fillId="39" borderId="47" xfId="0" applyNumberFormat="1" applyFont="1" applyFill="1" applyBorder="1" applyAlignment="1">
      <alignment horizontal="left" wrapText="1"/>
    </xf>
    <xf numFmtId="1" fontId="7" fillId="0" borderId="46" xfId="0" applyNumberFormat="1" applyFont="1" applyFill="1" applyBorder="1" applyAlignment="1">
      <alignment vertical="top"/>
    </xf>
    <xf numFmtId="0" fontId="8" fillId="42" borderId="0" xfId="0" applyFont="1" applyFill="1" applyAlignment="1">
      <alignment horizontal="left"/>
    </xf>
    <xf numFmtId="1" fontId="7" fillId="46" borderId="0" xfId="0" applyNumberFormat="1" applyFont="1" applyFill="1" applyBorder="1" applyAlignment="1">
      <alignment/>
    </xf>
    <xf numFmtId="0" fontId="58" fillId="54" borderId="50" xfId="0" applyFont="1" applyFill="1" applyBorder="1" applyAlignment="1">
      <alignment vertical="top"/>
    </xf>
    <xf numFmtId="1" fontId="5" fillId="0" borderId="51" xfId="0" applyNumberFormat="1" applyFont="1" applyFill="1" applyBorder="1" applyAlignment="1">
      <alignment vertical="top"/>
    </xf>
    <xf numFmtId="0" fontId="18" fillId="0" borderId="52" xfId="0" applyNumberFormat="1" applyFont="1" applyFill="1" applyBorder="1" applyAlignment="1">
      <alignment horizontal="center" wrapText="1"/>
    </xf>
    <xf numFmtId="1" fontId="10" fillId="48" borderId="10" xfId="0" applyNumberFormat="1" applyFont="1" applyFill="1" applyBorder="1" applyAlignment="1">
      <alignment/>
    </xf>
    <xf numFmtId="0" fontId="58" fillId="56" borderId="50" xfId="0" applyFont="1" applyFill="1" applyBorder="1" applyAlignment="1">
      <alignment vertical="top"/>
    </xf>
    <xf numFmtId="1" fontId="10" fillId="48" borderId="19" xfId="0" applyNumberFormat="1" applyFont="1" applyFill="1" applyBorder="1" applyAlignment="1">
      <alignment/>
    </xf>
    <xf numFmtId="0" fontId="58" fillId="54" borderId="53" xfId="0" applyFont="1" applyFill="1" applyBorder="1" applyAlignment="1">
      <alignment vertical="top"/>
    </xf>
    <xf numFmtId="0" fontId="58" fillId="54" borderId="54" xfId="0" applyFont="1" applyFill="1" applyBorder="1" applyAlignment="1">
      <alignment vertical="top"/>
    </xf>
    <xf numFmtId="1" fontId="16" fillId="57" borderId="0" xfId="0" applyNumberFormat="1" applyFont="1" applyFill="1" applyAlignment="1">
      <alignment vertical="top"/>
    </xf>
    <xf numFmtId="1" fontId="17" fillId="57" borderId="0" xfId="0" applyNumberFormat="1" applyFont="1" applyFill="1" applyAlignment="1">
      <alignment vertical="top" wrapText="1"/>
    </xf>
    <xf numFmtId="0" fontId="18" fillId="0" borderId="45" xfId="0" applyNumberFormat="1" applyFont="1" applyFill="1" applyBorder="1" applyAlignment="1">
      <alignment horizontal="center" wrapText="1"/>
    </xf>
    <xf numFmtId="0" fontId="18" fillId="0" borderId="55" xfId="0" applyNumberFormat="1" applyFont="1" applyFill="1" applyBorder="1" applyAlignment="1">
      <alignment horizontal="center" wrapText="1"/>
    </xf>
    <xf numFmtId="0" fontId="20" fillId="42" borderId="45" xfId="0" applyFont="1" applyFill="1" applyBorder="1" applyAlignment="1">
      <alignment horizontal="center" vertical="center" wrapText="1"/>
    </xf>
    <xf numFmtId="0" fontId="58" fillId="54" borderId="56" xfId="0" applyFont="1" applyFill="1" applyBorder="1" applyAlignment="1">
      <alignment vertical="top"/>
    </xf>
    <xf numFmtId="0" fontId="58" fillId="56" borderId="10" xfId="0" applyFont="1" applyFill="1" applyBorder="1" applyAlignment="1">
      <alignment vertical="top"/>
    </xf>
    <xf numFmtId="0" fontId="8" fillId="42" borderId="0" xfId="0" applyFont="1" applyFill="1" applyAlignment="1">
      <alignment horizontal="left"/>
    </xf>
    <xf numFmtId="0" fontId="8" fillId="42" borderId="0" xfId="0" applyFont="1" applyFill="1" applyAlignment="1">
      <alignment horizontal="center"/>
    </xf>
    <xf numFmtId="0" fontId="9" fillId="42" borderId="0" xfId="0" applyFont="1" applyFill="1" applyAlignment="1">
      <alignment horizontal="center"/>
    </xf>
    <xf numFmtId="1" fontId="8" fillId="42" borderId="0" xfId="0" applyNumberFormat="1" applyFont="1" applyFill="1" applyAlignment="1">
      <alignment horizontal="left"/>
    </xf>
    <xf numFmtId="0" fontId="8" fillId="42" borderId="26" xfId="0" applyFont="1" applyFill="1" applyBorder="1" applyAlignment="1">
      <alignment horizontal="left"/>
    </xf>
    <xf numFmtId="1" fontId="57" fillId="0" borderId="0" xfId="0" applyNumberFormat="1" applyFont="1" applyAlignment="1">
      <alignment horizontal="center"/>
    </xf>
    <xf numFmtId="0" fontId="8" fillId="42" borderId="26" xfId="0" applyFont="1" applyFill="1" applyBorder="1" applyAlignment="1">
      <alignment horizontal="center"/>
    </xf>
    <xf numFmtId="0" fontId="8" fillId="42" borderId="0" xfId="0" applyFont="1" applyFill="1" applyAlignment="1">
      <alignment horizontal="left" vertical="center"/>
    </xf>
    <xf numFmtId="49" fontId="61" fillId="51" borderId="21" xfId="0" applyNumberFormat="1" applyFont="1" applyFill="1" applyBorder="1" applyAlignment="1">
      <alignment horizontal="center" vertical="center" wrapText="1"/>
    </xf>
    <xf numFmtId="0" fontId="8" fillId="42" borderId="35" xfId="0" applyFont="1" applyFill="1" applyBorder="1" applyAlignment="1">
      <alignment horizontal="center"/>
    </xf>
    <xf numFmtId="49" fontId="61" fillId="51" borderId="23" xfId="0" applyNumberFormat="1" applyFont="1" applyFill="1" applyBorder="1" applyAlignment="1">
      <alignment horizontal="center" vertical="center" wrapText="1"/>
    </xf>
    <xf numFmtId="0" fontId="8" fillId="52" borderId="23" xfId="0" applyFont="1" applyFill="1" applyBorder="1" applyAlignment="1">
      <alignment horizontal="center"/>
    </xf>
    <xf numFmtId="1" fontId="58" fillId="53" borderId="19" xfId="0" applyNumberFormat="1" applyFont="1" applyFill="1" applyBorder="1" applyAlignment="1">
      <alignment horizontal="center"/>
    </xf>
    <xf numFmtId="1" fontId="58" fillId="53" borderId="25" xfId="0" applyNumberFormat="1" applyFont="1" applyFill="1" applyBorder="1" applyAlignment="1">
      <alignment horizontal="center"/>
    </xf>
    <xf numFmtId="49" fontId="61" fillId="51" borderId="25" xfId="0" applyNumberFormat="1" applyFont="1" applyFill="1" applyBorder="1" applyAlignment="1">
      <alignment horizontal="center" vertical="center" wrapText="1"/>
    </xf>
    <xf numFmtId="1" fontId="8" fillId="52" borderId="25" xfId="0" applyNumberFormat="1" applyFont="1" applyFill="1" applyBorder="1" applyAlignment="1">
      <alignment horizontal="center"/>
    </xf>
    <xf numFmtId="0" fontId="58" fillId="54" borderId="57" xfId="0" applyFont="1" applyFill="1" applyBorder="1" applyAlignment="1">
      <alignment vertical="top"/>
    </xf>
    <xf numFmtId="2" fontId="58" fillId="42" borderId="37" xfId="0" applyNumberFormat="1" applyFont="1" applyFill="1" applyBorder="1" applyAlignment="1">
      <alignment horizontal="center" vertical="top"/>
    </xf>
    <xf numFmtId="1" fontId="58" fillId="42" borderId="38" xfId="0" applyNumberFormat="1" applyFont="1" applyFill="1" applyBorder="1" applyAlignment="1">
      <alignment horizontal="center" vertical="top"/>
    </xf>
    <xf numFmtId="2" fontId="58" fillId="42" borderId="39" xfId="0" applyNumberFormat="1" applyFont="1" applyFill="1" applyBorder="1" applyAlignment="1">
      <alignment horizontal="center" vertical="top"/>
    </xf>
    <xf numFmtId="1" fontId="58" fillId="55" borderId="40" xfId="0" applyNumberFormat="1" applyFont="1" applyFill="1" applyBorder="1" applyAlignment="1">
      <alignment horizontal="center" vertical="top"/>
    </xf>
    <xf numFmtId="0" fontId="58" fillId="54" borderId="41" xfId="0" applyFont="1" applyFill="1" applyBorder="1" applyAlignment="1">
      <alignment vertical="top"/>
    </xf>
    <xf numFmtId="0" fontId="58" fillId="56" borderId="10" xfId="0" applyFont="1" applyFill="1" applyBorder="1" applyAlignment="1">
      <alignment vertical="top"/>
    </xf>
    <xf numFmtId="0" fontId="58" fillId="54" borderId="58" xfId="0" applyFont="1" applyFill="1" applyBorder="1" applyAlignment="1">
      <alignment vertical="top"/>
    </xf>
    <xf numFmtId="0" fontId="8" fillId="56" borderId="19" xfId="0" applyFont="1" applyFill="1" applyBorder="1" applyAlignment="1">
      <alignment horizontal="left"/>
    </xf>
    <xf numFmtId="2" fontId="58" fillId="42" borderId="39" xfId="0" applyNumberFormat="1" applyFont="1" applyFill="1" applyBorder="1" applyAlignment="1">
      <alignment horizontal="center" vertical="top"/>
    </xf>
    <xf numFmtId="0" fontId="58" fillId="54" borderId="59" xfId="0" applyFont="1" applyFill="1" applyBorder="1" applyAlignment="1">
      <alignment vertical="top"/>
    </xf>
    <xf numFmtId="0" fontId="58" fillId="54" borderId="10" xfId="0" applyFont="1" applyFill="1" applyBorder="1" applyAlignment="1">
      <alignment vertical="top"/>
    </xf>
    <xf numFmtId="0" fontId="58" fillId="56" borderId="41" xfId="0" applyFont="1" applyFill="1" applyBorder="1" applyAlignment="1">
      <alignment vertical="top"/>
    </xf>
    <xf numFmtId="2" fontId="58" fillId="42" borderId="37" xfId="0" applyNumberFormat="1" applyFont="1" applyFill="1" applyBorder="1" applyAlignment="1">
      <alignment horizontal="center" vertical="top"/>
    </xf>
    <xf numFmtId="1" fontId="58" fillId="42" borderId="38" xfId="0" applyNumberFormat="1" applyFont="1" applyFill="1" applyBorder="1" applyAlignment="1">
      <alignment horizontal="center" vertical="top"/>
    </xf>
    <xf numFmtId="2" fontId="58" fillId="42" borderId="39" xfId="0" applyNumberFormat="1" applyFont="1" applyFill="1" applyBorder="1" applyAlignment="1">
      <alignment horizontal="center" vertical="top"/>
    </xf>
    <xf numFmtId="1" fontId="58" fillId="55" borderId="40" xfId="0" applyNumberFormat="1" applyFont="1" applyFill="1" applyBorder="1" applyAlignment="1">
      <alignment horizontal="center" vertical="top"/>
    </xf>
    <xf numFmtId="0" fontId="8" fillId="56" borderId="41" xfId="0" applyFont="1" applyFill="1" applyBorder="1" applyAlignment="1">
      <alignment horizontal="left"/>
    </xf>
    <xf numFmtId="0" fontId="58" fillId="54" borderId="19" xfId="0" applyFont="1" applyFill="1" applyBorder="1" applyAlignment="1">
      <alignment vertical="top"/>
    </xf>
    <xf numFmtId="0" fontId="8" fillId="56" borderId="36" xfId="0" applyFont="1" applyFill="1" applyBorder="1" applyAlignment="1">
      <alignment horizontal="left"/>
    </xf>
    <xf numFmtId="2" fontId="58" fillId="42" borderId="60" xfId="0" applyNumberFormat="1" applyFont="1" applyFill="1" applyBorder="1" applyAlignment="1">
      <alignment horizontal="center" vertical="top"/>
    </xf>
    <xf numFmtId="1" fontId="58" fillId="42" borderId="25" xfId="0" applyNumberFormat="1" applyFont="1" applyFill="1" applyBorder="1" applyAlignment="1">
      <alignment horizontal="center" vertical="top"/>
    </xf>
    <xf numFmtId="1" fontId="58" fillId="55" borderId="26" xfId="0" applyNumberFormat="1" applyFont="1" applyFill="1" applyBorder="1" applyAlignment="1">
      <alignment horizontal="center" vertical="top"/>
    </xf>
    <xf numFmtId="2" fontId="58" fillId="42" borderId="37" xfId="0" applyNumberFormat="1" applyFont="1" applyFill="1" applyBorder="1" applyAlignment="1">
      <alignment horizontal="center" vertical="top"/>
    </xf>
    <xf numFmtId="2" fontId="58" fillId="42" borderId="39" xfId="0" applyNumberFormat="1" applyFont="1" applyFill="1" applyBorder="1" applyAlignment="1">
      <alignment horizontal="center" vertical="top"/>
    </xf>
    <xf numFmtId="2" fontId="58" fillId="42" borderId="37" xfId="0" applyNumberFormat="1" applyFont="1" applyFill="1" applyBorder="1" applyAlignment="1">
      <alignment horizontal="center" vertical="top"/>
    </xf>
    <xf numFmtId="2" fontId="58" fillId="42" borderId="39" xfId="0" applyNumberFormat="1" applyFont="1" applyFill="1" applyBorder="1" applyAlignment="1">
      <alignment horizontal="center" vertical="top"/>
    </xf>
    <xf numFmtId="0" fontId="8" fillId="42" borderId="0" xfId="0" applyFont="1" applyFill="1" applyBorder="1" applyAlignment="1">
      <alignment horizontal="left" vertical="center"/>
    </xf>
    <xf numFmtId="1" fontId="58" fillId="42" borderId="38" xfId="0" applyNumberFormat="1" applyFont="1" applyFill="1" applyBorder="1" applyAlignment="1">
      <alignment horizontal="center" vertical="top"/>
    </xf>
    <xf numFmtId="1" fontId="58" fillId="55" borderId="40" xfId="0" applyNumberFormat="1" applyFont="1" applyFill="1" applyBorder="1" applyAlignment="1">
      <alignment horizontal="center" vertical="top"/>
    </xf>
    <xf numFmtId="0" fontId="8" fillId="42" borderId="0" xfId="0" applyFont="1" applyFill="1" applyAlignment="1">
      <alignment horizontal="left"/>
    </xf>
    <xf numFmtId="0" fontId="58" fillId="56" borderId="19" xfId="0" applyFont="1" applyFill="1" applyBorder="1" applyAlignment="1">
      <alignment vertical="top"/>
    </xf>
    <xf numFmtId="0" fontId="8" fillId="42" borderId="0" xfId="0" applyFont="1" applyFill="1" applyAlignment="1">
      <alignment horizontal="left"/>
    </xf>
    <xf numFmtId="2" fontId="58" fillId="42" borderId="37" xfId="0" applyNumberFormat="1" applyFont="1" applyFill="1" applyBorder="1" applyAlignment="1">
      <alignment horizontal="center" vertical="top"/>
    </xf>
    <xf numFmtId="2" fontId="58" fillId="42" borderId="39" xfId="0" applyNumberFormat="1" applyFont="1" applyFill="1" applyBorder="1" applyAlignment="1">
      <alignment horizontal="center" vertical="top"/>
    </xf>
    <xf numFmtId="176" fontId="58" fillId="0" borderId="0" xfId="0" applyNumberFormat="1" applyFont="1" applyFill="1" applyBorder="1" applyAlignment="1">
      <alignment horizontal="center" vertical="top" wrapText="1"/>
    </xf>
    <xf numFmtId="2" fontId="58" fillId="42" borderId="37" xfId="0" applyNumberFormat="1" applyFont="1" applyFill="1" applyBorder="1" applyAlignment="1">
      <alignment horizontal="center" vertical="top"/>
    </xf>
    <xf numFmtId="2" fontId="58" fillId="42" borderId="39" xfId="0" applyNumberFormat="1" applyFont="1" applyFill="1" applyBorder="1" applyAlignment="1">
      <alignment horizontal="center" vertical="top"/>
    </xf>
    <xf numFmtId="2" fontId="58" fillId="42" borderId="0" xfId="0" applyNumberFormat="1" applyFont="1" applyFill="1" applyBorder="1" applyAlignment="1">
      <alignment horizontal="center" vertical="top"/>
    </xf>
    <xf numFmtId="176" fontId="58" fillId="0" borderId="39" xfId="0" applyNumberFormat="1" applyFont="1" applyFill="1" applyBorder="1" applyAlignment="1">
      <alignment horizontal="center" vertical="top" wrapText="1"/>
    </xf>
    <xf numFmtId="0" fontId="58" fillId="54" borderId="29" xfId="0" applyFont="1" applyFill="1" applyBorder="1" applyAlignment="1">
      <alignment vertical="top"/>
    </xf>
    <xf numFmtId="0" fontId="36" fillId="40" borderId="41" xfId="0" applyFont="1" applyFill="1" applyBorder="1" applyAlignment="1">
      <alignment vertical="top"/>
    </xf>
    <xf numFmtId="0" fontId="58" fillId="54" borderId="29" xfId="0" applyFont="1" applyFill="1" applyBorder="1" applyAlignment="1">
      <alignment vertical="top"/>
    </xf>
    <xf numFmtId="2" fontId="58" fillId="42" borderId="30" xfId="0" applyNumberFormat="1" applyFont="1" applyFill="1" applyBorder="1" applyAlignment="1">
      <alignment horizontal="center" vertical="top"/>
    </xf>
    <xf numFmtId="2" fontId="5" fillId="33" borderId="37" xfId="0" applyNumberFormat="1" applyFont="1" applyFill="1" applyBorder="1" applyAlignment="1">
      <alignment horizontal="center" vertical="top"/>
    </xf>
    <xf numFmtId="2" fontId="58" fillId="42" borderId="30" xfId="0" applyNumberFormat="1" applyFont="1" applyFill="1" applyBorder="1" applyAlignment="1">
      <alignment horizontal="center" vertical="top"/>
    </xf>
    <xf numFmtId="1" fontId="58" fillId="42" borderId="31" xfId="0" applyNumberFormat="1" applyFont="1" applyFill="1" applyBorder="1" applyAlignment="1">
      <alignment horizontal="center" vertical="top"/>
    </xf>
    <xf numFmtId="1" fontId="5" fillId="33" borderId="38" xfId="0" applyNumberFormat="1" applyFont="1" applyFill="1" applyBorder="1" applyAlignment="1">
      <alignment horizontal="center" vertical="top"/>
    </xf>
    <xf numFmtId="1" fontId="58" fillId="42" borderId="31" xfId="0" applyNumberFormat="1" applyFont="1" applyFill="1" applyBorder="1" applyAlignment="1">
      <alignment horizontal="center" vertical="top"/>
    </xf>
    <xf numFmtId="2" fontId="5" fillId="33" borderId="39" xfId="0" applyNumberFormat="1" applyFont="1" applyFill="1" applyBorder="1" applyAlignment="1">
      <alignment horizontal="center" vertical="top"/>
    </xf>
    <xf numFmtId="0" fontId="8" fillId="56" borderId="29" xfId="0" applyFont="1" applyFill="1" applyBorder="1" applyAlignment="1">
      <alignment horizontal="left"/>
    </xf>
    <xf numFmtId="0" fontId="36" fillId="40" borderId="19" xfId="0" applyFont="1" applyFill="1" applyBorder="1" applyAlignment="1">
      <alignment vertical="top"/>
    </xf>
    <xf numFmtId="0" fontId="60" fillId="0" borderId="10" xfId="0" applyFont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1" fontId="60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2" fontId="5" fillId="33" borderId="39" xfId="0" applyNumberFormat="1" applyFont="1" applyFill="1" applyBorder="1" applyAlignment="1">
      <alignment horizontal="center" vertical="top"/>
    </xf>
    <xf numFmtId="2" fontId="58" fillId="42" borderId="37" xfId="0" applyNumberFormat="1" applyFont="1" applyFill="1" applyBorder="1" applyAlignment="1">
      <alignment horizontal="center" vertical="top"/>
    </xf>
    <xf numFmtId="2" fontId="5" fillId="33" borderId="37" xfId="0" applyNumberFormat="1" applyFont="1" applyFill="1" applyBorder="1" applyAlignment="1">
      <alignment horizontal="center" vertical="top"/>
    </xf>
    <xf numFmtId="1" fontId="5" fillId="33" borderId="38" xfId="0" applyNumberFormat="1" applyFont="1" applyFill="1" applyBorder="1" applyAlignment="1">
      <alignment horizontal="center" vertical="top"/>
    </xf>
    <xf numFmtId="0" fontId="8" fillId="42" borderId="0" xfId="0" applyFont="1" applyFill="1" applyAlignment="1">
      <alignment horizontal="left"/>
    </xf>
    <xf numFmtId="16" fontId="18" fillId="0" borderId="11" xfId="0" applyNumberFormat="1" applyFont="1" applyFill="1" applyBorder="1" applyAlignment="1">
      <alignment horizontal="center"/>
    </xf>
    <xf numFmtId="0" fontId="8" fillId="56" borderId="59" xfId="0" applyFont="1" applyFill="1" applyBorder="1" applyAlignment="1">
      <alignment horizontal="left"/>
    </xf>
    <xf numFmtId="175" fontId="58" fillId="37" borderId="0" xfId="0" applyNumberFormat="1" applyFont="1" applyFill="1" applyAlignment="1">
      <alignment horizontal="center"/>
    </xf>
    <xf numFmtId="1" fontId="14" fillId="39" borderId="28" xfId="0" applyNumberFormat="1" applyFont="1" applyFill="1" applyBorder="1" applyAlignment="1">
      <alignment horizontal="center" wrapText="1"/>
    </xf>
    <xf numFmtId="1" fontId="14" fillId="39" borderId="35" xfId="0" applyNumberFormat="1" applyFont="1" applyFill="1" applyBorder="1" applyAlignment="1">
      <alignment horizontal="center" wrapText="1"/>
    </xf>
    <xf numFmtId="0" fontId="8" fillId="42" borderId="0" xfId="0" applyFont="1" applyFill="1" applyAlignment="1">
      <alignment horizontal="left"/>
    </xf>
    <xf numFmtId="1" fontId="8" fillId="42" borderId="0" xfId="0" applyNumberFormat="1" applyFont="1" applyFill="1" applyAlignment="1">
      <alignment horizontal="center"/>
    </xf>
    <xf numFmtId="0" fontId="9" fillId="42" borderId="0" xfId="0" applyFont="1" applyFill="1" applyAlignment="1">
      <alignment horizontal="center"/>
    </xf>
    <xf numFmtId="174" fontId="8" fillId="42" borderId="28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4" fontId="8" fillId="33" borderId="28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47625</xdr:rowOff>
    </xdr:from>
    <xdr:to>
      <xdr:col>2</xdr:col>
      <xdr:colOff>1190625</xdr:colOff>
      <xdr:row>1</xdr:row>
      <xdr:rowOff>400050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</xdr:rowOff>
    </xdr:from>
    <xdr:to>
      <xdr:col>2</xdr:col>
      <xdr:colOff>647700</xdr:colOff>
      <xdr:row>1</xdr:row>
      <xdr:rowOff>171450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525"/>
          <a:ext cx="647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7"/>
  <sheetViews>
    <sheetView showGridLines="0" tabSelected="1" zoomScalePageLayoutView="0" workbookViewId="0" topLeftCell="A1">
      <selection activeCell="C12" sqref="C12"/>
    </sheetView>
  </sheetViews>
  <sheetFormatPr defaultColWidth="17.69921875" defaultRowHeight="19.5" customHeight="1"/>
  <cols>
    <col min="1" max="2" width="10.5" style="3" customWidth="1"/>
    <col min="3" max="3" width="15.5" style="3" customWidth="1"/>
    <col min="4" max="4" width="0.796875" style="3" hidden="1" customWidth="1"/>
    <col min="5" max="5" width="6" style="3" customWidth="1"/>
    <col min="6" max="6" width="6.5" style="7" customWidth="1"/>
    <col min="7" max="9" width="5.69921875" style="3" customWidth="1"/>
    <col min="10" max="10" width="7.5" style="3" customWidth="1"/>
    <col min="11" max="11" width="5.296875" style="95" hidden="1" customWidth="1"/>
    <col min="12" max="12" width="4.796875" style="4" customWidth="1"/>
    <col min="13" max="21" width="4.5" style="4" customWidth="1"/>
    <col min="22" max="23" width="4.796875" style="4" customWidth="1"/>
    <col min="24" max="25" width="4.5" style="4" customWidth="1"/>
    <col min="26" max="27" width="4.796875" style="4" customWidth="1"/>
    <col min="28" max="30" width="4.296875" style="4" customWidth="1"/>
    <col min="31" max="32" width="4.796875" style="4" customWidth="1"/>
    <col min="33" max="34" width="4.5" style="4" customWidth="1"/>
    <col min="35" max="35" width="5" style="4" customWidth="1"/>
    <col min="36" max="39" width="4.5" style="4" customWidth="1"/>
    <col min="40" max="16384" width="17.69921875" style="3" customWidth="1"/>
  </cols>
  <sheetData>
    <row r="1" spans="3:14" ht="15" customHeight="1" thickBot="1">
      <c r="C1" s="5"/>
      <c r="D1" s="5"/>
      <c r="E1" s="5"/>
      <c r="F1" s="16" t="s">
        <v>9</v>
      </c>
      <c r="L1" s="168">
        <v>2015</v>
      </c>
      <c r="M1" s="172"/>
      <c r="N1" s="21">
        <v>2016</v>
      </c>
    </row>
    <row r="2" spans="3:39" s="89" customFormat="1" ht="37.5" customHeight="1" thickBot="1">
      <c r="C2" s="88"/>
      <c r="D2" s="88"/>
      <c r="E2" s="88"/>
      <c r="F2" s="179"/>
      <c r="G2" s="180"/>
      <c r="H2" s="180"/>
      <c r="I2" s="180"/>
      <c r="J2" s="180"/>
      <c r="K2" s="96" t="s">
        <v>35</v>
      </c>
      <c r="L2" s="173" t="s">
        <v>56</v>
      </c>
      <c r="M2" s="182" t="s">
        <v>56</v>
      </c>
      <c r="N2" s="183" t="s">
        <v>61</v>
      </c>
      <c r="O2" s="183" t="s">
        <v>61</v>
      </c>
      <c r="P2" s="129" t="s">
        <v>78</v>
      </c>
      <c r="Q2" s="129" t="s">
        <v>78</v>
      </c>
      <c r="R2" s="128" t="s">
        <v>84</v>
      </c>
      <c r="S2" s="128" t="s">
        <v>84</v>
      </c>
      <c r="T2" s="129" t="s">
        <v>87</v>
      </c>
      <c r="U2" s="129" t="s">
        <v>87</v>
      </c>
      <c r="V2" s="130" t="s">
        <v>142</v>
      </c>
      <c r="W2" s="130" t="s">
        <v>142</v>
      </c>
      <c r="X2" s="129" t="s">
        <v>87</v>
      </c>
      <c r="Y2" s="128" t="s">
        <v>159</v>
      </c>
      <c r="Z2" s="128" t="s">
        <v>159</v>
      </c>
      <c r="AA2" s="130" t="s">
        <v>87</v>
      </c>
      <c r="AB2" s="130" t="s">
        <v>87</v>
      </c>
      <c r="AC2" s="129" t="s">
        <v>181</v>
      </c>
      <c r="AD2" s="129" t="s">
        <v>181</v>
      </c>
      <c r="AE2" s="129" t="s">
        <v>185</v>
      </c>
      <c r="AF2" s="130" t="s">
        <v>185</v>
      </c>
      <c r="AG2" s="128" t="s">
        <v>189</v>
      </c>
      <c r="AH2" s="128" t="s">
        <v>189</v>
      </c>
      <c r="AI2" s="128" t="s">
        <v>191</v>
      </c>
      <c r="AJ2" s="128" t="s">
        <v>87</v>
      </c>
      <c r="AK2" s="130" t="s">
        <v>41</v>
      </c>
      <c r="AL2" s="128" t="s">
        <v>42</v>
      </c>
      <c r="AM2" s="130" t="s">
        <v>43</v>
      </c>
    </row>
    <row r="3" spans="1:39" s="20" customFormat="1" ht="36" customHeight="1">
      <c r="A3" s="161" t="s">
        <v>44</v>
      </c>
      <c r="B3" s="38" t="s">
        <v>26</v>
      </c>
      <c r="C3" s="38"/>
      <c r="D3" s="162"/>
      <c r="E3" s="167"/>
      <c r="F3" s="269" t="s">
        <v>34</v>
      </c>
      <c r="G3" s="269"/>
      <c r="H3" s="269"/>
      <c r="I3" s="269"/>
      <c r="J3" s="270"/>
      <c r="K3" s="96" t="s">
        <v>36</v>
      </c>
      <c r="L3" s="136" t="s">
        <v>48</v>
      </c>
      <c r="M3" s="136" t="s">
        <v>48</v>
      </c>
      <c r="N3" s="125" t="s">
        <v>60</v>
      </c>
      <c r="O3" s="125" t="s">
        <v>60</v>
      </c>
      <c r="P3" s="126" t="s">
        <v>82</v>
      </c>
      <c r="Q3" s="126" t="s">
        <v>82</v>
      </c>
      <c r="R3" s="136" t="s">
        <v>48</v>
      </c>
      <c r="S3" s="136" t="s">
        <v>48</v>
      </c>
      <c r="T3" s="124" t="s">
        <v>89</v>
      </c>
      <c r="U3" s="124" t="s">
        <v>89</v>
      </c>
      <c r="V3" s="127" t="s">
        <v>143</v>
      </c>
      <c r="W3" s="127" t="s">
        <v>143</v>
      </c>
      <c r="X3" s="125" t="s">
        <v>147</v>
      </c>
      <c r="Y3" s="125" t="s">
        <v>162</v>
      </c>
      <c r="Z3" s="125" t="s">
        <v>162</v>
      </c>
      <c r="AA3" s="125" t="s">
        <v>141</v>
      </c>
      <c r="AB3" s="125" t="s">
        <v>141</v>
      </c>
      <c r="AC3" s="125" t="s">
        <v>182</v>
      </c>
      <c r="AD3" s="125" t="s">
        <v>182</v>
      </c>
      <c r="AE3" s="125" t="s">
        <v>188</v>
      </c>
      <c r="AF3" s="125" t="s">
        <v>188</v>
      </c>
      <c r="AG3" s="136" t="s">
        <v>147</v>
      </c>
      <c r="AH3" s="136" t="s">
        <v>147</v>
      </c>
      <c r="AI3" s="125" t="s">
        <v>192</v>
      </c>
      <c r="AJ3" s="125" t="s">
        <v>196</v>
      </c>
      <c r="AK3" s="125"/>
      <c r="AL3" s="125"/>
      <c r="AM3" s="125"/>
    </row>
    <row r="4" spans="1:39" ht="15" customHeight="1">
      <c r="A4" s="148"/>
      <c r="B4" s="149"/>
      <c r="C4" s="165"/>
      <c r="D4" s="166"/>
      <c r="E4" s="157" t="s">
        <v>4</v>
      </c>
      <c r="F4" s="158" t="s">
        <v>3</v>
      </c>
      <c r="G4" s="159" t="s">
        <v>23</v>
      </c>
      <c r="H4" s="18" t="s">
        <v>23</v>
      </c>
      <c r="I4" s="160" t="s">
        <v>23</v>
      </c>
      <c r="J4" s="17" t="s">
        <v>10</v>
      </c>
      <c r="K4" s="97" t="s">
        <v>37</v>
      </c>
      <c r="L4" s="145">
        <v>40895</v>
      </c>
      <c r="M4" s="145">
        <v>40896</v>
      </c>
      <c r="N4" s="14" t="s">
        <v>62</v>
      </c>
      <c r="O4" s="14" t="s">
        <v>63</v>
      </c>
      <c r="P4" s="24" t="s">
        <v>62</v>
      </c>
      <c r="Q4" s="24" t="s">
        <v>63</v>
      </c>
      <c r="R4" s="145">
        <v>40944</v>
      </c>
      <c r="S4" s="145">
        <v>40945</v>
      </c>
      <c r="T4" s="22" t="s">
        <v>133</v>
      </c>
      <c r="U4" s="22" t="s">
        <v>132</v>
      </c>
      <c r="V4" s="14" t="s">
        <v>144</v>
      </c>
      <c r="W4" s="14" t="s">
        <v>145</v>
      </c>
      <c r="X4" s="14" t="s">
        <v>157</v>
      </c>
      <c r="Y4" s="14" t="s">
        <v>163</v>
      </c>
      <c r="Z4" s="14" t="s">
        <v>157</v>
      </c>
      <c r="AA4" s="14" t="s">
        <v>173</v>
      </c>
      <c r="AB4" s="14" t="s">
        <v>175</v>
      </c>
      <c r="AC4" s="14" t="s">
        <v>183</v>
      </c>
      <c r="AD4" s="14" t="s">
        <v>184</v>
      </c>
      <c r="AE4" s="14" t="s">
        <v>173</v>
      </c>
      <c r="AF4" s="14" t="s">
        <v>175</v>
      </c>
      <c r="AG4" s="145">
        <v>40979</v>
      </c>
      <c r="AH4" s="266">
        <v>40980</v>
      </c>
      <c r="AI4" s="14" t="s">
        <v>193</v>
      </c>
      <c r="AJ4" s="92" t="s">
        <v>197</v>
      </c>
      <c r="AK4" s="14"/>
      <c r="AL4" s="14"/>
      <c r="AM4" s="14"/>
    </row>
    <row r="5" spans="1:39" ht="15" customHeight="1" thickBot="1">
      <c r="A5" s="152" t="s">
        <v>46</v>
      </c>
      <c r="B5" s="153" t="s">
        <v>45</v>
      </c>
      <c r="C5" s="163" t="s">
        <v>12</v>
      </c>
      <c r="D5" s="164"/>
      <c r="E5" s="157" t="s">
        <v>3</v>
      </c>
      <c r="F5" s="39" t="s">
        <v>32</v>
      </c>
      <c r="G5" s="13" t="s">
        <v>7</v>
      </c>
      <c r="H5" s="18" t="s">
        <v>6</v>
      </c>
      <c r="I5" s="18" t="s">
        <v>24</v>
      </c>
      <c r="J5" s="17" t="s">
        <v>11</v>
      </c>
      <c r="K5" s="97" t="s">
        <v>38</v>
      </c>
      <c r="L5" s="146" t="s">
        <v>49</v>
      </c>
      <c r="M5" s="146" t="s">
        <v>49</v>
      </c>
      <c r="N5" s="15" t="s">
        <v>49</v>
      </c>
      <c r="O5" s="15" t="s">
        <v>64</v>
      </c>
      <c r="P5" s="25" t="s">
        <v>49</v>
      </c>
      <c r="Q5" s="25" t="s">
        <v>64</v>
      </c>
      <c r="R5" s="135" t="s">
        <v>49</v>
      </c>
      <c r="S5" s="135" t="s">
        <v>64</v>
      </c>
      <c r="T5" s="23" t="s">
        <v>49</v>
      </c>
      <c r="U5" s="23" t="s">
        <v>49</v>
      </c>
      <c r="V5" s="15" t="s">
        <v>49</v>
      </c>
      <c r="W5" s="15" t="s">
        <v>64</v>
      </c>
      <c r="X5" s="15" t="s">
        <v>49</v>
      </c>
      <c r="Y5" s="15" t="s">
        <v>49</v>
      </c>
      <c r="Z5" s="15" t="s">
        <v>64</v>
      </c>
      <c r="AA5" s="15" t="s">
        <v>174</v>
      </c>
      <c r="AB5" s="15" t="s">
        <v>176</v>
      </c>
      <c r="AC5" s="15" t="s">
        <v>174</v>
      </c>
      <c r="AD5" s="15" t="s">
        <v>176</v>
      </c>
      <c r="AE5" s="15" t="s">
        <v>174</v>
      </c>
      <c r="AF5" s="15" t="s">
        <v>176</v>
      </c>
      <c r="AG5" s="135" t="s">
        <v>174</v>
      </c>
      <c r="AH5" s="135" t="s">
        <v>176</v>
      </c>
      <c r="AI5" s="15" t="s">
        <v>174</v>
      </c>
      <c r="AJ5" s="15" t="s">
        <v>174</v>
      </c>
      <c r="AK5" s="15"/>
      <c r="AL5" s="15"/>
      <c r="AM5" s="15"/>
    </row>
    <row r="6" spans="1:39" s="6" customFormat="1" ht="15" customHeight="1">
      <c r="A6" s="174" t="s">
        <v>54</v>
      </c>
      <c r="B6" s="174" t="s">
        <v>58</v>
      </c>
      <c r="C6" s="175" t="s">
        <v>50</v>
      </c>
      <c r="D6" s="147"/>
      <c r="E6" s="8">
        <f aca="true" t="shared" si="0" ref="E6:E37">F6</f>
        <v>1</v>
      </c>
      <c r="F6" s="9">
        <f aca="true" t="shared" si="1" ref="F6:F37">RANK(J6,$J$6:$J$87,0)</f>
        <v>1</v>
      </c>
      <c r="G6" s="19">
        <f aca="true" t="shared" si="2" ref="G6:G37">LARGE(($L6:$AM6),1)</f>
        <v>1145.0198438100115</v>
      </c>
      <c r="H6" s="19">
        <f aca="true" t="shared" si="3" ref="H6:H37">LARGE(($L6:$AM6),2)</f>
        <v>1128.4</v>
      </c>
      <c r="I6" s="19">
        <f aca="true" t="shared" si="4" ref="I6:I37">LARGE(($L6:$AM6),3)</f>
        <v>1030.4666666666667</v>
      </c>
      <c r="J6" s="9">
        <f aca="true" t="shared" si="5" ref="J6:J37">SUM(G6+H6+I6)</f>
        <v>3303.8865104766783</v>
      </c>
      <c r="K6" s="98"/>
      <c r="L6" s="10">
        <f>IF(ISNA(VLOOKUP($C6,'Canadian Selections Dec 19 - M'!$A$17:$H$67,8,FALSE))=TRUE,"0",VLOOKUP($C6,'Canadian Selections Dec 19 - M'!$A$17:$H$67,8,FALSE))</f>
        <v>792.1658986175116</v>
      </c>
      <c r="M6" s="26">
        <f>IF(ISNA(VLOOKUP($C6,'Canadian Selections Dec 20 - M'!$A$17:$H$66,8,FALSE))=TRUE,0,VLOOKUP($C6,'Canadian Selections Dec 20 - M'!$A$17:$H$66,8,FALSE))</f>
        <v>764.2222222222222</v>
      </c>
      <c r="N6" s="26">
        <f>IF(ISNA(VLOOKUP($C6,'Le Massif Cnd. Series Jan 16 MO'!$A$17:$H$95,8,FALSE))=TRUE,0,VLOOKUP($C6,'Le Massif Cnd. Series Jan 16 MO'!$A$17:$H$95,8,FALSE))</f>
        <v>0</v>
      </c>
      <c r="O6" s="26">
        <f>IF(ISNA(VLOOKUP($C6,'Le Massif Cnd. Series Jan 17 DM'!$A$17:$H$100,8,FALSE))=TRUE,0,VLOOKUP($C6,'Le Massif Cnd. Series Jan 17 DM'!$A$17:$H$100,8,FALSE))</f>
        <v>0</v>
      </c>
      <c r="P6" s="10">
        <f>IF(ISNA(VLOOKUP($C6,'USSA Bristol Jan 16 MO'!$A$17:$H$100,8,FALSE))=TRUE,0,VLOOKUP($C6,'USSA Bristol Jan 16 MO'!$A$17:$H$100,8,FALSE))</f>
        <v>0</v>
      </c>
      <c r="Q6" s="10">
        <f>IF(ISNA(VLOOKUP($C6,'USSA Bristol Jan 17 DM'!$A$17:$H$100,8,FALSE))=TRUE,0,VLOOKUP($C6,'USSA Bristol Jan 17 DM'!$A$17:$H$100,8,FALSE))</f>
        <v>0</v>
      </c>
      <c r="R6" s="10">
        <f>IF(ISNA(VLOOKUP($C6,'Apex Cnd. Series Feb 6 MO'!$A$17:$H$99,8,FALSE))=TRUE,0,VLOOKUP($C6,'Apex Cnd. Series Feb 6 MO'!$A$17:$H$99,8,FALSE))</f>
        <v>0</v>
      </c>
      <c r="S6" s="10">
        <f>IF(ISNA(VLOOKUP($C6,'Apex Cnd. Series Feb 7 DM'!$A$17:$H$99,8,FALSE))=TRUE,0,VLOOKUP($C6,'Apex Cnd. Series Feb 7 DM'!$A$17:$H$99,8,FALSE))</f>
        <v>0</v>
      </c>
      <c r="T6" s="10">
        <f>IF(ISNA(VLOOKUP($C6,'Calabogie TT Feb 7 MO'!$A$17:$H$97,8,FALSE))=TRUE,0,VLOOKUP($C6,'Calabogie TT Feb 7 MO'!$A$17:$H$97,8,FALSE))</f>
        <v>0</v>
      </c>
      <c r="U6" s="10">
        <f>IF(ISNA(VLOOKUP($C6,'Calabogie TT Feb 6 MO'!$A$17:$H$97,8,FALSE))=TRUE,0,VLOOKUP($C6,'Calabogie TT Feb 6 MO'!$A$17:$H$97,8,FALSE))</f>
        <v>0</v>
      </c>
      <c r="V6" s="10">
        <f>IF(ISNA(VLOOKUP($C6,'Calgary Nor-Am Feb 13 MO'!$A$17:$H$92,8,FALSE))=TRUE,0,VLOOKUP($C6,'Calgary Nor-Am Feb 13 MO'!$A$17:$H$92,8,FALSE))</f>
        <v>1145.0198438100115</v>
      </c>
      <c r="W6" s="10">
        <f>IF(ISNA(VLOOKUP($C6,'Calgary Nor-Am Feb 14 DM'!$A$17:$H$92,8,FALSE))=TRUE,0,VLOOKUP($C6,'Calgary Nor-Am Feb 14 DM'!$A$17:$H$92,8,FALSE))</f>
        <v>1030.4666666666667</v>
      </c>
      <c r="X6" s="10">
        <f>IF(ISNA(VLOOKUP($C6,'Camp Fortune TT Feb 21 MO'!$A$17:$H$97,8,FALSE))=TRUE,0,VLOOKUP($C6,'Camp Fortune TT Feb 21 MO'!$A$17:$H$97,8,FALSE))</f>
        <v>0</v>
      </c>
      <c r="Y6" s="10">
        <f>IF(ISNA(VLOOKUP($C6,'Park City Nor-Am Feb 20 MO'!$A$17:$H$97,8,FALSE))=TRUE,0,VLOOKUP($C6,'Park City Nor-Am Feb 20 MO'!$A$17:$H$97,8,FALSE))</f>
        <v>429.4431497608242</v>
      </c>
      <c r="Z6" s="10">
        <f>IF(ISNA(VLOOKUP($C6,'Park City Nor-Am Feb 21 DM'!$A$17:$H$97,8,FALSE))=TRUE,0,VLOOKUP($C6,'Park City Nor-Am Feb 21 DM'!$A$17:$H$97,8,FALSE))</f>
        <v>1128.4</v>
      </c>
      <c r="AA6" s="10">
        <f>IF(ISNA(VLOOKUP($C6,'Caledon TT Feb 27 MO'!$A$17:$H$96,8,FALSE))=TRUE,0,VLOOKUP($C6,'Caledon TT Feb 27 MO'!$A$17:$H$96,8,FALSE))</f>
        <v>0</v>
      </c>
      <c r="AB6" s="10">
        <f>IF(ISNA(VLOOKUP($C6,'Caledon TT Feb 28 DM'!$A$17:$H$97,8,FALSE))=TRUE,0,VLOOKUP($C6,'Caledon TT Feb 28 DM'!$A$17:$H$97,8,FALSE))</f>
        <v>0</v>
      </c>
      <c r="AC6" s="10">
        <f>IF(ISNA(VLOOKUP($C6,'Killington Nor-Am March 5 MO'!$A$17:$H$97,8,FALSE))=TRUE,0,VLOOKUP($C6,'Killington Nor-Am March 5 MO'!$A$17:$H$97,8,FALSE))</f>
        <v>1025.2525252525252</v>
      </c>
      <c r="AD6" s="10">
        <f>IF(ISNA(VLOOKUP($C6,'Killington Nor-Am March 6 DM'!$A$17:$H$97,8,FALSE))=TRUE,0,VLOOKUP($C6,'Killington Nor-Am March 6 DM'!$A$17:$H$97,8,FALSE))</f>
        <v>86.66666666666667</v>
      </c>
      <c r="AE6" s="10">
        <f>IF(ISNA(VLOOKUP($C6,'VSC Nor-Am Feb 27 MO'!$A$17:$H$97,8,FALSE))=TRUE,0,VLOOKUP($C6,'VSC Nor-Am Feb 27 MO'!$A$17:$H$97,8,FALSE))</f>
        <v>1001.9841269841271</v>
      </c>
      <c r="AF6" s="10">
        <f>IF(ISNA(VLOOKUP($C6,'VSC Nor-Am Feb 28 DM'!$A$17:$H$97,8,FALSE))=TRUE,0,VLOOKUP($C6,'VSC Nor-Am Feb 28 DM'!$A$17:$H$97,8,FALSE))</f>
        <v>540.8000000000001</v>
      </c>
      <c r="AG6" s="10">
        <f>IF(ISNA(VLOOKUP($C6,'Sr Nationals March 12 MO'!$A$17:$H$97,8,FALSE))=TRUE,0,VLOOKUP($C6,'Sr Nationals March 12 MO'!$A$17:$H$97,8,FALSE))</f>
        <v>990.6920980926432</v>
      </c>
      <c r="AH6" s="10">
        <f>IF(ISNA(VLOOKUP($C6,'Sr Nationals March 13 DM'!$A$17:$H$97,8,FALSE))=TRUE,0,VLOOKUP($C6,'Sr Nationals March 13 DM'!$A$17:$H$97,8,FALSE))</f>
        <v>1030.4666666666667</v>
      </c>
      <c r="AI6" s="10">
        <f>IF(ISNA(VLOOKUP($C6,'Jr Nationals March 18 MO'!$A$17:$H$97,8,FALSE))=TRUE,0,VLOOKUP($C6,'Jr Nationals March 18 MO'!$A$17:$H$97,8,FALSE))</f>
        <v>0</v>
      </c>
      <c r="AJ6" s="10">
        <f>IF(ISNA(VLOOKUP($C6,'Thunder Bay TT Jan 2016 MO'!$A$17:$H$97,8,FALSE))=TRUE,0,VLOOKUP($C6,'Thunder Bay TT Jan 2016 MO'!$A$17:$H$97,8,FALSE))</f>
        <v>0</v>
      </c>
      <c r="AK6" s="10">
        <f>IF(ISNA(VLOOKUP($C6,Event28!$A$17:$H$97,8,FALSE))=TRUE,0,VLOOKUP($C6,Event28!$A$17:$H$97,8,FALSE))</f>
        <v>0</v>
      </c>
      <c r="AL6" s="10">
        <f>IF(ISNA(VLOOKUP($C6,Event29!$A$17:$H$97,8,FALSE))=TRUE,0,VLOOKUP($C6,Event29!$A$17:$H$97,8,FALSE))</f>
        <v>0</v>
      </c>
      <c r="AM6" s="10">
        <f>IF(ISNA(VLOOKUP($C6,Event30!$A$17:$H$96,8,FALSE))=TRUE,0,VLOOKUP($C6,Event30!$A$17:$H$96,8,FALSE))</f>
        <v>0</v>
      </c>
    </row>
    <row r="7" spans="1:39" s="6" customFormat="1" ht="15">
      <c r="A7" s="176" t="s">
        <v>55</v>
      </c>
      <c r="B7" s="174" t="s">
        <v>59</v>
      </c>
      <c r="C7" s="175" t="s">
        <v>51</v>
      </c>
      <c r="D7" s="140"/>
      <c r="E7" s="8">
        <f t="shared" si="0"/>
        <v>2</v>
      </c>
      <c r="F7" s="9">
        <f t="shared" si="1"/>
        <v>2</v>
      </c>
      <c r="G7" s="19">
        <f t="shared" si="2"/>
        <v>872.9946524064171</v>
      </c>
      <c r="H7" s="19">
        <f t="shared" si="3"/>
        <v>807.0449225281463</v>
      </c>
      <c r="I7" s="19">
        <f t="shared" si="4"/>
        <v>785.8669108669109</v>
      </c>
      <c r="J7" s="9">
        <f t="shared" si="5"/>
        <v>2465.9064858014744</v>
      </c>
      <c r="K7" s="98"/>
      <c r="L7" s="10">
        <f>IF(ISNA(VLOOKUP($C7,'Canadian Selections Dec 19 - M'!$A$17:$H$67,8,FALSE))=TRUE,"0",VLOOKUP($C7,'Canadian Selections Dec 19 - M'!$A$17:$H$67,8,FALSE))</f>
        <v>615.6833022388058</v>
      </c>
      <c r="M7" s="26">
        <f>IF(ISNA(VLOOKUP($C7,'Canadian Selections Dec 20 - M'!$A$17:$H$66,8,FALSE))=TRUE,0,VLOOKUP($C7,'Canadian Selections Dec 20 - M'!$A$17:$H$66,8,FALSE))</f>
        <v>738.2042042042042</v>
      </c>
      <c r="N7" s="26">
        <f>IF(ISNA(VLOOKUP($C7,'Le Massif Cnd. Series Jan 16 MO'!$A$17:$H$95,8,FALSE))=TRUE,0,VLOOKUP($C7,'Le Massif Cnd. Series Jan 16 MO'!$A$17:$H$95,8,FALSE))</f>
        <v>503.0061349693251</v>
      </c>
      <c r="O7" s="10">
        <f>IF(ISNA(VLOOKUP($C7,'Le Massif Cnd. Series Jan 17 DM'!$A$17:$H$100,8,FALSE))=TRUE,0,VLOOKUP($C7,'Le Massif Cnd. Series Jan 17 DM'!$A$17:$H$100,8,FALSE))</f>
        <v>612.0553599611509</v>
      </c>
      <c r="P7" s="10">
        <f>IF(ISNA(VLOOKUP($C7,'USSA Bristol Jan 16 MO'!$A$17:$H$100,8,FALSE))=TRUE,0,VLOOKUP($C7,'USSA Bristol Jan 16 MO'!$A$17:$H$100,8,FALSE))</f>
        <v>0</v>
      </c>
      <c r="Q7" s="10">
        <f>IF(ISNA(VLOOKUP($C7,'USSA Bristol Jan 17 DM'!$A$17:$H$100,8,FALSE))=TRUE,0,VLOOKUP($C7,'USSA Bristol Jan 17 DM'!$A$17:$H$100,8,FALSE))</f>
        <v>0</v>
      </c>
      <c r="R7" s="10">
        <f>IF(ISNA(VLOOKUP($C7,'Apex Cnd. Series Feb 6 MO'!$A$17:$H$99,8,FALSE))=TRUE,0,VLOOKUP($C7,'Apex Cnd. Series Feb 6 MO'!$A$17:$H$99,8,FALSE))</f>
        <v>680.8703819661866</v>
      </c>
      <c r="S7" s="10">
        <f>IF(ISNA(VLOOKUP($C7,'Apex Cnd. Series Feb 7 DM'!$A$17:$H$99,8,FALSE))=TRUE,0,VLOOKUP($C7,'Apex Cnd. Series Feb 7 DM'!$A$17:$H$99,8,FALSE))</f>
        <v>474.72338801983983</v>
      </c>
      <c r="T7" s="10">
        <f>IF(ISNA(VLOOKUP($C7,'Calabogie TT Feb 7 MO'!$A$17:$H$97,8,FALSE))=TRUE,0,VLOOKUP($C7,'Calabogie TT Feb 7 MO'!$A$17:$H$97,8,FALSE))</f>
        <v>0</v>
      </c>
      <c r="U7" s="10">
        <f>IF(ISNA(VLOOKUP($C7,'Calabogie TT Feb 6 MO'!$A$17:$H$97,8,FALSE))=TRUE,0,VLOOKUP($C7,'Calabogie TT Feb 6 MO'!$A$17:$H$97,8,FALSE))</f>
        <v>0</v>
      </c>
      <c r="V7" s="10">
        <f>IF(ISNA(VLOOKUP($C7,'Calgary Nor-Am Feb 13 MO'!$A$17:$H$92,8,FALSE))=TRUE,0,VLOOKUP($C7,'Calgary Nor-Am Feb 13 MO'!$A$17:$H$92,8,FALSE))</f>
        <v>406.9581359621048</v>
      </c>
      <c r="W7" s="10">
        <f>IF(ISNA(VLOOKUP($C7,'Calgary Nor-Am Feb 14 DM'!$A$17:$H$92,8,FALSE))=TRUE,0,VLOOKUP($C7,'Calgary Nor-Am Feb 14 DM'!$A$17:$H$92,8,FALSE))</f>
        <v>86.66666666666667</v>
      </c>
      <c r="X7" s="10">
        <f>IF(ISNA(VLOOKUP($C7,'Camp Fortune TT Feb 21 MO'!$A$17:$H$97,8,FALSE))=TRUE,0,VLOOKUP($C7,'Camp Fortune TT Feb 21 MO'!$A$17:$H$97,8,FALSE))</f>
        <v>0</v>
      </c>
      <c r="Y7" s="10">
        <f>IF(ISNA(VLOOKUP($C7,'Park City Nor-Am Feb 20 MO'!$A$17:$H$97,8,FALSE))=TRUE,0,VLOOKUP($C7,'Park City Nor-Am Feb 20 MO'!$A$17:$H$97,8,FALSE))</f>
        <v>0</v>
      </c>
      <c r="Z7" s="10">
        <f>IF(ISNA(VLOOKUP($C7,'Park City Nor-Am Feb 21 DM'!$A$17:$H$97,8,FALSE))=TRUE,0,VLOOKUP($C7,'Park City Nor-Am Feb 21 DM'!$A$17:$H$97,8,FALSE))</f>
        <v>86.66666666666667</v>
      </c>
      <c r="AA7" s="10">
        <f>IF(ISNA(VLOOKUP($C7,'Caledon TT Feb 27 MO'!$A$17:$H$96,8,FALSE))=TRUE,0,VLOOKUP($C7,'Caledon TT Feb 27 MO'!$A$17:$H$96,8,FALSE))</f>
        <v>0</v>
      </c>
      <c r="AB7" s="10">
        <f>IF(ISNA(VLOOKUP($C7,'Caledon TT Feb 28 DM'!$A$17:$H$97,8,FALSE))=TRUE,0,VLOOKUP($C7,'Caledon TT Feb 28 DM'!$A$17:$H$97,8,FALSE))</f>
        <v>0</v>
      </c>
      <c r="AC7" s="10">
        <f>IF(ISNA(VLOOKUP($C7,'Killington Nor-Am March 5 MO'!$A$17:$H$97,8,FALSE))=TRUE,0,VLOOKUP($C7,'Killington Nor-Am March 5 MO'!$A$17:$H$97,8,FALSE))</f>
        <v>872.9946524064171</v>
      </c>
      <c r="AD7" s="10">
        <f>IF(ISNA(VLOOKUP($C7,'Killington Nor-Am March 6 DM'!$A$17:$H$97,8,FALSE))=TRUE,0,VLOOKUP($C7,'Killington Nor-Am March 6 DM'!$A$17:$H$97,8,FALSE))</f>
        <v>86.66666666666667</v>
      </c>
      <c r="AE7" s="10">
        <f>IF(ISNA(VLOOKUP($C7,'VSC Nor-Am Feb 27 MO'!$A$17:$H$97,8,FALSE))=TRUE,0,VLOOKUP($C7,'VSC Nor-Am Feb 27 MO'!$A$17:$H$97,8,FALSE))</f>
        <v>785.8669108669109</v>
      </c>
      <c r="AF7" s="10">
        <f>IF(ISNA(VLOOKUP($C7,'VSC Nor-Am Feb 28 DM'!$A$17:$H$97,8,FALSE))=TRUE,0,VLOOKUP($C7,'VSC Nor-Am Feb 28 DM'!$A$17:$H$97,8,FALSE))</f>
        <v>86.66666666666667</v>
      </c>
      <c r="AG7" s="10">
        <f>IF(ISNA(VLOOKUP($C7,'Sr Nationals March 12 MO'!$A$17:$H$97,8,FALSE))=TRUE,0,VLOOKUP($C7,'Sr Nationals March 12 MO'!$A$17:$H$97,8,FALSE))</f>
        <v>807.0449225281463</v>
      </c>
      <c r="AH7" s="10">
        <f>IF(ISNA(VLOOKUP($C7,'Sr Nationals March 13 DM'!$A$17:$H$97,8,FALSE))=TRUE,0,VLOOKUP($C7,'Sr Nationals March 13 DM'!$A$17:$H$97,8,FALSE))</f>
        <v>86.66666666666667</v>
      </c>
      <c r="AI7" s="10">
        <f>IF(ISNA(VLOOKUP($C7,'Jr Nationals March 18 MO'!$A$17:$H$97,8,FALSE))=TRUE,0,VLOOKUP($C7,'Jr Nationals March 18 MO'!$A$17:$H$97,8,FALSE))</f>
        <v>0</v>
      </c>
      <c r="AJ7" s="10">
        <f>IF(ISNA(VLOOKUP($C7,'Thunder Bay TT Jan 2016 MO'!$A$17:$H$97,8,FALSE))=TRUE,0,VLOOKUP($C7,'Thunder Bay TT Jan 2016 MO'!$A$17:$H$97,8,FALSE))</f>
        <v>0</v>
      </c>
      <c r="AK7" s="10">
        <f>IF(ISNA(VLOOKUP($C7,Event28!$A$17:$H$97,8,FALSE))=TRUE,0,VLOOKUP($C7,Event28!$A$17:$H$97,8,FALSE))</f>
        <v>0</v>
      </c>
      <c r="AL7" s="10">
        <f>IF(ISNA(VLOOKUP($C7,Event29!$A$17:$H$97,8,FALSE))=TRUE,0,VLOOKUP($C7,Event29!$A$17:$H$97,8,FALSE))</f>
        <v>0</v>
      </c>
      <c r="AM7" s="10">
        <f>IF(ISNA(VLOOKUP($C7,Event30!$A$17:$H$96,8,FALSE))=TRUE,0,VLOOKUP($C7,Event30!$A$17:$H$96,8,FALSE))</f>
        <v>0</v>
      </c>
    </row>
    <row r="8" spans="1:39" s="6" customFormat="1" ht="15">
      <c r="A8" s="174" t="s">
        <v>55</v>
      </c>
      <c r="B8" s="174" t="s">
        <v>59</v>
      </c>
      <c r="C8" s="177" t="s">
        <v>53</v>
      </c>
      <c r="D8" s="140"/>
      <c r="E8" s="8">
        <f t="shared" si="0"/>
        <v>3</v>
      </c>
      <c r="F8" s="9">
        <f t="shared" si="1"/>
        <v>3</v>
      </c>
      <c r="G8" s="19">
        <f t="shared" si="2"/>
        <v>857.2065544532383</v>
      </c>
      <c r="H8" s="19">
        <f t="shared" si="3"/>
        <v>778.9987789987789</v>
      </c>
      <c r="I8" s="19">
        <f t="shared" si="4"/>
        <v>764.4087938205586</v>
      </c>
      <c r="J8" s="9">
        <f t="shared" si="5"/>
        <v>2400.614127272576</v>
      </c>
      <c r="K8" s="98"/>
      <c r="L8" s="10">
        <f>IF(ISNA(VLOOKUP($C8,'Canadian Selections Dec 19 - M'!$A$17:$H$67,8,FALSE))=TRUE,"0",VLOOKUP($C8,'Canadian Selections Dec 19 - M'!$A$17:$H$67,8,FALSE))</f>
        <v>275.1632462686567</v>
      </c>
      <c r="M8" s="26">
        <f>IF(ISNA(VLOOKUP($C8,'Canadian Selections Dec 20 - M'!$A$17:$H$66,8,FALSE))=TRUE,0,VLOOKUP($C8,'Canadian Selections Dec 20 - M'!$A$17:$H$66,8,FALSE))</f>
        <v>0</v>
      </c>
      <c r="N8" s="26">
        <f>IF(ISNA(VLOOKUP($C8,'Le Massif Cnd. Series Jan 16 MO'!$A$17:$H$95,8,FALSE))=TRUE,0,VLOOKUP($C8,'Le Massif Cnd. Series Jan 16 MO'!$A$17:$H$95,8,FALSE))</f>
        <v>683.2630437402097</v>
      </c>
      <c r="O8" s="10">
        <f>IF(ISNA(VLOOKUP($C8,'Le Massif Cnd. Series Jan 17 DM'!$A$17:$H$100,8,FALSE))=TRUE,0,VLOOKUP($C8,'Le Massif Cnd. Series Jan 17 DM'!$A$17:$H$100,8,FALSE))</f>
        <v>652.3916474444579</v>
      </c>
      <c r="P8" s="10">
        <f>IF(ISNA(VLOOKUP($C8,'USSA Bristol Jan 16 MO'!$A$17:$H$100,8,FALSE))=TRUE,0,VLOOKUP($C8,'USSA Bristol Jan 16 MO'!$A$17:$H$100,8,FALSE))</f>
        <v>0</v>
      </c>
      <c r="Q8" s="10">
        <f>IF(ISNA(VLOOKUP($C8,'USSA Bristol Jan 17 DM'!$A$17:$H$100,8,FALSE))=TRUE,0,VLOOKUP($C8,'USSA Bristol Jan 17 DM'!$A$17:$H$100,8,FALSE))</f>
        <v>0</v>
      </c>
      <c r="R8" s="10">
        <f>IF(ISNA(VLOOKUP($C8,'Apex Cnd. Series Feb 6 MO'!$A$17:$H$99,8,FALSE))=TRUE,0,VLOOKUP($C8,'Apex Cnd. Series Feb 6 MO'!$A$17:$H$99,8,FALSE))</f>
        <v>595.4915466499688</v>
      </c>
      <c r="S8" s="10">
        <f>IF(ISNA(VLOOKUP($C8,'Apex Cnd. Series Feb 7 DM'!$A$17:$H$99,8,FALSE))=TRUE,0,VLOOKUP($C8,'Apex Cnd. Series Feb 7 DM'!$A$17:$H$99,8,FALSE))</f>
        <v>39.96566196108356</v>
      </c>
      <c r="T8" s="10">
        <f>IF(ISNA(VLOOKUP($C8,'Calabogie TT Feb 7 MO'!$A$17:$H$97,8,FALSE))=TRUE,0,VLOOKUP($C8,'Calabogie TT Feb 7 MO'!$A$17:$H$97,8,FALSE))</f>
        <v>0</v>
      </c>
      <c r="U8" s="10">
        <f>IF(ISNA(VLOOKUP($C8,'Calabogie TT Feb 6 MO'!$A$17:$H$97,8,FALSE))=TRUE,0,VLOOKUP($C8,'Calabogie TT Feb 6 MO'!$A$17:$H$97,8,FALSE))</f>
        <v>0</v>
      </c>
      <c r="V8" s="10">
        <f>IF(ISNA(VLOOKUP($C8,'Calgary Nor-Am Feb 13 MO'!$A$17:$H$92,8,FALSE))=TRUE,0,VLOOKUP($C8,'Calgary Nor-Am Feb 13 MO'!$A$17:$H$92,8,FALSE))</f>
        <v>138.74663935475613</v>
      </c>
      <c r="W8" s="10">
        <f>IF(ISNA(VLOOKUP($C8,'Calgary Nor-Am Feb 14 DM'!$A$17:$H$92,8,FALSE))=TRUE,0,VLOOKUP($C8,'Calgary Nor-Am Feb 14 DM'!$A$17:$H$92,8,FALSE))</f>
        <v>86.66666666666667</v>
      </c>
      <c r="X8" s="10">
        <f>IF(ISNA(VLOOKUP($C8,'Camp Fortune TT Feb 21 MO'!$A$17:$H$97,8,FALSE))=TRUE,0,VLOOKUP($C8,'Camp Fortune TT Feb 21 MO'!$A$17:$H$97,8,FALSE))</f>
        <v>0</v>
      </c>
      <c r="Y8" s="10">
        <f>IF(ISNA(VLOOKUP($C8,'Park City Nor-Am Feb 20 MO'!$A$17:$H$97,8,FALSE))=TRUE,0,VLOOKUP($C8,'Park City Nor-Am Feb 20 MO'!$A$17:$H$97,8,FALSE))</f>
        <v>591.6533791242488</v>
      </c>
      <c r="Z8" s="10">
        <f>IF(ISNA(VLOOKUP($C8,'Park City Nor-Am Feb 21 DM'!$A$17:$H$97,8,FALSE))=TRUE,0,VLOOKUP($C8,'Park City Nor-Am Feb 21 DM'!$A$17:$H$97,8,FALSE))</f>
        <v>0</v>
      </c>
      <c r="AA8" s="10">
        <f>IF(ISNA(VLOOKUP($C8,'Caledon TT Feb 27 MO'!$A$17:$H$96,8,FALSE))=TRUE,0,VLOOKUP($C8,'Caledon TT Feb 27 MO'!$A$17:$H$96,8,FALSE))</f>
        <v>0</v>
      </c>
      <c r="AB8" s="10">
        <f>IF(ISNA(VLOOKUP($C8,'Caledon TT Feb 28 DM'!$A$17:$H$97,8,FALSE))=TRUE,0,VLOOKUP($C8,'Caledon TT Feb 28 DM'!$A$17:$H$97,8,FALSE))</f>
        <v>0</v>
      </c>
      <c r="AC8" s="10">
        <f>IF(ISNA(VLOOKUP($C8,'Killington Nor-Am March 5 MO'!$A$17:$H$97,8,FALSE))=TRUE,0,VLOOKUP($C8,'Killington Nor-Am March 5 MO'!$A$17:$H$97,8,FALSE))</f>
        <v>764.4087938205586</v>
      </c>
      <c r="AD8" s="10">
        <f>IF(ISNA(VLOOKUP($C8,'Killington Nor-Am March 6 DM'!$A$17:$H$97,8,FALSE))=TRUE,0,VLOOKUP($C8,'Killington Nor-Am March 6 DM'!$A$17:$H$97,8,FALSE))</f>
        <v>86.66666666666667</v>
      </c>
      <c r="AE8" s="10">
        <f>IF(ISNA(VLOOKUP($C8,'VSC Nor-Am Feb 27 MO'!$A$17:$H$97,8,FALSE))=TRUE,0,VLOOKUP($C8,'VSC Nor-Am Feb 27 MO'!$A$17:$H$97,8,FALSE))</f>
        <v>778.9987789987789</v>
      </c>
      <c r="AF8" s="10">
        <f>IF(ISNA(VLOOKUP($C8,'VSC Nor-Am Feb 28 DM'!$A$17:$H$97,8,FALSE))=TRUE,0,VLOOKUP($C8,'VSC Nor-Am Feb 28 DM'!$A$17:$H$97,8,FALSE))</f>
        <v>86.66666666666667</v>
      </c>
      <c r="AG8" s="10">
        <f>IF(ISNA(VLOOKUP($C8,'Sr Nationals March 12 MO'!$A$17:$H$97,8,FALSE))=TRUE,0,VLOOKUP($C8,'Sr Nationals March 12 MO'!$A$17:$H$97,8,FALSE))</f>
        <v>857.2065544532383</v>
      </c>
      <c r="AH8" s="10">
        <f>IF(ISNA(VLOOKUP($C8,'Sr Nationals March 13 DM'!$A$17:$H$97,8,FALSE))=TRUE,0,VLOOKUP($C8,'Sr Nationals March 13 DM'!$A$17:$H$97,8,FALSE))</f>
        <v>86.66666666666667</v>
      </c>
      <c r="AI8" s="10">
        <f>IF(ISNA(VLOOKUP($C8,'Jr Nationals March 18 MO'!$A$17:$H$97,8,FALSE))=TRUE,0,VLOOKUP($C8,'Jr Nationals March 18 MO'!$A$17:$H$97,8,FALSE))</f>
        <v>0</v>
      </c>
      <c r="AJ8" s="10">
        <f>IF(ISNA(VLOOKUP($C8,'Thunder Bay TT Jan 2016 MO'!$A$17:$H$97,8,FALSE))=TRUE,0,VLOOKUP($C8,'Thunder Bay TT Jan 2016 MO'!$A$17:$H$97,8,FALSE))</f>
        <v>0</v>
      </c>
      <c r="AK8" s="10">
        <f>IF(ISNA(VLOOKUP($C8,Event28!$A$17:$H$97,8,FALSE))=TRUE,0,VLOOKUP($C8,Event28!$A$17:$H$97,8,FALSE))</f>
        <v>0</v>
      </c>
      <c r="AL8" s="10">
        <f>IF(ISNA(VLOOKUP($C8,Event29!$A$17:$H$97,8,FALSE))=TRUE,0,VLOOKUP($C8,Event29!$A$17:$H$97,8,FALSE))</f>
        <v>0</v>
      </c>
      <c r="AM8" s="10">
        <f>IF(ISNA(VLOOKUP($C8,Event30!$A$17:$H$96,8,FALSE))=TRUE,0,VLOOKUP($C8,Event30!$A$17:$H$96,8,FALSE))</f>
        <v>0</v>
      </c>
    </row>
    <row r="9" spans="1:39" s="6" customFormat="1" ht="15">
      <c r="A9" s="174" t="s">
        <v>55</v>
      </c>
      <c r="B9" s="174" t="s">
        <v>59</v>
      </c>
      <c r="C9" s="177" t="s">
        <v>52</v>
      </c>
      <c r="D9" s="140"/>
      <c r="E9" s="8">
        <f t="shared" si="0"/>
        <v>4</v>
      </c>
      <c r="F9" s="9">
        <f t="shared" si="1"/>
        <v>4</v>
      </c>
      <c r="G9" s="19">
        <f t="shared" si="2"/>
        <v>762.8748188607738</v>
      </c>
      <c r="H9" s="19">
        <f t="shared" si="3"/>
        <v>746.0231174181735</v>
      </c>
      <c r="I9" s="19">
        <f t="shared" si="4"/>
        <v>693.4714714714714</v>
      </c>
      <c r="J9" s="9">
        <f t="shared" si="5"/>
        <v>2202.3694077504188</v>
      </c>
      <c r="K9" s="98"/>
      <c r="L9" s="10">
        <f>IF(ISNA(VLOOKUP($C9,'Canadian Selections Dec 19 - M'!$A$17:$H$67,8,FALSE))=TRUE,"0",VLOOKUP($C9,'Canadian Selections Dec 19 - M'!$A$17:$H$67,8,FALSE))</f>
        <v>565.8348880597014</v>
      </c>
      <c r="M9" s="26">
        <f>IF(ISNA(VLOOKUP($C9,'Canadian Selections Dec 20 - M'!$A$17:$H$66,8,FALSE))=TRUE,0,VLOOKUP($C9,'Canadian Selections Dec 20 - M'!$A$17:$H$66,8,FALSE))</f>
        <v>693.4714714714714</v>
      </c>
      <c r="N9" s="26">
        <f>IF(ISNA(VLOOKUP($C9,'Le Massif Cnd. Series Jan 16 MO'!$A$17:$H$95,8,FALSE))=TRUE,0,VLOOKUP($C9,'Le Massif Cnd. Series Jan 16 MO'!$A$17:$H$95,8,FALSE))</f>
        <v>446.77914110429447</v>
      </c>
      <c r="O9" s="10">
        <f>IF(ISNA(VLOOKUP($C9,'Le Massif Cnd. Series Jan 17 DM'!$A$17:$H$100,8,FALSE))=TRUE,0,VLOOKUP($C9,'Le Massif Cnd. Series Jan 17 DM'!$A$17:$H$100,8,FALSE))</f>
        <v>0</v>
      </c>
      <c r="P9" s="10">
        <f>IF(ISNA(VLOOKUP($C9,'USSA Bristol Jan 16 MO'!$A$17:$H$100,8,FALSE))=TRUE,0,VLOOKUP($C9,'USSA Bristol Jan 16 MO'!$A$17:$H$100,8,FALSE))</f>
        <v>0</v>
      </c>
      <c r="Q9" s="10">
        <f>IF(ISNA(VLOOKUP($C9,'USSA Bristol Jan 17 DM'!$A$17:$H$100,8,FALSE))=TRUE,0,VLOOKUP($C9,'USSA Bristol Jan 17 DM'!$A$17:$H$100,8,FALSE))</f>
        <v>0</v>
      </c>
      <c r="R9" s="10">
        <f>IF(ISNA(VLOOKUP($C9,'Apex Cnd. Series Feb 6 MO'!$A$17:$H$99,8,FALSE))=TRUE,0,VLOOKUP($C9,'Apex Cnd. Series Feb 6 MO'!$A$17:$H$99,8,FALSE))</f>
        <v>0</v>
      </c>
      <c r="S9" s="10">
        <f>IF(ISNA(VLOOKUP($C9,'Apex Cnd. Series Feb 7 DM'!$A$17:$H$99,8,FALSE))=TRUE,0,VLOOKUP($C9,'Apex Cnd. Series Feb 7 DM'!$A$17:$H$99,8,FALSE))</f>
        <v>0</v>
      </c>
      <c r="T9" s="10">
        <f>IF(ISNA(VLOOKUP($C9,'Calabogie TT Feb 7 MO'!$A$17:$H$97,8,FALSE))=TRUE,0,VLOOKUP($C9,'Calabogie TT Feb 7 MO'!$A$17:$H$97,8,FALSE))</f>
        <v>0</v>
      </c>
      <c r="U9" s="10">
        <f>IF(ISNA(VLOOKUP($C9,'Calabogie TT Feb 6 MO'!$A$17:$H$97,8,FALSE))=TRUE,0,VLOOKUP($C9,'Calabogie TT Feb 6 MO'!$A$17:$H$97,8,FALSE))</f>
        <v>0</v>
      </c>
      <c r="V9" s="10">
        <f>IF(ISNA(VLOOKUP($C9,'Calgary Nor-Am Feb 13 MO'!$A$17:$H$92,8,FALSE))=TRUE,0,VLOOKUP($C9,'Calgary Nor-Am Feb 13 MO'!$A$17:$H$92,8,FALSE))</f>
        <v>0</v>
      </c>
      <c r="W9" s="10">
        <f>IF(ISNA(VLOOKUP($C9,'Calgary Nor-Am Feb 14 DM'!$A$17:$H$92,8,FALSE))=TRUE,0,VLOOKUP($C9,'Calgary Nor-Am Feb 14 DM'!$A$17:$H$92,8,FALSE))</f>
        <v>0</v>
      </c>
      <c r="X9" s="10">
        <f>IF(ISNA(VLOOKUP($C9,'Camp Fortune TT Feb 21 MO'!$A$17:$H$97,8,FALSE))=TRUE,0,VLOOKUP($C9,'Camp Fortune TT Feb 21 MO'!$A$17:$H$97,8,FALSE))</f>
        <v>0</v>
      </c>
      <c r="Y9" s="10">
        <f>IF(ISNA(VLOOKUP($C9,'Park City Nor-Am Feb 20 MO'!$A$17:$H$97,8,FALSE))=TRUE,0,VLOOKUP($C9,'Park City Nor-Am Feb 20 MO'!$A$17:$H$97,8,FALSE))</f>
        <v>0</v>
      </c>
      <c r="Z9" s="10">
        <f>IF(ISNA(VLOOKUP($C9,'Park City Nor-Am Feb 21 DM'!$A$17:$H$97,8,FALSE))=TRUE,0,VLOOKUP($C9,'Park City Nor-Am Feb 21 DM'!$A$17:$H$97,8,FALSE))</f>
        <v>0</v>
      </c>
      <c r="AA9" s="10">
        <f>IF(ISNA(VLOOKUP($C9,'Caledon TT Feb 27 MO'!$A$17:$H$96,8,FALSE))=TRUE,0,VLOOKUP($C9,'Caledon TT Feb 27 MO'!$A$17:$H$96,8,FALSE))</f>
        <v>0</v>
      </c>
      <c r="AB9" s="10">
        <f>IF(ISNA(VLOOKUP($C9,'Caledon TT Feb 28 DM'!$A$17:$H$97,8,FALSE))=TRUE,0,VLOOKUP($C9,'Caledon TT Feb 28 DM'!$A$17:$H$97,8,FALSE))</f>
        <v>0</v>
      </c>
      <c r="AC9" s="10">
        <f>IF(ISNA(VLOOKUP($C9,'Killington Nor-Am March 5 MO'!$A$17:$H$97,8,FALSE))=TRUE,0,VLOOKUP($C9,'Killington Nor-Am March 5 MO'!$A$17:$H$97,8,FALSE))</f>
        <v>0</v>
      </c>
      <c r="AD9" s="10">
        <f>IF(ISNA(VLOOKUP($C9,'Killington Nor-Am March 6 DM'!$A$17:$H$97,8,FALSE))=TRUE,0,VLOOKUP($C9,'Killington Nor-Am March 6 DM'!$A$17:$H$97,8,FALSE))</f>
        <v>86.66666666666667</v>
      </c>
      <c r="AE9" s="10">
        <f>IF(ISNA(VLOOKUP($C9,'VSC Nor-Am Feb 27 MO'!$A$17:$H$97,8,FALSE))=TRUE,0,VLOOKUP($C9,'VSC Nor-Am Feb 27 MO'!$A$17:$H$97,8,FALSE))</f>
        <v>570.5128205128206</v>
      </c>
      <c r="AF9" s="10" t="str">
        <f>IF(ISNA(VLOOKUP($C9,'VSC Nor-Am Feb 28 DM'!$A$17:$H$97,8,FALSE))=TRUE,0,VLOOKUP($C9,'VSC Nor-Am Feb 28 DM'!$A$17:$H$97,8,FALSE))</f>
        <v>DNF</v>
      </c>
      <c r="AG9" s="10">
        <f>IF(ISNA(VLOOKUP($C9,'Sr Nationals March 12 MO'!$A$17:$H$97,8,FALSE))=TRUE,0,VLOOKUP($C9,'Sr Nationals March 12 MO'!$A$17:$H$97,8,FALSE))</f>
        <v>762.8748188607738</v>
      </c>
      <c r="AH9" s="10">
        <f>IF(ISNA(VLOOKUP($C9,'Sr Nationals March 13 DM'!$A$17:$H$97,8,FALSE))=TRUE,0,VLOOKUP($C9,'Sr Nationals March 13 DM'!$A$17:$H$97,8,FALSE))</f>
        <v>746.0231174181735</v>
      </c>
      <c r="AI9" s="10">
        <f>IF(ISNA(VLOOKUP($C9,'Jr Nationals March 18 MO'!$A$17:$H$97,8,FALSE))=TRUE,0,VLOOKUP($C9,'Jr Nationals March 18 MO'!$A$17:$H$97,8,FALSE))</f>
        <v>0</v>
      </c>
      <c r="AJ9" s="10">
        <f>IF(ISNA(VLOOKUP($C9,'Thunder Bay TT Jan 2016 MO'!$A$17:$H$97,8,FALSE))=TRUE,0,VLOOKUP($C9,'Thunder Bay TT Jan 2016 MO'!$A$17:$H$97,8,FALSE))</f>
        <v>0</v>
      </c>
      <c r="AK9" s="10">
        <f>IF(ISNA(VLOOKUP($C9,Event28!$A$17:$H$97,8,FALSE))=TRUE,0,VLOOKUP($C9,Event28!$A$17:$H$97,8,FALSE))</f>
        <v>0</v>
      </c>
      <c r="AL9" s="10">
        <f>IF(ISNA(VLOOKUP($C9,Event29!$A$17:$H$97,8,FALSE))=TRUE,0,VLOOKUP($C9,Event29!$A$17:$H$97,8,FALSE))</f>
        <v>0</v>
      </c>
      <c r="AM9" s="10">
        <f>IF(ISNA(VLOOKUP($C9,Event30!$A$17:$H$96,8,FALSE))=TRUE,0,VLOOKUP($C9,Event30!$A$17:$H$96,8,FALSE))</f>
        <v>0</v>
      </c>
    </row>
    <row r="10" spans="1:39" s="6" customFormat="1" ht="15">
      <c r="A10" s="174" t="s">
        <v>66</v>
      </c>
      <c r="B10" s="174" t="s">
        <v>67</v>
      </c>
      <c r="C10" s="207" t="s">
        <v>65</v>
      </c>
      <c r="D10" s="140"/>
      <c r="E10" s="8">
        <f t="shared" si="0"/>
        <v>5</v>
      </c>
      <c r="F10" s="9">
        <f t="shared" si="1"/>
        <v>5</v>
      </c>
      <c r="G10" s="19">
        <f t="shared" si="2"/>
        <v>550</v>
      </c>
      <c r="H10" s="19">
        <f t="shared" si="3"/>
        <v>550</v>
      </c>
      <c r="I10" s="19">
        <f t="shared" si="4"/>
        <v>535.6748466257669</v>
      </c>
      <c r="J10" s="9">
        <f t="shared" si="5"/>
        <v>1635.6748466257668</v>
      </c>
      <c r="K10" s="98"/>
      <c r="L10" s="10" t="str">
        <f>IF(ISNA(VLOOKUP($C10,'Canadian Selections Dec 19 - M'!$A$17:$H$67,8,FALSE))=TRUE,"0",VLOOKUP($C10,'Canadian Selections Dec 19 - M'!$A$17:$H$67,8,FALSE))</f>
        <v>0</v>
      </c>
      <c r="M10" s="26">
        <f>IF(ISNA(VLOOKUP($C10,'Canadian Selections Dec 20 - M'!$A$17:$H$66,8,FALSE))=TRUE,0,VLOOKUP($C10,'Canadian Selections Dec 20 - M'!$A$17:$H$66,8,FALSE))</f>
        <v>0</v>
      </c>
      <c r="N10" s="26">
        <f>IF(ISNA(VLOOKUP($C10,'Le Massif Cnd. Series Jan 16 MO'!$A$17:$H$95,8,FALSE))=TRUE,0,VLOOKUP($C10,'Le Massif Cnd. Series Jan 16 MO'!$A$17:$H$95,8,FALSE))</f>
        <v>535.6748466257669</v>
      </c>
      <c r="O10" s="10">
        <f>IF(ISNA(VLOOKUP($C10,'Le Massif Cnd. Series Jan 17 DM'!$A$17:$H$100,8,FALSE))=TRUE,0,VLOOKUP($C10,'Le Massif Cnd. Series Jan 17 DM'!$A$17:$H$100,8,FALSE))</f>
        <v>415.47286633483066</v>
      </c>
      <c r="P10" s="10">
        <f>IF(ISNA(VLOOKUP($C10,'USSA Bristol Jan 16 MO'!$A$17:$H$100,8,FALSE))=TRUE,0,VLOOKUP($C10,'USSA Bristol Jan 16 MO'!$A$17:$H$100,8,FALSE))</f>
        <v>0</v>
      </c>
      <c r="Q10" s="10">
        <f>IF(ISNA(VLOOKUP($C10,'USSA Bristol Jan 17 DM'!$A$17:$H$100,8,FALSE))=TRUE,0,VLOOKUP($C10,'USSA Bristol Jan 17 DM'!$A$17:$H$100,8,FALSE))</f>
        <v>0</v>
      </c>
      <c r="R10" s="10">
        <f>IF(ISNA(VLOOKUP($C10,'Apex Cnd. Series Feb 6 MO'!$A$17:$H$99,8,FALSE))=TRUE,0,VLOOKUP($C10,'Apex Cnd. Series Feb 6 MO'!$A$17:$H$99,8,FALSE))</f>
        <v>0</v>
      </c>
      <c r="S10" s="10">
        <f>IF(ISNA(VLOOKUP($C10,'Apex Cnd. Series Feb 7 DM'!$A$17:$H$99,8,FALSE))=TRUE,0,VLOOKUP($C10,'Apex Cnd. Series Feb 7 DM'!$A$17:$H$99,8,FALSE))</f>
        <v>0</v>
      </c>
      <c r="T10" s="10">
        <f>IF(ISNA(VLOOKUP($C10,'Calabogie TT Feb 7 MO'!$A$17:$H$97,8,FALSE))=TRUE,0,VLOOKUP($C10,'Calabogie TT Feb 7 MO'!$A$17:$H$97,8,FALSE))</f>
        <v>475.7526590950063</v>
      </c>
      <c r="U10" s="10">
        <f>IF(ISNA(VLOOKUP($C10,'Calabogie TT Feb 6 MO'!$A$17:$H$97,8,FALSE))=TRUE,0,VLOOKUP($C10,'Calabogie TT Feb 6 MO'!$A$17:$H$97,8,FALSE))</f>
        <v>500</v>
      </c>
      <c r="V10" s="10">
        <f>IF(ISNA(VLOOKUP($C10,'Calgary Nor-Am Feb 13 MO'!$A$17:$H$92,8,FALSE))=TRUE,0,VLOOKUP($C10,'Calgary Nor-Am Feb 13 MO'!$A$17:$H$92,8,FALSE))</f>
        <v>0</v>
      </c>
      <c r="W10" s="10">
        <f>IF(ISNA(VLOOKUP($C10,'Calgary Nor-Am Feb 14 DM'!$A$17:$H$92,8,FALSE))=TRUE,0,VLOOKUP($C10,'Calgary Nor-Am Feb 14 DM'!$A$17:$H$92,8,FALSE))</f>
        <v>0</v>
      </c>
      <c r="X10" s="10">
        <f>IF(ISNA(VLOOKUP($C10,'Camp Fortune TT Feb 21 MO'!$A$17:$H$97,8,FALSE))=TRUE,0,VLOOKUP($C10,'Camp Fortune TT Feb 21 MO'!$A$17:$H$97,8,FALSE))</f>
        <v>0</v>
      </c>
      <c r="Y10" s="10">
        <f>IF(ISNA(VLOOKUP($C10,'Park City Nor-Am Feb 20 MO'!$A$17:$H$97,8,FALSE))=TRUE,0,VLOOKUP($C10,'Park City Nor-Am Feb 20 MO'!$A$17:$H$97,8,FALSE))</f>
        <v>0</v>
      </c>
      <c r="Z10" s="10">
        <f>IF(ISNA(VLOOKUP($C10,'Park City Nor-Am Feb 21 DM'!$A$17:$H$97,8,FALSE))=TRUE,0,VLOOKUP($C10,'Park City Nor-Am Feb 21 DM'!$A$17:$H$97,8,FALSE))</f>
        <v>0</v>
      </c>
      <c r="AA10" s="10">
        <f>IF(ISNA(VLOOKUP($C10,'Caledon TT Feb 27 MO'!$A$17:$H$96,8,FALSE))=TRUE,0,VLOOKUP($C10,'Caledon TT Feb 27 MO'!$A$17:$H$96,8,FALSE))</f>
        <v>550</v>
      </c>
      <c r="AB10" s="10">
        <f>IF(ISNA(VLOOKUP($C10,'Caledon TT Feb 28 DM'!$A$17:$H$97,8,FALSE))=TRUE,0,VLOOKUP($C10,'Caledon TT Feb 28 DM'!$A$17:$H$97,8,FALSE))</f>
        <v>550</v>
      </c>
      <c r="AC10" s="10">
        <f>IF(ISNA(VLOOKUP($C10,'Killington Nor-Am March 5 MO'!$A$17:$H$97,8,FALSE))=TRUE,0,VLOOKUP($C10,'Killington Nor-Am March 5 MO'!$A$17:$H$97,8,FALSE))</f>
        <v>0</v>
      </c>
      <c r="AD10" s="10">
        <f>IF(ISNA(VLOOKUP($C10,'Killington Nor-Am March 6 DM'!$A$17:$H$97,8,FALSE))=TRUE,0,VLOOKUP($C10,'Killington Nor-Am March 6 DM'!$A$17:$H$97,8,FALSE))</f>
        <v>0</v>
      </c>
      <c r="AE10" s="10">
        <f>IF(ISNA(VLOOKUP($C10,'VSC Nor-Am Feb 27 MO'!$A$17:$H$97,8,FALSE))=TRUE,0,VLOOKUP($C10,'VSC Nor-Am Feb 27 MO'!$A$17:$H$97,8,FALSE))</f>
        <v>0</v>
      </c>
      <c r="AF10" s="10">
        <f>IF(ISNA(VLOOKUP($C10,'VSC Nor-Am Feb 28 DM'!$A$17:$H$97,8,FALSE))=TRUE,0,VLOOKUP($C10,'VSC Nor-Am Feb 28 DM'!$A$17:$H$97,8,FALSE))</f>
        <v>0</v>
      </c>
      <c r="AG10" s="10">
        <f>IF(ISNA(VLOOKUP($C10,'Sr Nationals March 12 MO'!$A$17:$H$97,8,FALSE))=TRUE,0,VLOOKUP($C10,'Sr Nationals March 12 MO'!$A$17:$H$97,8,FALSE))</f>
        <v>0</v>
      </c>
      <c r="AH10" s="10">
        <f>IF(ISNA(VLOOKUP($C10,'Sr Nationals March 13 DM'!$A$17:$H$97,8,FALSE))=TRUE,0,VLOOKUP($C10,'Sr Nationals March 13 DM'!$A$17:$H$97,8,FALSE))</f>
        <v>0</v>
      </c>
      <c r="AI10" s="10">
        <f>IF(ISNA(VLOOKUP($C10,'Jr Nationals March 18 MO'!$A$17:$H$97,8,FALSE))=TRUE,0,VLOOKUP($C10,'Jr Nationals March 18 MO'!$A$17:$H$97,8,FALSE))</f>
        <v>529.179919789794</v>
      </c>
      <c r="AJ10" s="10">
        <f>IF(ISNA(VLOOKUP($C10,'Thunder Bay TT Jan 2016 MO'!$A$17:$H$97,8,FALSE))=TRUE,0,VLOOKUP($C10,'Thunder Bay TT Jan 2016 MO'!$A$17:$H$97,8,FALSE))</f>
        <v>0</v>
      </c>
      <c r="AK10" s="10">
        <f>IF(ISNA(VLOOKUP($C10,Event28!$A$17:$H$97,8,FALSE))=TRUE,0,VLOOKUP($C10,Event28!$A$17:$H$97,8,FALSE))</f>
        <v>0</v>
      </c>
      <c r="AL10" s="10">
        <f>IF(ISNA(VLOOKUP($C10,Event29!$A$17:$H$97,8,FALSE))=TRUE,0,VLOOKUP($C10,Event29!$A$17:$H$97,8,FALSE))</f>
        <v>0</v>
      </c>
      <c r="AM10" s="10">
        <f>IF(ISNA(VLOOKUP($C10,Event30!$A$17:$H$96,8,FALSE))=TRUE,0,VLOOKUP($C10,Event30!$A$17:$H$96,8,FALSE))</f>
        <v>0</v>
      </c>
    </row>
    <row r="11" spans="1:39" s="6" customFormat="1" ht="15">
      <c r="A11" s="174" t="s">
        <v>80</v>
      </c>
      <c r="B11" s="174" t="s">
        <v>67</v>
      </c>
      <c r="C11" s="207" t="s">
        <v>72</v>
      </c>
      <c r="D11" s="140"/>
      <c r="E11" s="8">
        <f t="shared" si="0"/>
        <v>6</v>
      </c>
      <c r="F11" s="9">
        <f t="shared" si="1"/>
        <v>6</v>
      </c>
      <c r="G11" s="19">
        <f t="shared" si="2"/>
        <v>539</v>
      </c>
      <c r="H11" s="19">
        <f t="shared" si="3"/>
        <v>509.41276837764826</v>
      </c>
      <c r="I11" s="19">
        <f t="shared" si="4"/>
        <v>500</v>
      </c>
      <c r="J11" s="9">
        <f t="shared" si="5"/>
        <v>1548.4127683776483</v>
      </c>
      <c r="K11" s="98"/>
      <c r="L11" s="10" t="str">
        <f>IF(ISNA(VLOOKUP($C11,'Canadian Selections Dec 19 - M'!$A$17:$H$67,8,FALSE))=TRUE,"0",VLOOKUP($C11,'Canadian Selections Dec 19 - M'!$A$17:$H$67,8,FALSE))</f>
        <v>0</v>
      </c>
      <c r="M11" s="26">
        <f>IF(ISNA(VLOOKUP($C11,'Canadian Selections Dec 20 - M'!$A$17:$H$66,8,FALSE))=TRUE,0,VLOOKUP($C11,'Canadian Selections Dec 20 - M'!$A$17:$H$66,8,FALSE))</f>
        <v>0</v>
      </c>
      <c r="N11" s="26">
        <f>IF(ISNA(VLOOKUP($C11,'Le Massif Cnd. Series Jan 16 MO'!$A$17:$H$95,8,FALSE))=TRUE,0,VLOOKUP($C11,'Le Massif Cnd. Series Jan 16 MO'!$A$17:$H$95,8,FALSE))</f>
        <v>0</v>
      </c>
      <c r="O11" s="10">
        <f>IF(ISNA(VLOOKUP($C11,'Le Massif Cnd. Series Jan 17 DM'!$A$17:$H$100,8,FALSE))=TRUE,0,VLOOKUP($C11,'Le Massif Cnd. Series Jan 17 DM'!$A$17:$H$100,8,FALSE))</f>
        <v>0</v>
      </c>
      <c r="P11" s="10">
        <f>IF(ISNA(VLOOKUP($C11,'USSA Bristol Jan 16 MO'!$A$17:$H$100,8,FALSE))=TRUE,0,VLOOKUP($C11,'USSA Bristol Jan 16 MO'!$A$17:$H$100,8,FALSE))</f>
        <v>393.27789327789327</v>
      </c>
      <c r="Q11" s="10">
        <f>IF(ISNA(VLOOKUP($C11,'USSA Bristol Jan 17 DM'!$A$17:$H$100,8,FALSE))=TRUE,0,VLOOKUP($C11,'USSA Bristol Jan 17 DM'!$A$17:$H$100,8,FALSE))</f>
        <v>396.33333333333337</v>
      </c>
      <c r="R11" s="10">
        <f>IF(ISNA(VLOOKUP($C11,'Apex Cnd. Series Feb 6 MO'!$A$17:$H$99,8,FALSE))=TRUE,0,VLOOKUP($C11,'Apex Cnd. Series Feb 6 MO'!$A$17:$H$99,8,FALSE))</f>
        <v>0</v>
      </c>
      <c r="S11" s="10">
        <f>IF(ISNA(VLOOKUP($C11,'Apex Cnd. Series Feb 7 DM'!$A$17:$H$99,8,FALSE))=TRUE,0,VLOOKUP($C11,'Apex Cnd. Series Feb 7 DM'!$A$17:$H$99,8,FALSE))</f>
        <v>0</v>
      </c>
      <c r="T11" s="10">
        <f>IF(ISNA(VLOOKUP($C11,'Calabogie TT Feb 7 MO'!$A$17:$H$97,8,FALSE))=TRUE,0,VLOOKUP($C11,'Calabogie TT Feb 7 MO'!$A$17:$H$97,8,FALSE))</f>
        <v>500</v>
      </c>
      <c r="U11" s="10">
        <f>IF(ISNA(VLOOKUP($C11,'Calabogie TT Feb 6 MO'!$A$17:$H$97,8,FALSE))=TRUE,0,VLOOKUP($C11,'Calabogie TT Feb 6 MO'!$A$17:$H$97,8,FALSE))</f>
        <v>457.95413178012376</v>
      </c>
      <c r="V11" s="10">
        <f>IF(ISNA(VLOOKUP($C11,'Calgary Nor-Am Feb 13 MO'!$A$17:$H$92,8,FALSE))=TRUE,0,VLOOKUP($C11,'Calgary Nor-Am Feb 13 MO'!$A$17:$H$92,8,FALSE))</f>
        <v>0</v>
      </c>
      <c r="W11" s="10">
        <f>IF(ISNA(VLOOKUP($C11,'Calgary Nor-Am Feb 14 DM'!$A$17:$H$92,8,FALSE))=TRUE,0,VLOOKUP($C11,'Calgary Nor-Am Feb 14 DM'!$A$17:$H$92,8,FALSE))</f>
        <v>0</v>
      </c>
      <c r="X11" s="10">
        <f>IF(ISNA(VLOOKUP($C11,'Camp Fortune TT Feb 21 MO'!$A$17:$H$97,8,FALSE))=TRUE,0,VLOOKUP($C11,'Camp Fortune TT Feb 21 MO'!$A$17:$H$97,8,FALSE))</f>
        <v>492.93563579277867</v>
      </c>
      <c r="Y11" s="10">
        <f>IF(ISNA(VLOOKUP($C11,'Park City Nor-Am Feb 20 MO'!$A$17:$H$97,8,FALSE))=TRUE,0,VLOOKUP($C11,'Park City Nor-Am Feb 20 MO'!$A$17:$H$97,8,FALSE))</f>
        <v>0</v>
      </c>
      <c r="Z11" s="10">
        <f>IF(ISNA(VLOOKUP($C11,'Park City Nor-Am Feb 21 DM'!$A$17:$H$97,8,FALSE))=TRUE,0,VLOOKUP($C11,'Park City Nor-Am Feb 21 DM'!$A$17:$H$97,8,FALSE))</f>
        <v>0</v>
      </c>
      <c r="AA11" s="10">
        <f>IF(ISNA(VLOOKUP($C11,'Caledon TT Feb 27 MO'!$A$17:$H$96,8,FALSE))=TRUE,0,VLOOKUP($C11,'Caledon TT Feb 27 MO'!$A$17:$H$96,8,FALSE))</f>
        <v>509.41276837764826</v>
      </c>
      <c r="AB11" s="10">
        <f>IF(ISNA(VLOOKUP($C11,'Caledon TT Feb 28 DM'!$A$17:$H$97,8,FALSE))=TRUE,0,VLOOKUP($C11,'Caledon TT Feb 28 DM'!$A$17:$H$97,8,FALSE))</f>
        <v>539</v>
      </c>
      <c r="AC11" s="10">
        <f>IF(ISNA(VLOOKUP($C11,'Killington Nor-Am March 5 MO'!$A$17:$H$97,8,FALSE))=TRUE,0,VLOOKUP($C11,'Killington Nor-Am March 5 MO'!$A$17:$H$97,8,FALSE))</f>
        <v>0</v>
      </c>
      <c r="AD11" s="10">
        <f>IF(ISNA(VLOOKUP($C11,'Killington Nor-Am March 6 DM'!$A$17:$H$97,8,FALSE))=TRUE,0,VLOOKUP($C11,'Killington Nor-Am March 6 DM'!$A$17:$H$97,8,FALSE))</f>
        <v>0</v>
      </c>
      <c r="AE11" s="10">
        <f>IF(ISNA(VLOOKUP($C11,'VSC Nor-Am Feb 27 MO'!$A$17:$H$97,8,FALSE))=TRUE,0,VLOOKUP($C11,'VSC Nor-Am Feb 27 MO'!$A$17:$H$97,8,FALSE))</f>
        <v>0</v>
      </c>
      <c r="AF11" s="10">
        <f>IF(ISNA(VLOOKUP($C11,'VSC Nor-Am Feb 28 DM'!$A$17:$H$97,8,FALSE))=TRUE,0,VLOOKUP($C11,'VSC Nor-Am Feb 28 DM'!$A$17:$H$97,8,FALSE))</f>
        <v>0</v>
      </c>
      <c r="AG11" s="10">
        <f>IF(ISNA(VLOOKUP($C11,'Sr Nationals March 12 MO'!$A$17:$H$97,8,FALSE))=TRUE,0,VLOOKUP($C11,'Sr Nationals March 12 MO'!$A$17:$H$97,8,FALSE))</f>
        <v>0</v>
      </c>
      <c r="AH11" s="10">
        <f>IF(ISNA(VLOOKUP($C11,'Sr Nationals March 13 DM'!$A$17:$H$97,8,FALSE))=TRUE,0,VLOOKUP($C11,'Sr Nationals March 13 DM'!$A$17:$H$97,8,FALSE))</f>
        <v>0</v>
      </c>
      <c r="AI11" s="10">
        <f>IF(ISNA(VLOOKUP($C11,'Jr Nationals March 18 MO'!$A$17:$H$97,8,FALSE))=TRUE,0,VLOOKUP($C11,'Jr Nationals March 18 MO'!$A$17:$H$97,8,FALSE))</f>
        <v>365.61333148942055</v>
      </c>
      <c r="AJ11" s="10">
        <f>IF(ISNA(VLOOKUP($C11,'Thunder Bay TT Jan 2016 MO'!$A$17:$H$97,8,FALSE))=TRUE,0,VLOOKUP($C11,'Thunder Bay TT Jan 2016 MO'!$A$17:$H$97,8,FALSE))</f>
        <v>0</v>
      </c>
      <c r="AK11" s="10">
        <f>IF(ISNA(VLOOKUP($C11,Event28!$A$17:$H$97,8,FALSE))=TRUE,0,VLOOKUP($C11,Event28!$A$17:$H$97,8,FALSE))</f>
        <v>0</v>
      </c>
      <c r="AL11" s="10">
        <f>IF(ISNA(VLOOKUP($C11,Event29!$A$17:$H$97,8,FALSE))=TRUE,0,VLOOKUP($C11,Event29!$A$17:$H$97,8,FALSE))</f>
        <v>0</v>
      </c>
      <c r="AM11" s="10">
        <f>IF(ISNA(VLOOKUP($C11,Event30!$A$17:$H$96,8,FALSE))=TRUE,0,VLOOKUP($C11,Event30!$A$17:$H$96,8,FALSE))</f>
        <v>0</v>
      </c>
    </row>
    <row r="12" spans="1:39" s="6" customFormat="1" ht="15">
      <c r="A12" s="174" t="s">
        <v>69</v>
      </c>
      <c r="B12" s="174" t="s">
        <v>70</v>
      </c>
      <c r="C12" s="115" t="s">
        <v>68</v>
      </c>
      <c r="D12" s="140"/>
      <c r="E12" s="8">
        <f t="shared" si="0"/>
        <v>7</v>
      </c>
      <c r="F12" s="9">
        <f t="shared" si="1"/>
        <v>7</v>
      </c>
      <c r="G12" s="19">
        <f t="shared" si="2"/>
        <v>528.1833333333333</v>
      </c>
      <c r="H12" s="19">
        <f t="shared" si="3"/>
        <v>500</v>
      </c>
      <c r="I12" s="19">
        <f t="shared" si="4"/>
        <v>486.3429546424002</v>
      </c>
      <c r="J12" s="9">
        <f t="shared" si="5"/>
        <v>1514.5262879757336</v>
      </c>
      <c r="K12" s="98"/>
      <c r="L12" s="10" t="str">
        <f>IF(ISNA(VLOOKUP($C12,'Canadian Selections Dec 19 - M'!$A$17:$H$67,8,FALSE))=TRUE,"0",VLOOKUP($C12,'Canadian Selections Dec 19 - M'!$A$17:$H$67,8,FALSE))</f>
        <v>0</v>
      </c>
      <c r="M12" s="26">
        <f>IF(ISNA(VLOOKUP($C12,'Canadian Selections Dec 20 - M'!$A$17:$H$66,8,FALSE))=TRUE,0,VLOOKUP($C12,'Canadian Selections Dec 20 - M'!$A$17:$H$66,8,FALSE))</f>
        <v>0</v>
      </c>
      <c r="N12" s="26">
        <f>IF(ISNA(VLOOKUP($C12,'Le Massif Cnd. Series Jan 16 MO'!$A$17:$H$95,8,FALSE))=TRUE,0,VLOOKUP($C12,'Le Massif Cnd. Series Jan 16 MO'!$A$17:$H$95,8,FALSE))</f>
        <v>348.4049079754601</v>
      </c>
      <c r="O12" s="10">
        <f>IF(ISNA(VLOOKUP($C12,'Le Massif Cnd. Series Jan 17 DM'!$A$17:$H$100,8,FALSE))=TRUE,0,VLOOKUP($C12,'Le Massif Cnd. Series Jan 17 DM'!$A$17:$H$100,8,FALSE))</f>
        <v>0</v>
      </c>
      <c r="P12" s="10">
        <f>IF(ISNA(VLOOKUP($C12,'USSA Bristol Jan 16 MO'!$A$17:$H$100,8,FALSE))=TRUE,0,VLOOKUP($C12,'USSA Bristol Jan 16 MO'!$A$17:$H$100,8,FALSE))</f>
        <v>0</v>
      </c>
      <c r="Q12" s="10">
        <f>IF(ISNA(VLOOKUP($C12,'USSA Bristol Jan 17 DM'!$A$17:$H$100,8,FALSE))=TRUE,0,VLOOKUP($C12,'USSA Bristol Jan 17 DM'!$A$17:$H$100,8,FALSE))</f>
        <v>0</v>
      </c>
      <c r="R12" s="10">
        <f>IF(ISNA(VLOOKUP($C12,'Apex Cnd. Series Feb 6 MO'!$A$17:$H$99,8,FALSE))=TRUE,0,VLOOKUP($C12,'Apex Cnd. Series Feb 6 MO'!$A$17:$H$99,8,FALSE))</f>
        <v>0</v>
      </c>
      <c r="S12" s="10">
        <f>IF(ISNA(VLOOKUP($C12,'Apex Cnd. Series Feb 7 DM'!$A$17:$H$99,8,FALSE))=TRUE,0,VLOOKUP($C12,'Apex Cnd. Series Feb 7 DM'!$A$17:$H$99,8,FALSE))</f>
        <v>0</v>
      </c>
      <c r="T12" s="10">
        <f>IF(ISNA(VLOOKUP($C12,'Calabogie TT Feb 7 MO'!$A$17:$H$97,8,FALSE))=TRUE,0,VLOOKUP($C12,'Calabogie TT Feb 7 MO'!$A$17:$H$97,8,FALSE))</f>
        <v>446.547683432486</v>
      </c>
      <c r="U12" s="10">
        <f>IF(ISNA(VLOOKUP($C12,'Calabogie TT Feb 6 MO'!$A$17:$H$97,8,FALSE))=TRUE,0,VLOOKUP($C12,'Calabogie TT Feb 6 MO'!$A$17:$H$97,8,FALSE))</f>
        <v>412.4499453949764</v>
      </c>
      <c r="V12" s="10">
        <f>IF(ISNA(VLOOKUP($C12,'Calgary Nor-Am Feb 13 MO'!$A$17:$H$92,8,FALSE))=TRUE,0,VLOOKUP($C12,'Calgary Nor-Am Feb 13 MO'!$A$17:$H$92,8,FALSE))</f>
        <v>0</v>
      </c>
      <c r="W12" s="10">
        <f>IF(ISNA(VLOOKUP($C12,'Calgary Nor-Am Feb 14 DM'!$A$17:$H$92,8,FALSE))=TRUE,0,VLOOKUP($C12,'Calgary Nor-Am Feb 14 DM'!$A$17:$H$92,8,FALSE))</f>
        <v>0</v>
      </c>
      <c r="X12" s="10">
        <f>IF(ISNA(VLOOKUP($C12,'Camp Fortune TT Feb 21 MO'!$A$17:$H$97,8,FALSE))=TRUE,0,VLOOKUP($C12,'Camp Fortune TT Feb 21 MO'!$A$17:$H$97,8,FALSE))</f>
        <v>500</v>
      </c>
      <c r="Y12" s="10">
        <f>IF(ISNA(VLOOKUP($C12,'Park City Nor-Am Feb 20 MO'!$A$17:$H$97,8,FALSE))=TRUE,0,VLOOKUP($C12,'Park City Nor-Am Feb 20 MO'!$A$17:$H$97,8,FALSE))</f>
        <v>0</v>
      </c>
      <c r="Z12" s="10">
        <f>IF(ISNA(VLOOKUP($C12,'Park City Nor-Am Feb 21 DM'!$A$17:$H$97,8,FALSE))=TRUE,0,VLOOKUP($C12,'Park City Nor-Am Feb 21 DM'!$A$17:$H$97,8,FALSE))</f>
        <v>0</v>
      </c>
      <c r="AA12" s="10">
        <f>IF(ISNA(VLOOKUP($C12,'Caledon TT Feb 27 MO'!$A$17:$H$96,8,FALSE))=TRUE,0,VLOOKUP($C12,'Caledon TT Feb 27 MO'!$A$17:$H$96,8,FALSE))</f>
        <v>486.3429546424002</v>
      </c>
      <c r="AB12" s="10">
        <f>IF(ISNA(VLOOKUP($C12,'Caledon TT Feb 28 DM'!$A$17:$H$97,8,FALSE))=TRUE,0,VLOOKUP($C12,'Caledon TT Feb 28 DM'!$A$17:$H$97,8,FALSE))</f>
        <v>528.1833333333333</v>
      </c>
      <c r="AC12" s="10">
        <f>IF(ISNA(VLOOKUP($C12,'Killington Nor-Am March 5 MO'!$A$17:$H$97,8,FALSE))=TRUE,0,VLOOKUP($C12,'Killington Nor-Am March 5 MO'!$A$17:$H$97,8,FALSE))</f>
        <v>0</v>
      </c>
      <c r="AD12" s="10">
        <f>IF(ISNA(VLOOKUP($C12,'Killington Nor-Am March 6 DM'!$A$17:$H$97,8,FALSE))=TRUE,0,VLOOKUP($C12,'Killington Nor-Am March 6 DM'!$A$17:$H$97,8,FALSE))</f>
        <v>0</v>
      </c>
      <c r="AE12" s="10">
        <f>IF(ISNA(VLOOKUP($C12,'VSC Nor-Am Feb 27 MO'!$A$17:$H$97,8,FALSE))=TRUE,0,VLOOKUP($C12,'VSC Nor-Am Feb 27 MO'!$A$17:$H$97,8,FALSE))</f>
        <v>0</v>
      </c>
      <c r="AF12" s="10">
        <f>IF(ISNA(VLOOKUP($C12,'VSC Nor-Am Feb 28 DM'!$A$17:$H$97,8,FALSE))=TRUE,0,VLOOKUP($C12,'VSC Nor-Am Feb 28 DM'!$A$17:$H$97,8,FALSE))</f>
        <v>0</v>
      </c>
      <c r="AG12" s="10">
        <f>IF(ISNA(VLOOKUP($C12,'Sr Nationals March 12 MO'!$A$17:$H$97,8,FALSE))=TRUE,0,VLOOKUP($C12,'Sr Nationals March 12 MO'!$A$17:$H$97,8,FALSE))</f>
        <v>0</v>
      </c>
      <c r="AH12" s="10">
        <f>IF(ISNA(VLOOKUP($C12,'Sr Nationals March 13 DM'!$A$17:$H$97,8,FALSE))=TRUE,0,VLOOKUP($C12,'Sr Nationals March 13 DM'!$A$17:$H$97,8,FALSE))</f>
        <v>0</v>
      </c>
      <c r="AI12" s="10">
        <f>IF(ISNA(VLOOKUP($C12,'Jr Nationals March 18 MO'!$A$17:$H$97,8,FALSE))=TRUE,0,VLOOKUP($C12,'Jr Nationals March 18 MO'!$A$17:$H$97,8,FALSE))</f>
        <v>419.1329000138294</v>
      </c>
      <c r="AJ12" s="10">
        <f>IF(ISNA(VLOOKUP($C12,'Thunder Bay TT Jan 2016 MO'!$A$17:$H$97,8,FALSE))=TRUE,0,VLOOKUP($C12,'Thunder Bay TT Jan 2016 MO'!$A$17:$H$97,8,FALSE))</f>
        <v>0</v>
      </c>
      <c r="AK12" s="10">
        <f>IF(ISNA(VLOOKUP($C12,Event28!$A$17:$H$97,8,FALSE))=TRUE,0,VLOOKUP($C12,Event28!$A$17:$H$97,8,FALSE))</f>
        <v>0</v>
      </c>
      <c r="AL12" s="10">
        <f>IF(ISNA(VLOOKUP($C12,Event29!$A$17:$H$97,8,FALSE))=TRUE,0,VLOOKUP($C12,Event29!$A$17:$H$97,8,FALSE))</f>
        <v>0</v>
      </c>
      <c r="AM12" s="10">
        <f>IF(ISNA(VLOOKUP($C12,Event30!$A$17:$H$96,8,FALSE))=TRUE,0,VLOOKUP($C12,Event30!$A$17:$H$96,8,FALSE))</f>
        <v>0</v>
      </c>
    </row>
    <row r="13" spans="1:39" s="6" customFormat="1" ht="15">
      <c r="A13" s="151" t="s">
        <v>140</v>
      </c>
      <c r="B13" s="151" t="s">
        <v>70</v>
      </c>
      <c r="C13" s="267" t="s">
        <v>117</v>
      </c>
      <c r="D13" s="140"/>
      <c r="E13" s="8">
        <f t="shared" si="0"/>
        <v>8</v>
      </c>
      <c r="F13" s="9">
        <f t="shared" si="1"/>
        <v>8</v>
      </c>
      <c r="G13" s="19">
        <f t="shared" si="2"/>
        <v>517.5500000000001</v>
      </c>
      <c r="H13" s="19">
        <f t="shared" si="3"/>
        <v>405.8723162235177</v>
      </c>
      <c r="I13" s="19">
        <f t="shared" si="4"/>
        <v>329.9963596650892</v>
      </c>
      <c r="J13" s="9">
        <f t="shared" si="5"/>
        <v>1253.418675888607</v>
      </c>
      <c r="K13" s="98"/>
      <c r="L13" s="10" t="str">
        <f>IF(ISNA(VLOOKUP($C13,'Canadian Selections Dec 19 - M'!$A$17:$H$67,8,FALSE))=TRUE,"0",VLOOKUP($C13,'Canadian Selections Dec 19 - M'!$A$17:$H$67,8,FALSE))</f>
        <v>0</v>
      </c>
      <c r="M13" s="26">
        <f>IF(ISNA(VLOOKUP($C13,'Canadian Selections Dec 20 - M'!$A$17:$H$17,8,FALSE))=TRUE,0,VLOOKUP($C13,'Canadian Selections Dec 20 - M'!$A$17:$H$17,8,FALSE))</f>
        <v>0</v>
      </c>
      <c r="N13" s="26">
        <f>IF(ISNA(VLOOKUP($C13,'Le Massif Cnd. Series Jan 16 MO'!$A$17:$H$95,8,FALSE))=TRUE,0,VLOOKUP($C13,'Le Massif Cnd. Series Jan 16 MO'!$A$17:$H$95,8,FALSE))</f>
        <v>0</v>
      </c>
      <c r="O13" s="10">
        <f>IF(ISNA(VLOOKUP($C13,'Le Massif Cnd. Series Jan 17 DM'!$A$17:$H$100,8,FALSE))=TRUE,0,VLOOKUP($C13,'Le Massif Cnd. Series Jan 17 DM'!$A$17:$H$100,8,FALSE))</f>
        <v>0</v>
      </c>
      <c r="P13" s="10">
        <f>IF(ISNA(VLOOKUP($C13,'USSA Bristol Jan 16 MO'!$A$17:$H$100,8,FALSE))=TRUE,0,VLOOKUP($C13,'USSA Bristol Jan 16 MO'!$A$17:$H$100,8,FALSE))</f>
        <v>0</v>
      </c>
      <c r="Q13" s="10">
        <f>IF(ISNA(VLOOKUP($C13,'USSA Bristol Jan 17 DM'!$A$17:$H$100,8,FALSE))=TRUE,0,VLOOKUP($C13,'USSA Bristol Jan 17 DM'!$A$17:$H$100,8,FALSE))</f>
        <v>0</v>
      </c>
      <c r="R13" s="10">
        <f>IF(ISNA(VLOOKUP($C13,'Sr Nationals March 12 MO'!$A$17:$H$17,8,FALSE))=TRUE,0,VLOOKUP($C13,'Sr Nationals March 12 MO'!$A$17:$H$17,8,FALSE))</f>
        <v>0</v>
      </c>
      <c r="S13" s="10">
        <f>IF(ISNA(VLOOKUP($C13,'Apex Cnd. Series Feb 7 DM'!$A$17:$H$99,8,FALSE))=TRUE,0,VLOOKUP($C13,'Apex Cnd. Series Feb 7 DM'!$A$17:$H$99,8,FALSE))</f>
        <v>0</v>
      </c>
      <c r="T13" s="10">
        <f>IF(ISNA(VLOOKUP($C13,'Calabogie TT Feb 7 MO'!$A$17:$H$97,8,FALSE))=TRUE,0,VLOOKUP($C13,'Calabogie TT Feb 7 MO'!$A$17:$H$97,8,FALSE))</f>
        <v>263.025058590229</v>
      </c>
      <c r="U13" s="10">
        <f>IF(ISNA(VLOOKUP($C13,'Calabogie TT Feb 6 MO'!$A$17:$H$97,8,FALSE))=TRUE,0,VLOOKUP($C13,'Calabogie TT Feb 6 MO'!$A$17:$H$97,8,FALSE))</f>
        <v>329.9963596650892</v>
      </c>
      <c r="V13" s="10">
        <f>IF(ISNA(VLOOKUP($C13,'Calgary Nor-Am Feb 13 MO'!$A$17:$H$92,8,FALSE))=TRUE,0,VLOOKUP($C13,'Calgary Nor-Am Feb 13 MO'!$A$17:$H$92,8,FALSE))</f>
        <v>0</v>
      </c>
      <c r="W13" s="10">
        <f>IF(ISNA(VLOOKUP($C13,'Calgary Nor-Am Feb 14 DM'!$A$17:$H$92,8,FALSE))=TRUE,0,VLOOKUP($C13,'Calgary Nor-Am Feb 14 DM'!$A$17:$H$92,8,FALSE))</f>
        <v>0</v>
      </c>
      <c r="X13" s="10">
        <f>IF(ISNA(VLOOKUP($C13,'Camp Fortune TT Feb 21 MO'!$A$17:$H$97,8,FALSE))=TRUE,0,VLOOKUP($C13,'Camp Fortune TT Feb 21 MO'!$A$17:$H$97,8,FALSE))</f>
        <v>300.1998001998002</v>
      </c>
      <c r="Y13" s="10">
        <f>IF(ISNA(VLOOKUP($C13,'Park City Nor-Am Feb 20 MO'!$A$17:$H$97,8,FALSE))=TRUE,0,VLOOKUP($C13,'Park City Nor-Am Feb 20 MO'!$A$17:$H$97,8,FALSE))</f>
        <v>0</v>
      </c>
      <c r="Z13" s="10">
        <f>IF(ISNA(VLOOKUP($C13,'Park City Nor-Am Feb 21 DM'!$A$17:$H$97,8,FALSE))=TRUE,0,VLOOKUP($C13,'Park City Nor-Am Feb 21 DM'!$A$17:$H$97,8,FALSE))</f>
        <v>0</v>
      </c>
      <c r="AA13" s="10">
        <f>IF(ISNA(VLOOKUP($C13,'Caledon TT Feb 27 MO'!$A$17:$H$96,8,FALSE))=TRUE,0,VLOOKUP($C13,'Caledon TT Feb 27 MO'!$A$17:$H$96,8,FALSE))</f>
        <v>405.8723162235177</v>
      </c>
      <c r="AB13" s="10">
        <f>IF(ISNA(VLOOKUP($C13,'Caledon TT Feb 28 DM'!$A$17:$H$97,8,FALSE))=TRUE,0,VLOOKUP($C13,'Caledon TT Feb 28 DM'!$A$17:$H$97,8,FALSE))</f>
        <v>517.5500000000001</v>
      </c>
      <c r="AC13" s="10">
        <f>IF(ISNA(VLOOKUP($C13,'Killington Nor-Am March 5 MO'!$A$17:$H$97,8,FALSE))=TRUE,0,VLOOKUP($C13,'Killington Nor-Am March 5 MO'!$A$17:$H$97,8,FALSE))</f>
        <v>0</v>
      </c>
      <c r="AD13" s="10">
        <f>IF(ISNA(VLOOKUP($C13,'Killington Nor-Am March 6 DM'!$A$17:$H$97,8,FALSE))=TRUE,0,VLOOKUP($C13,'Killington Nor-Am March 6 DM'!$A$17:$H$97,8,FALSE))</f>
        <v>0</v>
      </c>
      <c r="AE13" s="10">
        <f>IF(ISNA(VLOOKUP($C13,'VSC Nor-Am Feb 27 MO'!$A$17:$H$97,8,FALSE))=TRUE,0,VLOOKUP($C13,'VSC Nor-Am Feb 27 MO'!$A$17:$H$97,8,FALSE))</f>
        <v>0</v>
      </c>
      <c r="AF13" s="10">
        <f>IF(ISNA(VLOOKUP($C13,'VSC Nor-Am Feb 28 DM'!$A$17:$H$97,8,FALSE))=TRUE,0,VLOOKUP($C13,'VSC Nor-Am Feb 28 DM'!$A$17:$H$97,8,FALSE))</f>
        <v>0</v>
      </c>
      <c r="AG13" s="10">
        <f>IF(ISNA(VLOOKUP($C13,'Sr Nationals March 12 MO'!$A$17:$H$97,8,FALSE))=TRUE,0,VLOOKUP($C13,'Sr Nationals March 12 MO'!$A$17:$H$97,8,FALSE))</f>
        <v>0</v>
      </c>
      <c r="AH13" s="10">
        <f>IF(ISNA(VLOOKUP($C13,'Sr Nationals March 13 DM'!$A$17:$H$97,8,FALSE))=TRUE,0,VLOOKUP($C13,'Sr Nationals March 13 DM'!$A$17:$H$97,8,FALSE))</f>
        <v>0</v>
      </c>
      <c r="AI13" s="10">
        <f>IF(ISNA(VLOOKUP($C13,'Jr Nationals March 18 MO'!$A$17:$H$97,8,FALSE))=TRUE,0,VLOOKUP($C13,'Jr Nationals March 18 MO'!$A$17:$H$97,8,FALSE))</f>
        <v>329.1038583874983</v>
      </c>
      <c r="AJ13" s="10">
        <f>IF(ISNA(VLOOKUP($C13,'Thunder Bay TT Jan 2016 MO'!$A$17:$H$97,8,FALSE))=TRUE,0,VLOOKUP($C13,'Thunder Bay TT Jan 2016 MO'!$A$17:$H$97,8,FALSE))</f>
        <v>0</v>
      </c>
      <c r="AK13" s="10">
        <f>IF(ISNA(VLOOKUP($C13,Event28!$A$17:$H$97,8,FALSE))=TRUE,0,VLOOKUP($C13,Event28!$A$17:$H$97,8,FALSE))</f>
        <v>0</v>
      </c>
      <c r="AL13" s="10">
        <f>IF(ISNA(VLOOKUP($C13,Event29!$A$17:$H$97,8,FALSE))=TRUE,0,VLOOKUP($C13,Event29!$A$17:$H$97,8,FALSE))</f>
        <v>0</v>
      </c>
      <c r="AM13" s="10">
        <f>IF(ISNA(VLOOKUP($C13,Event30!$A$17:$H$96,8,FALSE))=TRUE,0,VLOOKUP($C13,Event30!$A$17:$H$96,8,FALSE))</f>
        <v>0</v>
      </c>
    </row>
    <row r="14" spans="1:39" s="6" customFormat="1" ht="15">
      <c r="A14" s="174" t="s">
        <v>80</v>
      </c>
      <c r="B14" s="174" t="s">
        <v>67</v>
      </c>
      <c r="C14" s="213" t="s">
        <v>73</v>
      </c>
      <c r="D14" s="140"/>
      <c r="E14" s="8">
        <f t="shared" si="0"/>
        <v>9</v>
      </c>
      <c r="F14" s="9">
        <f t="shared" si="1"/>
        <v>9</v>
      </c>
      <c r="G14" s="19">
        <f t="shared" si="2"/>
        <v>497.0166666666667</v>
      </c>
      <c r="H14" s="19">
        <f t="shared" si="3"/>
        <v>377.12626192781073</v>
      </c>
      <c r="I14" s="19">
        <f t="shared" si="4"/>
        <v>373.2963732963733</v>
      </c>
      <c r="J14" s="9">
        <f t="shared" si="5"/>
        <v>1247.4393018908509</v>
      </c>
      <c r="K14" s="98"/>
      <c r="L14" s="10" t="str">
        <f>IF(ISNA(VLOOKUP($C14,'Canadian Selections Dec 19 - M'!$A$17:$H$67,8,FALSE))=TRUE,"0",VLOOKUP($C14,'Canadian Selections Dec 19 - M'!$A$17:$H$67,8,FALSE))</f>
        <v>0</v>
      </c>
      <c r="M14" s="26">
        <f>IF(ISNA(VLOOKUP($C14,'Canadian Selections Dec 20 - M'!$A$17:$H$66,8,FALSE))=TRUE,0,VLOOKUP($C14,'Canadian Selections Dec 20 - M'!$A$17:$H$66,8,FALSE))</f>
        <v>0</v>
      </c>
      <c r="N14" s="26">
        <f>IF(ISNA(VLOOKUP($C14,'Le Massif Cnd. Series Jan 16 MO'!$A$17:$H$95,8,FALSE))=TRUE,0,VLOOKUP($C14,'Le Massif Cnd. Series Jan 16 MO'!$A$17:$H$95,8,FALSE))</f>
        <v>0</v>
      </c>
      <c r="O14" s="10">
        <f>IF(ISNA(VLOOKUP($C14,'Le Massif Cnd. Series Jan 17 DM'!$A$17:$H$100,8,FALSE))=TRUE,0,VLOOKUP($C14,'Le Massif Cnd. Series Jan 17 DM'!$A$17:$H$100,8,FALSE))</f>
        <v>0</v>
      </c>
      <c r="P14" s="10">
        <f>IF(ISNA(VLOOKUP($C14,'USSA Bristol Jan 16 MO'!$A$17:$H$100,8,FALSE))=TRUE,0,VLOOKUP($C14,'USSA Bristol Jan 16 MO'!$A$17:$H$100,8,FALSE))</f>
        <v>373.2963732963733</v>
      </c>
      <c r="Q14" s="10">
        <f>IF(ISNA(VLOOKUP($C14,'USSA Bristol Jan 17 DM'!$A$17:$H$100,8,FALSE))=TRUE,0,VLOOKUP($C14,'USSA Bristol Jan 17 DM'!$A$17:$H$100,8,FALSE))</f>
        <v>208.00000000000003</v>
      </c>
      <c r="R14" s="10">
        <f>IF(ISNA(VLOOKUP($C14,'Apex Cnd. Series Feb 6 MO'!$A$17:$H$99,8,FALSE))=TRUE,0,VLOOKUP($C14,'Apex Cnd. Series Feb 6 MO'!$A$17:$H$99,8,FALSE))</f>
        <v>0</v>
      </c>
      <c r="S14" s="10">
        <f>IF(ISNA(VLOOKUP($C14,'Apex Cnd. Series Feb 7 DM'!$A$17:$H$99,8,FALSE))=TRUE,0,VLOOKUP($C14,'Apex Cnd. Series Feb 7 DM'!$A$17:$H$99,8,FALSE))</f>
        <v>0</v>
      </c>
      <c r="T14" s="10">
        <f>IF(ISNA(VLOOKUP($C14,'Calabogie TT Feb 7 MO'!$A$17:$H$97,8,FALSE))=TRUE,0,VLOOKUP($C14,'Calabogie TT Feb 7 MO'!$A$17:$H$97,8,FALSE))</f>
        <v>371.3719127456283</v>
      </c>
      <c r="U14" s="10">
        <f>IF(ISNA(VLOOKUP($C14,'Calabogie TT Feb 6 MO'!$A$17:$H$97,8,FALSE))=TRUE,0,VLOOKUP($C14,'Calabogie TT Feb 6 MO'!$A$17:$H$97,8,FALSE))</f>
        <v>324.4448489261012</v>
      </c>
      <c r="V14" s="10">
        <f>IF(ISNA(VLOOKUP($C14,'Calgary Nor-Am Feb 13 MO'!$A$17:$H$92,8,FALSE))=TRUE,0,VLOOKUP($C14,'Calgary Nor-Am Feb 13 MO'!$A$17:$H$92,8,FALSE))</f>
        <v>0</v>
      </c>
      <c r="W14" s="10">
        <f>IF(ISNA(VLOOKUP($C14,'Calgary Nor-Am Feb 14 DM'!$A$17:$H$92,8,FALSE))=TRUE,0,VLOOKUP($C14,'Calgary Nor-Am Feb 14 DM'!$A$17:$H$92,8,FALSE))</f>
        <v>0</v>
      </c>
      <c r="X14" s="10">
        <f>IF(ISNA(VLOOKUP($C14,'Camp Fortune TT Feb 21 MO'!$A$17:$H$97,8,FALSE))=TRUE,0,VLOOKUP($C14,'Camp Fortune TT Feb 21 MO'!$A$17:$H$97,8,FALSE))</f>
        <v>339.3035535892679</v>
      </c>
      <c r="Y14" s="10">
        <f>IF(ISNA(VLOOKUP($C14,'Park City Nor-Am Feb 20 MO'!$A$17:$H$97,8,FALSE))=TRUE,0,VLOOKUP($C14,'Park City Nor-Am Feb 20 MO'!$A$17:$H$97,8,FALSE))</f>
        <v>0</v>
      </c>
      <c r="Z14" s="10">
        <f>IF(ISNA(VLOOKUP($C14,'Park City Nor-Am Feb 21 DM'!$A$17:$H$97,8,FALSE))=TRUE,0,VLOOKUP($C14,'Park City Nor-Am Feb 21 DM'!$A$17:$H$97,8,FALSE))</f>
        <v>0</v>
      </c>
      <c r="AA14" s="10">
        <f>IF(ISNA(VLOOKUP($C14,'Caledon TT Feb 27 MO'!$A$17:$H$96,8,FALSE))=TRUE,0,VLOOKUP($C14,'Caledon TT Feb 27 MO'!$A$17:$H$96,8,FALSE))</f>
        <v>0</v>
      </c>
      <c r="AB14" s="10">
        <f>IF(ISNA(VLOOKUP($C14,'Caledon TT Feb 28 DM'!$A$17:$H$97,8,FALSE))=TRUE,0,VLOOKUP($C14,'Caledon TT Feb 28 DM'!$A$17:$H$97,8,FALSE))</f>
        <v>497.0166666666667</v>
      </c>
      <c r="AC14" s="10">
        <f>IF(ISNA(VLOOKUP($C14,'Killington Nor-Am March 5 MO'!$A$17:$H$97,8,FALSE))=TRUE,0,VLOOKUP($C14,'Killington Nor-Am March 5 MO'!$A$17:$H$97,8,FALSE))</f>
        <v>0</v>
      </c>
      <c r="AD14" s="10">
        <f>IF(ISNA(VLOOKUP($C14,'Killington Nor-Am March 6 DM'!$A$17:$H$97,8,FALSE))=TRUE,0,VLOOKUP($C14,'Killington Nor-Am March 6 DM'!$A$17:$H$97,8,FALSE))</f>
        <v>0</v>
      </c>
      <c r="AE14" s="10">
        <f>IF(ISNA(VLOOKUP($C14,'VSC Nor-Am Feb 27 MO'!$A$17:$H$97,8,FALSE))=TRUE,0,VLOOKUP($C14,'VSC Nor-Am Feb 27 MO'!$A$17:$H$97,8,FALSE))</f>
        <v>0</v>
      </c>
      <c r="AF14" s="10">
        <f>IF(ISNA(VLOOKUP($C14,'VSC Nor-Am Feb 28 DM'!$A$17:$H$97,8,FALSE))=TRUE,0,VLOOKUP($C14,'VSC Nor-Am Feb 28 DM'!$A$17:$H$97,8,FALSE))</f>
        <v>0</v>
      </c>
      <c r="AG14" s="10">
        <f>IF(ISNA(VLOOKUP($C14,'Sr Nationals March 12 MO'!$A$17:$H$97,8,FALSE))=TRUE,0,VLOOKUP($C14,'Sr Nationals March 12 MO'!$A$17:$H$97,8,FALSE))</f>
        <v>0</v>
      </c>
      <c r="AH14" s="10">
        <f>IF(ISNA(VLOOKUP($C14,'Sr Nationals March 13 DM'!$A$17:$H$97,8,FALSE))=TRUE,0,VLOOKUP($C14,'Sr Nationals March 13 DM'!$A$17:$H$97,8,FALSE))</f>
        <v>0</v>
      </c>
      <c r="AI14" s="10">
        <f>IF(ISNA(VLOOKUP($C14,'Jr Nationals March 18 MO'!$A$17:$H$97,8,FALSE))=TRUE,0,VLOOKUP($C14,'Jr Nationals March 18 MO'!$A$17:$H$97,8,FALSE))</f>
        <v>377.12626192781073</v>
      </c>
      <c r="AJ14" s="10">
        <f>IF(ISNA(VLOOKUP($C14,'Thunder Bay TT Jan 2016 MO'!$A$17:$H$97,8,FALSE))=TRUE,0,VLOOKUP($C14,'Thunder Bay TT Jan 2016 MO'!$A$17:$H$97,8,FALSE))</f>
        <v>0</v>
      </c>
      <c r="AK14" s="10">
        <f>IF(ISNA(VLOOKUP($C14,Event28!$A$17:$H$97,8,FALSE))=TRUE,0,VLOOKUP($C14,Event28!$A$17:$H$97,8,FALSE))</f>
        <v>0</v>
      </c>
      <c r="AL14" s="10">
        <f>IF(ISNA(VLOOKUP($C14,Event29!$A$17:$H$97,8,FALSE))=TRUE,0,VLOOKUP($C14,Event29!$A$17:$H$97,8,FALSE))</f>
        <v>0</v>
      </c>
      <c r="AM14" s="10">
        <f>IF(ISNA(VLOOKUP($C14,Event30!$A$17:$H$96,8,FALSE))=TRUE,0,VLOOKUP($C14,Event30!$A$17:$H$96,8,FALSE))</f>
        <v>0</v>
      </c>
    </row>
    <row r="15" spans="1:39" s="6" customFormat="1" ht="15">
      <c r="A15" s="174" t="s">
        <v>80</v>
      </c>
      <c r="B15" s="150" t="s">
        <v>67</v>
      </c>
      <c r="C15" s="207" t="s">
        <v>77</v>
      </c>
      <c r="D15" s="140"/>
      <c r="E15" s="8">
        <f t="shared" si="0"/>
        <v>10</v>
      </c>
      <c r="F15" s="9">
        <f t="shared" si="1"/>
        <v>10</v>
      </c>
      <c r="G15" s="19">
        <f t="shared" si="2"/>
        <v>507.2833333333334</v>
      </c>
      <c r="H15" s="19">
        <f t="shared" si="3"/>
        <v>393.82909142613397</v>
      </c>
      <c r="I15" s="19">
        <f t="shared" si="4"/>
        <v>334.522620236906</v>
      </c>
      <c r="J15" s="9">
        <f t="shared" si="5"/>
        <v>1235.6350449963734</v>
      </c>
      <c r="K15" s="98"/>
      <c r="L15" s="10" t="str">
        <f>IF(ISNA(VLOOKUP($C15,'Canadian Selections Dec 19 - M'!$A$17:$H$67,8,FALSE))=TRUE,"0",VLOOKUP($C15,'Canadian Selections Dec 19 - M'!$A$17:$H$67,8,FALSE))</f>
        <v>0</v>
      </c>
      <c r="M15" s="26">
        <f>IF(ISNA(VLOOKUP($C15,'Canadian Selections Dec 20 - M'!$A$17:$H$66,8,FALSE))=TRUE,0,VLOOKUP($C15,'Canadian Selections Dec 20 - M'!$A$17:$H$66,8,FALSE))</f>
        <v>0</v>
      </c>
      <c r="N15" s="26">
        <f>IF(ISNA(VLOOKUP($C15,'Le Massif Cnd. Series Jan 16 MO'!$A$17:$H$95,8,FALSE))=TRUE,0,VLOOKUP($C15,'Le Massif Cnd. Series Jan 16 MO'!$A$17:$H$95,8,FALSE))</f>
        <v>0</v>
      </c>
      <c r="O15" s="10">
        <f>IF(ISNA(VLOOKUP($C15,'Le Massif Cnd. Series Jan 17 DM'!$A$17:$H$100,8,FALSE))=TRUE,0,VLOOKUP($C15,'Le Massif Cnd. Series Jan 17 DM'!$A$17:$H$100,8,FALSE))</f>
        <v>0</v>
      </c>
      <c r="P15" s="10">
        <f>IF(ISNA(VLOOKUP($C15,'USSA Bristol Jan 16 MO'!$A$17:$H$100,8,FALSE))=TRUE,0,VLOOKUP($C15,'USSA Bristol Jan 16 MO'!$A$17:$H$100,8,FALSE))</f>
        <v>279.6257796257796</v>
      </c>
      <c r="Q15" s="10">
        <f>IF(ISNA(VLOOKUP($C15,'USSA Bristol Jan 17 DM'!$A$17:$H$100,8,FALSE))=TRUE,0,VLOOKUP($C15,'USSA Bristol Jan 17 DM'!$A$17:$H$100,8,FALSE))</f>
        <v>33.333333333333336</v>
      </c>
      <c r="R15" s="10">
        <f>IF(ISNA(VLOOKUP($C15,'Apex Cnd. Series Feb 6 MO'!$A$17:$H$99,8,FALSE))=TRUE,0,VLOOKUP($C15,'Apex Cnd. Series Feb 6 MO'!$A$17:$H$99,8,FALSE))</f>
        <v>0</v>
      </c>
      <c r="S15" s="10">
        <f>IF(ISNA(VLOOKUP($C15,'Apex Cnd. Series Feb 7 DM'!$A$17:$H$99,8,FALSE))=TRUE,0,VLOOKUP($C15,'Apex Cnd. Series Feb 7 DM'!$A$17:$H$99,8,FALSE))</f>
        <v>0</v>
      </c>
      <c r="T15" s="10">
        <f>IF(ISNA(VLOOKUP($C15,'Calabogie TT Feb 7 MO'!$A$17:$H$97,8,FALSE))=TRUE,0,VLOOKUP($C15,'Calabogie TT Feb 7 MO'!$A$17:$H$97,8,FALSE))</f>
        <v>254.64214890932035</v>
      </c>
      <c r="U15" s="10">
        <f>IF(ISNA(VLOOKUP($C15,'Calabogie TT Feb 6 MO'!$A$17:$H$97,8,FALSE))=TRUE,0,VLOOKUP($C15,'Calabogie TT Feb 6 MO'!$A$17:$H$97,8,FALSE))</f>
        <v>322.1696396068438</v>
      </c>
      <c r="V15" s="10">
        <f>IF(ISNA(VLOOKUP($C15,'Calgary Nor-Am Feb 13 MO'!$A$17:$H$92,8,FALSE))=TRUE,0,VLOOKUP($C15,'Calgary Nor-Am Feb 13 MO'!$A$17:$H$92,8,FALSE))</f>
        <v>0</v>
      </c>
      <c r="W15" s="10">
        <f>IF(ISNA(VLOOKUP($C15,'Calgary Nor-Am Feb 14 DM'!$A$17:$H$92,8,FALSE))=TRUE,0,VLOOKUP($C15,'Calgary Nor-Am Feb 14 DM'!$A$17:$H$92,8,FALSE))</f>
        <v>0</v>
      </c>
      <c r="X15" s="10">
        <f>IF(ISNA(VLOOKUP($C15,'Camp Fortune TT Feb 21 MO'!$A$17:$H$97,8,FALSE))=TRUE,0,VLOOKUP($C15,'Camp Fortune TT Feb 21 MO'!$A$17:$H$97,8,FALSE))</f>
        <v>334.522620236906</v>
      </c>
      <c r="Y15" s="10">
        <f>IF(ISNA(VLOOKUP($C15,'Park City Nor-Am Feb 20 MO'!$A$17:$H$97,8,FALSE))=TRUE,0,VLOOKUP($C15,'Park City Nor-Am Feb 20 MO'!$A$17:$H$97,8,FALSE))</f>
        <v>0</v>
      </c>
      <c r="Z15" s="10">
        <f>IF(ISNA(VLOOKUP($C15,'Park City Nor-Am Feb 21 DM'!$A$17:$H$97,8,FALSE))=TRUE,0,VLOOKUP($C15,'Park City Nor-Am Feb 21 DM'!$A$17:$H$97,8,FALSE))</f>
        <v>0</v>
      </c>
      <c r="AA15" s="10">
        <f>IF(ISNA(VLOOKUP($C15,'Caledon TT Feb 27 MO'!$A$17:$H$96,8,FALSE))=TRUE,0,VLOOKUP($C15,'Caledon TT Feb 27 MO'!$A$17:$H$96,8,FALSE))</f>
        <v>393.82909142613397</v>
      </c>
      <c r="AB15" s="10">
        <f>IF(ISNA(VLOOKUP($C15,'Caledon TT Feb 28 DM'!$A$17:$H$97,8,FALSE))=TRUE,0,VLOOKUP($C15,'Caledon TT Feb 28 DM'!$A$17:$H$97,8,FALSE))</f>
        <v>507.2833333333334</v>
      </c>
      <c r="AC15" s="10">
        <f>IF(ISNA(VLOOKUP($C15,'Killington Nor-Am March 5 MO'!$A$17:$H$97,8,FALSE))=TRUE,0,VLOOKUP($C15,'Killington Nor-Am March 5 MO'!$A$17:$H$97,8,FALSE))</f>
        <v>0</v>
      </c>
      <c r="AD15" s="10">
        <f>IF(ISNA(VLOOKUP($C15,'Killington Nor-Am March 6 DM'!$A$17:$H$97,8,FALSE))=TRUE,0,VLOOKUP($C15,'Killington Nor-Am March 6 DM'!$A$17:$H$97,8,FALSE))</f>
        <v>0</v>
      </c>
      <c r="AE15" s="10">
        <f>IF(ISNA(VLOOKUP($C15,'VSC Nor-Am Feb 27 MO'!$A$17:$H$97,8,FALSE))=TRUE,0,VLOOKUP($C15,'VSC Nor-Am Feb 27 MO'!$A$17:$H$97,8,FALSE))</f>
        <v>0</v>
      </c>
      <c r="AF15" s="10">
        <f>IF(ISNA(VLOOKUP($C15,'VSC Nor-Am Feb 28 DM'!$A$17:$H$97,8,FALSE))=TRUE,0,VLOOKUP($C15,'VSC Nor-Am Feb 28 DM'!$A$17:$H$97,8,FALSE))</f>
        <v>0</v>
      </c>
      <c r="AG15" s="10">
        <f>IF(ISNA(VLOOKUP($C15,'Sr Nationals March 12 MO'!$A$17:$H$97,8,FALSE))=TRUE,0,VLOOKUP($C15,'Sr Nationals March 12 MO'!$A$17:$H$97,8,FALSE))</f>
        <v>0</v>
      </c>
      <c r="AH15" s="10">
        <f>IF(ISNA(VLOOKUP($C15,'Sr Nationals March 13 DM'!$A$17:$H$97,8,FALSE))=TRUE,0,VLOOKUP($C15,'Sr Nationals March 13 DM'!$A$17:$H$97,8,FALSE))</f>
        <v>0</v>
      </c>
      <c r="AI15" s="10">
        <f>IF(ISNA(VLOOKUP($C15,'Jr Nationals March 18 MO'!$A$17:$H$97,8,FALSE))=TRUE,0,VLOOKUP($C15,'Jr Nationals March 18 MO'!$A$17:$H$97,8,FALSE))</f>
        <v>0</v>
      </c>
      <c r="AJ15" s="10">
        <f>IF(ISNA(VLOOKUP($C15,'Thunder Bay TT Jan 2016 MO'!$A$17:$H$97,8,FALSE))=TRUE,0,VLOOKUP($C15,'Thunder Bay TT Jan 2016 MO'!$A$17:$H$97,8,FALSE))</f>
        <v>0</v>
      </c>
      <c r="AK15" s="10">
        <f>IF(ISNA(VLOOKUP($C15,Event28!$A$17:$H$97,8,FALSE))=TRUE,0,VLOOKUP($C15,Event28!$A$17:$H$97,8,FALSE))</f>
        <v>0</v>
      </c>
      <c r="AL15" s="10">
        <f>IF(ISNA(VLOOKUP($C15,Event29!$A$17:$H$97,8,FALSE))=TRUE,0,VLOOKUP($C15,Event29!$A$17:$H$97,8,FALSE))</f>
        <v>0</v>
      </c>
      <c r="AM15" s="10">
        <f>IF(ISNA(VLOOKUP($C15,Event30!$A$17:$H$96,8,FALSE))=TRUE,0,VLOOKUP($C15,Event30!$A$17:$H$96,8,FALSE))</f>
        <v>0</v>
      </c>
    </row>
    <row r="16" spans="1:39" s="6" customFormat="1" ht="15">
      <c r="A16" s="151" t="s">
        <v>140</v>
      </c>
      <c r="B16" s="151" t="s">
        <v>67</v>
      </c>
      <c r="C16" s="207" t="s">
        <v>106</v>
      </c>
      <c r="D16" s="140"/>
      <c r="E16" s="8">
        <f t="shared" si="0"/>
        <v>11</v>
      </c>
      <c r="F16" s="9">
        <f t="shared" si="1"/>
        <v>11</v>
      </c>
      <c r="G16" s="19">
        <f t="shared" si="2"/>
        <v>477.40000000000003</v>
      </c>
      <c r="H16" s="19">
        <f t="shared" si="3"/>
        <v>331.42329020332727</v>
      </c>
      <c r="I16" s="19">
        <f t="shared" si="4"/>
        <v>327.6009704581133</v>
      </c>
      <c r="J16" s="9">
        <f t="shared" si="5"/>
        <v>1136.4242606614407</v>
      </c>
      <c r="K16" s="98"/>
      <c r="L16" s="10" t="str">
        <f>IF(ISNA(VLOOKUP($C16,'Canadian Selections Dec 19 - M'!$A$17:$H$67,8,FALSE))=TRUE,"0",VLOOKUP($C16,'Canadian Selections Dec 19 - M'!$A$17:$H$67,8,FALSE))</f>
        <v>0</v>
      </c>
      <c r="M16" s="26">
        <f>IF(ISNA(VLOOKUP($C16,'Canadian Selections Dec 20 - M'!$A$17:$H$17,8,FALSE))=TRUE,0,VLOOKUP($C16,'Canadian Selections Dec 20 - M'!$A$17:$H$17,8,FALSE))</f>
        <v>0</v>
      </c>
      <c r="N16" s="26">
        <f>IF(ISNA(VLOOKUP($C16,'Le Massif Cnd. Series Jan 16 MO'!$A$17:$H$95,8,FALSE))=TRUE,0,VLOOKUP($C16,'Le Massif Cnd. Series Jan 16 MO'!$A$17:$H$95,8,FALSE))</f>
        <v>0</v>
      </c>
      <c r="O16" s="26">
        <f>IF(ISNA(VLOOKUP($C16,'Le Massif Cnd. Series Jan 17 DM'!$A$17:$H$100,8,FALSE))=TRUE,0,VLOOKUP($C16,'Le Massif Cnd. Series Jan 17 DM'!$A$17:$H$100,8,FALSE))</f>
        <v>0</v>
      </c>
      <c r="P16" s="10">
        <f>IF(ISNA(VLOOKUP($C16,'USSA Bristol Jan 16 MO'!$A$17:$H$100,8,FALSE))=TRUE,0,VLOOKUP($C16,'USSA Bristol Jan 16 MO'!$A$17:$H$100,8,FALSE))</f>
        <v>0</v>
      </c>
      <c r="Q16" s="10">
        <f>IF(ISNA(VLOOKUP($C16,'USSA Bristol Jan 17 DM'!$A$17:$H$100,8,FALSE))=TRUE,0,VLOOKUP($C16,'USSA Bristol Jan 17 DM'!$A$17:$H$100,8,FALSE))</f>
        <v>0</v>
      </c>
      <c r="R16" s="10">
        <f>IF(ISNA(VLOOKUP($C16,'Apex Cnd. Series Feb 6 MO'!$A$17:$H$99,8,FALSE))=TRUE,0,VLOOKUP($C16,'Apex Cnd. Series Feb 6 MO'!$A$17:$H$99,8,FALSE))</f>
        <v>0</v>
      </c>
      <c r="S16" s="10">
        <f>IF(ISNA(VLOOKUP($C16,'Apex Cnd. Series Feb 7 DM'!$A$17:$H$99,8,FALSE))=TRUE,0,VLOOKUP($C16,'Apex Cnd. Series Feb 7 DM'!$A$17:$H$99,8,FALSE))</f>
        <v>0</v>
      </c>
      <c r="T16" s="10">
        <f>IF(ISNA(VLOOKUP($C16,'Calabogie TT Feb 7 MO'!$A$17:$H$97,8,FALSE))=TRUE,0,VLOOKUP($C16,'Calabogie TT Feb 7 MO'!$A$17:$H$97,8,FALSE))</f>
        <v>240.76077158824592</v>
      </c>
      <c r="U16" s="10">
        <f>IF(ISNA(VLOOKUP($C16,'Calabogie TT Feb 6 MO'!$A$17:$H$97,8,FALSE))=TRUE,0,VLOOKUP($C16,'Calabogie TT Feb 6 MO'!$A$17:$H$97,8,FALSE))</f>
        <v>229.79614124499457</v>
      </c>
      <c r="V16" s="10">
        <f>IF(ISNA(VLOOKUP($C16,'Calgary Nor-Am Feb 13 MO'!$A$17:$H$92,8,FALSE))=TRUE,0,VLOOKUP($C16,'Calgary Nor-Am Feb 13 MO'!$A$17:$H$92,8,FALSE))</f>
        <v>0</v>
      </c>
      <c r="W16" s="10">
        <f>IF(ISNA(VLOOKUP($C16,'Calgary Nor-Am Feb 14 DM'!$A$17:$H$92,8,FALSE))=TRUE,0,VLOOKUP($C16,'Calgary Nor-Am Feb 14 DM'!$A$17:$H$92,8,FALSE))</f>
        <v>0</v>
      </c>
      <c r="X16" s="10">
        <f>IF(ISNA(VLOOKUP($C16,'Camp Fortune TT Feb 21 MO'!$A$17:$H$97,8,FALSE))=TRUE,0,VLOOKUP($C16,'Camp Fortune TT Feb 21 MO'!$A$17:$H$97,8,FALSE))</f>
        <v>327.6009704581133</v>
      </c>
      <c r="Y16" s="10">
        <f>IF(ISNA(VLOOKUP($C16,'Park City Nor-Am Feb 20 MO'!$A$17:$H$97,8,FALSE))=TRUE,0,VLOOKUP($C16,'Park City Nor-Am Feb 20 MO'!$A$17:$H$97,8,FALSE))</f>
        <v>0</v>
      </c>
      <c r="Z16" s="10">
        <f>IF(ISNA(VLOOKUP($C16,'Park City Nor-Am Feb 21 DM'!$A$17:$H$97,8,FALSE))=TRUE,0,VLOOKUP($C16,'Park City Nor-Am Feb 21 DM'!$A$17:$H$97,8,FALSE))</f>
        <v>0</v>
      </c>
      <c r="AA16" s="10">
        <f>IF(ISNA(VLOOKUP($C16,'Caledon TT Feb 27 MO'!$A$17:$H$96,8,FALSE))=TRUE,0,VLOOKUP($C16,'Caledon TT Feb 27 MO'!$A$17:$H$96,8,FALSE))</f>
        <v>331.42329020332727</v>
      </c>
      <c r="AB16" s="10">
        <f>IF(ISNA(VLOOKUP($C16,'Caledon TT Feb 28 DM'!$A$17:$H$97,8,FALSE))=TRUE,0,VLOOKUP($C16,'Caledon TT Feb 28 DM'!$A$17:$H$97,8,FALSE))</f>
        <v>477.40000000000003</v>
      </c>
      <c r="AC16" s="10">
        <f>IF(ISNA(VLOOKUP($C16,'Killington Nor-Am March 5 MO'!$A$17:$H$97,8,FALSE))=TRUE,0,VLOOKUP($C16,'Killington Nor-Am March 5 MO'!$A$17:$H$97,8,FALSE))</f>
        <v>0</v>
      </c>
      <c r="AD16" s="10">
        <f>IF(ISNA(VLOOKUP($C16,'Killington Nor-Am March 6 DM'!$A$17:$H$97,8,FALSE))=TRUE,0,VLOOKUP($C16,'Killington Nor-Am March 6 DM'!$A$17:$H$97,8,FALSE))</f>
        <v>0</v>
      </c>
      <c r="AE16" s="10">
        <f>IF(ISNA(VLOOKUP($C16,'VSC Nor-Am Feb 27 MO'!$A$17:$H$97,8,FALSE))=TRUE,0,VLOOKUP($C16,'VSC Nor-Am Feb 27 MO'!$A$17:$H$97,8,FALSE))</f>
        <v>0</v>
      </c>
      <c r="AF16" s="10">
        <f>IF(ISNA(VLOOKUP($C16,'VSC Nor-Am Feb 28 DM'!$A$17:$H$97,8,FALSE))=TRUE,0,VLOOKUP($C16,'VSC Nor-Am Feb 28 DM'!$A$17:$H$97,8,FALSE))</f>
        <v>0</v>
      </c>
      <c r="AG16" s="10">
        <f>IF(ISNA(VLOOKUP($C16,'Sr Nationals March 12 MO'!$A$17:$H$97,8,FALSE))=TRUE,0,VLOOKUP($C16,'Sr Nationals March 12 MO'!$A$17:$H$97,8,FALSE))</f>
        <v>0</v>
      </c>
      <c r="AH16" s="10">
        <f>IF(ISNA(VLOOKUP($C16,'Sr Nationals March 13 DM'!$A$17:$H$97,8,FALSE))=TRUE,0,VLOOKUP($C16,'Sr Nationals March 13 DM'!$A$17:$H$97,8,FALSE))</f>
        <v>0</v>
      </c>
      <c r="AI16" s="10">
        <f>IF(ISNA(VLOOKUP($C16,'Jr Nationals March 18 MO'!$A$17:$H$97,8,FALSE))=TRUE,0,VLOOKUP($C16,'Jr Nationals March 18 MO'!$A$17:$H$97,8,FALSE))</f>
        <v>0</v>
      </c>
      <c r="AJ16" s="10">
        <f>IF(ISNA(VLOOKUP($C16,'Thunder Bay TT Jan 2016 MO'!$A$17:$H$97,8,FALSE))=TRUE,0,VLOOKUP($C16,'Thunder Bay TT Jan 2016 MO'!$A$17:$H$97,8,FALSE))</f>
        <v>0</v>
      </c>
      <c r="AK16" s="10">
        <f>IF(ISNA(VLOOKUP($C16,Event28!$A$17:$H$97,8,FALSE))=TRUE,0,VLOOKUP($C16,Event28!$A$17:$H$97,8,FALSE))</f>
        <v>0</v>
      </c>
      <c r="AL16" s="10">
        <f>IF(ISNA(VLOOKUP($C16,Event29!$A$17:$H$97,8,FALSE))=TRUE,0,VLOOKUP($C16,Event29!$A$17:$H$97,8,FALSE))</f>
        <v>0</v>
      </c>
      <c r="AM16" s="10">
        <f>IF(ISNA(VLOOKUP($C16,Event30!$A$17:$H$96,8,FALSE))=TRUE,0,VLOOKUP($C16,Event30!$A$17:$H$96,8,FALSE))</f>
        <v>0</v>
      </c>
    </row>
    <row r="17" spans="1:39" s="6" customFormat="1" ht="15">
      <c r="A17" s="174" t="s">
        <v>80</v>
      </c>
      <c r="B17" s="174" t="s">
        <v>70</v>
      </c>
      <c r="C17" s="115" t="s">
        <v>74</v>
      </c>
      <c r="D17" s="140"/>
      <c r="E17" s="8">
        <f t="shared" si="0"/>
        <v>12</v>
      </c>
      <c r="F17" s="9">
        <f t="shared" si="1"/>
        <v>12</v>
      </c>
      <c r="G17" s="19">
        <f t="shared" si="2"/>
        <v>389.8407507464809</v>
      </c>
      <c r="H17" s="19">
        <f t="shared" si="3"/>
        <v>366.41929499072364</v>
      </c>
      <c r="I17" s="19">
        <f t="shared" si="4"/>
        <v>362.8087254371732</v>
      </c>
      <c r="J17" s="9">
        <f t="shared" si="5"/>
        <v>1119.0687711743778</v>
      </c>
      <c r="K17" s="98"/>
      <c r="L17" s="10" t="str">
        <f>IF(ISNA(VLOOKUP($C17,'Canadian Selections Dec 19 - M'!$A$17:$H$67,8,FALSE))=TRUE,"0",VLOOKUP($C17,'Canadian Selections Dec 19 - M'!$A$17:$H$67,8,FALSE))</f>
        <v>0</v>
      </c>
      <c r="M17" s="26">
        <f>IF(ISNA(VLOOKUP($C17,'Canadian Selections Dec 20 - M'!$A$17:$H$66,8,FALSE))=TRUE,0,VLOOKUP($C17,'Canadian Selections Dec 20 - M'!$A$17:$H$66,8,FALSE))</f>
        <v>0</v>
      </c>
      <c r="N17" s="10">
        <f>IF(ISNA(VLOOKUP($C17,'Le Massif Cnd. Series Jan 16 MO'!$A$17:$H$95,8,FALSE))=TRUE,0,VLOOKUP($C17,'Le Massif Cnd. Series Jan 16 MO'!$A$17:$H$95,8,FALSE))</f>
        <v>0</v>
      </c>
      <c r="O17" s="26">
        <f>IF(ISNA(VLOOKUP($C17,'Le Massif Cnd. Series Jan 17 DM'!$A$17:$H$100,8,FALSE))=TRUE,0,VLOOKUP($C17,'Le Massif Cnd. Series Jan 17 DM'!$A$17:$H$100,8,FALSE))</f>
        <v>0</v>
      </c>
      <c r="P17" s="10">
        <f>IF(ISNA(VLOOKUP($C17,'USSA Bristol Jan 16 MO'!$A$17:$H$100,8,FALSE))=TRUE,0,VLOOKUP($C17,'USSA Bristol Jan 16 MO'!$A$17:$H$100,8,FALSE))</f>
        <v>324.0933240933241</v>
      </c>
      <c r="Q17" s="10">
        <f>IF(ISNA(VLOOKUP($C17,'USSA Bristol Jan 17 DM'!$A$17:$H$100,8,FALSE))=TRUE,0,VLOOKUP($C17,'USSA Bristol Jan 17 DM'!$A$17:$H$100,8,FALSE))</f>
        <v>208.00000000000003</v>
      </c>
      <c r="R17" s="10">
        <f>IF(ISNA(VLOOKUP($C17,'Apex Cnd. Series Feb 6 MO'!$A$17:$H$99,8,FALSE))=TRUE,0,VLOOKUP($C17,'Apex Cnd. Series Feb 6 MO'!$A$17:$H$99,8,FALSE))</f>
        <v>0</v>
      </c>
      <c r="S17" s="10">
        <f>IF(ISNA(VLOOKUP($C17,'Apex Cnd. Series Feb 7 DM'!$A$17:$H$99,8,FALSE))=TRUE,0,VLOOKUP($C17,'Apex Cnd. Series Feb 7 DM'!$A$17:$H$99,8,FALSE))</f>
        <v>0</v>
      </c>
      <c r="T17" s="10">
        <f>IF(ISNA(VLOOKUP($C17,'Calabogie TT Feb 7 MO'!$A$17:$H$97,8,FALSE))=TRUE,0,VLOOKUP($C17,'Calabogie TT Feb 7 MO'!$A$17:$H$97,8,FALSE))</f>
        <v>362.8087254371732</v>
      </c>
      <c r="U17" s="10">
        <f>IF(ISNA(VLOOKUP($C17,'Calabogie TT Feb 6 MO'!$A$17:$H$97,8,FALSE))=TRUE,0,VLOOKUP($C17,'Calabogie TT Feb 6 MO'!$A$17:$H$97,8,FALSE))</f>
        <v>243.90243902439028</v>
      </c>
      <c r="V17" s="10">
        <f>IF(ISNA(VLOOKUP($C17,'Calgary Nor-Am Feb 13 MO'!$A$17:$H$92,8,FALSE))=TRUE,0,VLOOKUP($C17,'Calgary Nor-Am Feb 13 MO'!$A$17:$H$92,8,FALSE))</f>
        <v>0</v>
      </c>
      <c r="W17" s="10">
        <f>IF(ISNA(VLOOKUP($C17,'Calgary Nor-Am Feb 14 DM'!$A$17:$H$92,8,FALSE))=TRUE,0,VLOOKUP($C17,'Calgary Nor-Am Feb 14 DM'!$A$17:$H$92,8,FALSE))</f>
        <v>0</v>
      </c>
      <c r="X17" s="10">
        <f>IF(ISNA(VLOOKUP($C17,'Camp Fortune TT Feb 21 MO'!$A$17:$H$97,8,FALSE))=TRUE,0,VLOOKUP($C17,'Camp Fortune TT Feb 21 MO'!$A$17:$H$97,8,FALSE))</f>
        <v>366.41929499072364</v>
      </c>
      <c r="Y17" s="10">
        <f>IF(ISNA(VLOOKUP($C17,'Park City Nor-Am Feb 20 MO'!$A$17:$H$97,8,FALSE))=TRUE,0,VLOOKUP($C17,'Park City Nor-Am Feb 20 MO'!$A$17:$H$97,8,FALSE))</f>
        <v>0</v>
      </c>
      <c r="Z17" s="10">
        <f>IF(ISNA(VLOOKUP($C17,'Park City Nor-Am Feb 21 DM'!$A$17:$H$97,8,FALSE))=TRUE,0,VLOOKUP($C17,'Park City Nor-Am Feb 21 DM'!$A$17:$H$97,8,FALSE))</f>
        <v>0</v>
      </c>
      <c r="AA17" s="10">
        <f>IF(ISNA(VLOOKUP($C17,'Caledon TT Feb 27 MO'!$A$17:$H$96,8,FALSE))=TRUE,0,VLOOKUP($C17,'Caledon TT Feb 27 MO'!$A$17:$H$96,8,FALSE))</f>
        <v>389.8407507464809</v>
      </c>
      <c r="AB17" s="10">
        <f>IF(ISNA(VLOOKUP($C17,'Caledon TT Feb 28 DM'!$A$17:$H$97,8,FALSE))=TRUE,0,VLOOKUP($C17,'Caledon TT Feb 28 DM'!$A$17:$H$97,8,FALSE))</f>
        <v>0</v>
      </c>
      <c r="AC17" s="10">
        <f>IF(ISNA(VLOOKUP($C17,'Killington Nor-Am March 5 MO'!$A$17:$H$97,8,FALSE))=TRUE,0,VLOOKUP($C17,'Killington Nor-Am March 5 MO'!$A$17:$H$97,8,FALSE))</f>
        <v>0</v>
      </c>
      <c r="AD17" s="10">
        <f>IF(ISNA(VLOOKUP($C17,'Killington Nor-Am March 6 DM'!$A$17:$H$97,8,FALSE))=TRUE,0,VLOOKUP($C17,'Killington Nor-Am March 6 DM'!$A$17:$H$97,8,FALSE))</f>
        <v>0</v>
      </c>
      <c r="AE17" s="10">
        <f>IF(ISNA(VLOOKUP($C17,'VSC Nor-Am Feb 27 MO'!$A$17:$H$97,8,FALSE))=TRUE,0,VLOOKUP($C17,'VSC Nor-Am Feb 27 MO'!$A$17:$H$97,8,FALSE))</f>
        <v>0</v>
      </c>
      <c r="AF17" s="10">
        <f>IF(ISNA(VLOOKUP($C17,'VSC Nor-Am Feb 28 DM'!$A$17:$H$97,8,FALSE))=TRUE,0,VLOOKUP($C17,'VSC Nor-Am Feb 28 DM'!$A$17:$H$97,8,FALSE))</f>
        <v>0</v>
      </c>
      <c r="AG17" s="10">
        <f>IF(ISNA(VLOOKUP($C17,'Sr Nationals March 12 MO'!$A$17:$H$97,8,FALSE))=TRUE,0,VLOOKUP($C17,'Sr Nationals March 12 MO'!$A$17:$H$97,8,FALSE))</f>
        <v>0</v>
      </c>
      <c r="AH17" s="10">
        <f>IF(ISNA(VLOOKUP($C17,'Sr Nationals March 13 DM'!$A$17:$H$97,8,FALSE))=TRUE,0,VLOOKUP($C17,'Sr Nationals March 13 DM'!$A$17:$H$97,8,FALSE))</f>
        <v>0</v>
      </c>
      <c r="AI17" s="10">
        <f>IF(ISNA(VLOOKUP($C17,'Jr Nationals March 18 MO'!$A$17:$H$97,8,FALSE))=TRUE,0,VLOOKUP($C17,'Jr Nationals March 18 MO'!$A$17:$H$97,8,FALSE))</f>
        <v>71.56686488729083</v>
      </c>
      <c r="AJ17" s="10">
        <f>IF(ISNA(VLOOKUP($C17,'Thunder Bay TT Jan 2016 MO'!$A$17:$H$97,8,FALSE))=TRUE,0,VLOOKUP($C17,'Thunder Bay TT Jan 2016 MO'!$A$17:$H$97,8,FALSE))</f>
        <v>0</v>
      </c>
      <c r="AK17" s="10">
        <f>IF(ISNA(VLOOKUP($C17,Event28!$A$17:$H$97,8,FALSE))=TRUE,0,VLOOKUP($C17,Event28!$A$17:$H$97,8,FALSE))</f>
        <v>0</v>
      </c>
      <c r="AL17" s="10">
        <f>IF(ISNA(VLOOKUP($C17,Event29!$A$17:$H$97,8,FALSE))=TRUE,0,VLOOKUP($C17,Event29!$A$17:$H$97,8,FALSE))</f>
        <v>0</v>
      </c>
      <c r="AM17" s="10">
        <f>IF(ISNA(VLOOKUP($C17,Event30!$A$17:$H$96,8,FALSE))=TRUE,0,VLOOKUP($C17,Event30!$A$17:$H$96,8,FALSE))</f>
        <v>0</v>
      </c>
    </row>
    <row r="18" spans="1:39" s="6" customFormat="1" ht="15">
      <c r="A18" s="151" t="s">
        <v>89</v>
      </c>
      <c r="B18" s="151" t="s">
        <v>70</v>
      </c>
      <c r="C18" s="219" t="s">
        <v>118</v>
      </c>
      <c r="D18" s="140"/>
      <c r="E18" s="8">
        <f t="shared" si="0"/>
        <v>13</v>
      </c>
      <c r="F18" s="9">
        <f t="shared" si="1"/>
        <v>13</v>
      </c>
      <c r="G18" s="19">
        <f t="shared" si="2"/>
        <v>435.96666666666675</v>
      </c>
      <c r="H18" s="19">
        <f t="shared" si="3"/>
        <v>346.12540878714634</v>
      </c>
      <c r="I18" s="19">
        <f t="shared" si="4"/>
        <v>336.8060510917654</v>
      </c>
      <c r="J18" s="9">
        <f t="shared" si="5"/>
        <v>1118.8981265455786</v>
      </c>
      <c r="K18" s="98"/>
      <c r="L18" s="10" t="str">
        <f>IF(ISNA(VLOOKUP($C18,'Canadian Selections Dec 19 - M'!$A$17:$H$67,8,FALSE))=TRUE,"0",VLOOKUP($C18,'Canadian Selections Dec 19 - M'!$A$17:$H$67,8,FALSE))</f>
        <v>0</v>
      </c>
      <c r="M18" s="26">
        <f>IF(ISNA(VLOOKUP($C18,'Canadian Selections Dec 20 - M'!$A$17:$H$17,8,FALSE))=TRUE,0,VLOOKUP($C18,'Canadian Selections Dec 20 - M'!$A$17:$H$17,8,FALSE))</f>
        <v>0</v>
      </c>
      <c r="N18" s="10">
        <f>IF(ISNA(VLOOKUP($C18,'Le Massif Cnd. Series Jan 16 MO'!$A$17:$H$17,8,FALSE))=TRUE,0,VLOOKUP($C18,'Le Massif Cnd. Series Jan 16 MO'!$A$17:$H$24,8,FALSE))</f>
        <v>0</v>
      </c>
      <c r="O18" s="10">
        <f>IF(ISNA(VLOOKUP($C18,'Le Massif Cnd. Series Jan 17 DM'!$A$17:$H$100,8,FALSE))=TRUE,0,VLOOKUP($C18,'Le Massif Cnd. Series Jan 17 DM'!$A$17:$H$100,8,FALSE))</f>
        <v>0</v>
      </c>
      <c r="P18" s="10">
        <f>IF(ISNA(VLOOKUP($C18,'USSA Bristol Jan 16 MO'!$A$17:$H$100,8,FALSE))=TRUE,0,VLOOKUP($C18,'USSA Bristol Jan 16 MO'!$A$17:$H$100,8,FALSE))</f>
        <v>0</v>
      </c>
      <c r="Q18" s="10">
        <f>IF(ISNA(VLOOKUP($C18,'USSA Bristol Jan 17 DM'!$A$17:$H$100,8,FALSE))=TRUE,0,VLOOKUP($C18,'USSA Bristol Jan 17 DM'!$A$17:$H$100,8,FALSE))</f>
        <v>0</v>
      </c>
      <c r="R18" s="10">
        <f>IF(ISNA(VLOOKUP($C18,'Apex Cnd. Series Feb 6 MO'!$A$17:$H$99,8,FALSE))=TRUE,0,VLOOKUP($C18,'Apex Cnd. Series Feb 6 MO'!$A$17:$H$99,8,FALSE))</f>
        <v>0</v>
      </c>
      <c r="S18" s="10">
        <f>IF(ISNA(VLOOKUP($C18,'Apex Cnd. Series Feb 7 DM'!$A$17:$H$99,8,FALSE))=TRUE,0,VLOOKUP($C18,'Apex Cnd. Series Feb 7 DM'!$A$17:$H$99,8,FALSE))</f>
        <v>0</v>
      </c>
      <c r="T18" s="10">
        <f>IF(ISNA(VLOOKUP($C18,'Calabogie TT Feb 7 MO'!$A$17:$H$97,8,FALSE))=TRUE,0,VLOOKUP($C18,'Calabogie TT Feb 7 MO'!$A$17:$H$97,8,FALSE))</f>
        <v>159.72597800612942</v>
      </c>
      <c r="U18" s="10">
        <f>IF(ISNA(VLOOKUP($C18,'Calabogie TT Feb 6 MO'!$A$17:$H$97,8,FALSE))=TRUE,0,VLOOKUP($C18,'Calabogie TT Feb 6 MO'!$A$17:$H$97,8,FALSE))</f>
        <v>329.26829268292687</v>
      </c>
      <c r="V18" s="10">
        <f>IF(ISNA(VLOOKUP($C18,'Calgary Nor-Am Feb 13 MO'!$A$17:$H$92,8,FALSE))=TRUE,0,VLOOKUP($C18,'Calgary Nor-Am Feb 13 MO'!$A$17:$H$92,8,FALSE))</f>
        <v>0</v>
      </c>
      <c r="W18" s="10">
        <f>IF(ISNA(VLOOKUP($C18,'Calgary Nor-Am Feb 14 DM'!$A$17:$H$92,8,FALSE))=TRUE,0,VLOOKUP($C18,'Calgary Nor-Am Feb 14 DM'!$A$17:$H$92,8,FALSE))</f>
        <v>0</v>
      </c>
      <c r="X18" s="10">
        <f>IF(ISNA(VLOOKUP($C18,'Camp Fortune TT Feb 21 MO'!$A$17:$H$97,8,FALSE))=TRUE,0,VLOOKUP($C18,'Camp Fortune TT Feb 21 MO'!$A$17:$H$97,8,FALSE))</f>
        <v>336.8060510917654</v>
      </c>
      <c r="Y18" s="10">
        <f>IF(ISNA(VLOOKUP($C18,'Park City Nor-Am Feb 20 MO'!$A$17:$H$97,8,FALSE))=TRUE,0,VLOOKUP($C18,'Park City Nor-Am Feb 20 MO'!$A$17:$H$97,8,FALSE))</f>
        <v>0</v>
      </c>
      <c r="Z18" s="10">
        <f>IF(ISNA(VLOOKUP($C18,'Park City Nor-Am Feb 21 DM'!$A$17:$H$97,8,FALSE))=TRUE,0,VLOOKUP($C18,'Park City Nor-Am Feb 21 DM'!$A$17:$H$97,8,FALSE))</f>
        <v>0</v>
      </c>
      <c r="AA18" s="10">
        <f>IF(ISNA(VLOOKUP($C18,'Caledon TT Feb 27 MO'!$A$17:$H$96,8,FALSE))=TRUE,0,VLOOKUP($C18,'Caledon TT Feb 27 MO'!$A$17:$H$96,8,FALSE))</f>
        <v>346.12540878714634</v>
      </c>
      <c r="AB18" s="10">
        <f>IF(ISNA(VLOOKUP($C18,'Caledon TT Feb 28 DM'!$A$17:$H$97,8,FALSE))=TRUE,0,VLOOKUP($C18,'Caledon TT Feb 28 DM'!$A$17:$H$97,8,FALSE))</f>
        <v>435.96666666666675</v>
      </c>
      <c r="AC18" s="10">
        <f>IF(ISNA(VLOOKUP($C18,'Killington Nor-Am March 5 MO'!$A$17:$H$97,8,FALSE))=TRUE,0,VLOOKUP($C18,'Killington Nor-Am March 5 MO'!$A$17:$H$97,8,FALSE))</f>
        <v>0</v>
      </c>
      <c r="AD18" s="10">
        <f>IF(ISNA(VLOOKUP($C18,'Killington Nor-Am March 6 DM'!$A$17:$H$97,8,FALSE))=TRUE,0,VLOOKUP($C18,'Killington Nor-Am March 6 DM'!$A$17:$H$97,8,FALSE))</f>
        <v>0</v>
      </c>
      <c r="AE18" s="10">
        <f>IF(ISNA(VLOOKUP($C18,'VSC Nor-Am Feb 27 MO'!$A$17:$H$97,8,FALSE))=TRUE,0,VLOOKUP($C18,'VSC Nor-Am Feb 27 MO'!$A$17:$H$97,8,FALSE))</f>
        <v>0</v>
      </c>
      <c r="AF18" s="10">
        <f>IF(ISNA(VLOOKUP($C18,'VSC Nor-Am Feb 28 DM'!$A$17:$H$97,8,FALSE))=TRUE,0,VLOOKUP($C18,'VSC Nor-Am Feb 28 DM'!$A$17:$H$97,8,FALSE))</f>
        <v>0</v>
      </c>
      <c r="AG18" s="10">
        <f>IF(ISNA(VLOOKUP($C18,'Sr Nationals March 12 MO'!$A$17:$H$97,8,FALSE))=TRUE,0,VLOOKUP($C18,'Sr Nationals March 12 MO'!$A$17:$H$97,8,FALSE))</f>
        <v>0</v>
      </c>
      <c r="AH18" s="10">
        <f>IF(ISNA(VLOOKUP($C18,'Sr Nationals March 13 DM'!$A$17:$H$97,8,FALSE))=TRUE,0,VLOOKUP($C18,'Sr Nationals March 13 DM'!$A$17:$H$97,8,FALSE))</f>
        <v>0</v>
      </c>
      <c r="AI18" s="10">
        <f>IF(ISNA(VLOOKUP($C18,'Jr Nationals March 18 MO'!$A$17:$H$97,8,FALSE))=TRUE,0,VLOOKUP($C18,'Jr Nationals March 18 MO'!$A$17:$H$97,8,FALSE))</f>
        <v>86.19139814686764</v>
      </c>
      <c r="AJ18" s="10">
        <f>IF(ISNA(VLOOKUP($C18,'Thunder Bay TT Jan 2016 MO'!$A$17:$H$97,8,FALSE))=TRUE,0,VLOOKUP($C18,'Thunder Bay TT Jan 2016 MO'!$A$17:$H$97,8,FALSE))</f>
        <v>0</v>
      </c>
      <c r="AK18" s="10">
        <f>IF(ISNA(VLOOKUP($C18,Event28!$A$17:$H$97,8,FALSE))=TRUE,0,VLOOKUP($C18,Event28!$A$17:$H$97,8,FALSE))</f>
        <v>0</v>
      </c>
      <c r="AL18" s="10">
        <f>IF(ISNA(VLOOKUP($C18,Event29!$A$17:$H$97,8,FALSE))=TRUE,0,VLOOKUP($C18,Event29!$A$17:$H$97,8,FALSE))</f>
        <v>0</v>
      </c>
      <c r="AM18" s="10">
        <f>IF(ISNA(VLOOKUP($C18,Event30!$A$17:$H$96,8,FALSE))=TRUE,0,VLOOKUP($C18,Event30!$A$17:$H$96,8,FALSE))</f>
        <v>0</v>
      </c>
    </row>
    <row r="19" spans="1:39" s="6" customFormat="1" ht="13.5" customHeight="1">
      <c r="A19" s="151" t="s">
        <v>89</v>
      </c>
      <c r="B19" s="151" t="s">
        <v>70</v>
      </c>
      <c r="C19" s="219" t="s">
        <v>125</v>
      </c>
      <c r="D19" s="140"/>
      <c r="E19" s="8">
        <f t="shared" si="0"/>
        <v>14</v>
      </c>
      <c r="F19" s="9">
        <f t="shared" si="1"/>
        <v>14</v>
      </c>
      <c r="G19" s="19">
        <f t="shared" si="2"/>
        <v>435.96666666666675</v>
      </c>
      <c r="H19" s="19">
        <f t="shared" si="3"/>
        <v>334.16583416583416</v>
      </c>
      <c r="I19" s="19">
        <f t="shared" si="4"/>
        <v>313.7494667993744</v>
      </c>
      <c r="J19" s="9">
        <f t="shared" si="5"/>
        <v>1083.8819676318753</v>
      </c>
      <c r="K19" s="98"/>
      <c r="L19" s="10" t="str">
        <f>IF(ISNA(VLOOKUP($C19,'Canadian Selections Dec 19 - M'!$A$17:$H$67,8,FALSE))=TRUE,"0",VLOOKUP($C19,'Canadian Selections Dec 19 - M'!$A$17:$H$67,8,FALSE))</f>
        <v>0</v>
      </c>
      <c r="M19" s="26">
        <f>IF(ISNA(VLOOKUP($C19,'Canadian Selections Dec 20 - M'!$A$17:$H$66,8,FALSE))=TRUE,0,VLOOKUP($C19,'Canadian Selections Dec 20 - M'!$A$17:$H$66,8,FALSE))</f>
        <v>0</v>
      </c>
      <c r="N19" s="10">
        <f>IF(ISNA(VLOOKUP($C19,'Le Massif Cnd. Series Jan 16 MO'!$A$17:$H$95,8,FALSE))=TRUE,0,VLOOKUP($C19,'Le Massif Cnd. Series Jan 16 MO'!$A$17:$H$95,8,FALSE))</f>
        <v>0</v>
      </c>
      <c r="O19" s="10">
        <f>IF(ISNA(VLOOKUP($C19,'Le Massif Cnd. Series Jan 17 DM'!$A$17:$H$100,8,FALSE))=TRUE,0,VLOOKUP($C19,'Le Massif Cnd. Series Jan 17 DM'!$A$17:$H$100,8,FALSE))</f>
        <v>0</v>
      </c>
      <c r="P19" s="10">
        <f>IF(ISNA(VLOOKUP($C19,'USSA Bristol Jan 16 MO'!$A$17:$H$100,8,FALSE))=TRUE,0,VLOOKUP($C19,'USSA Bristol Jan 16 MO'!$A$17:$H$100,8,FALSE))</f>
        <v>0</v>
      </c>
      <c r="Q19" s="10">
        <f>IF(ISNA(VLOOKUP($C19,'USSA Bristol Jan 17 DM'!$A$17:$H$100,8,FALSE))=TRUE,0,VLOOKUP($C19,'USSA Bristol Jan 17 DM'!$A$17:$H$100,8,FALSE))</f>
        <v>0</v>
      </c>
      <c r="R19" s="10">
        <f>IF(ISNA(VLOOKUP($C19,'Apex Cnd. Series Feb 6 MO'!$A$17:$H$99,8,FALSE))=TRUE,0,VLOOKUP($C19,'Apex Cnd. Series Feb 6 MO'!$A$17:$H$99,8,FALSE))</f>
        <v>0</v>
      </c>
      <c r="S19" s="10">
        <f>IF(ISNA(VLOOKUP($C19,'Apex Cnd. Series Feb 7 DM'!$A$17:$H$99,8,FALSE))=TRUE,0,VLOOKUP($C19,'Apex Cnd. Series Feb 7 DM'!$A$17:$H$99,8,FALSE))</f>
        <v>0</v>
      </c>
      <c r="T19" s="10">
        <f>IF(ISNA(VLOOKUP($C19,'Calabogie TT Feb 7 MO'!$A$17:$H$97,8,FALSE))=TRUE,0,VLOOKUP($C19,'Calabogie TT Feb 7 MO'!$A$17:$H$97,8,FALSE))</f>
        <v>202.99260861727058</v>
      </c>
      <c r="U19" s="10">
        <f>IF(ISNA(VLOOKUP($C19,'Calabogie TT Feb 6 MO'!$A$17:$H$97,8,FALSE))=TRUE,0,VLOOKUP($C19,'Calabogie TT Feb 6 MO'!$A$17:$H$97,8,FALSE))</f>
        <v>142.2460866399709</v>
      </c>
      <c r="V19" s="10">
        <f>IF(ISNA(VLOOKUP($C19,'Calgary Nor-Am Feb 13 MO'!$A$17:$H$92,8,FALSE))=TRUE,0,VLOOKUP($C19,'Calgary Nor-Am Feb 13 MO'!$A$17:$H$92,8,FALSE))</f>
        <v>0</v>
      </c>
      <c r="W19" s="10">
        <f>IF(ISNA(VLOOKUP($C19,'Calgary Nor-Am Feb 14 DM'!$A$17:$H$92,8,FALSE))=TRUE,0,VLOOKUP($C19,'Calgary Nor-Am Feb 14 DM'!$A$17:$H$92,8,FALSE))</f>
        <v>0</v>
      </c>
      <c r="X19" s="10">
        <f>IF(ISNA(VLOOKUP($C19,'Camp Fortune TT Feb 21 MO'!$A$17:$H$97,8,FALSE))=TRUE,0,VLOOKUP($C19,'Camp Fortune TT Feb 21 MO'!$A$17:$H$97,8,FALSE))</f>
        <v>334.16583416583416</v>
      </c>
      <c r="Y19" s="10">
        <f>IF(ISNA(VLOOKUP($C19,'Park City Nor-Am Feb 20 MO'!$A$17:$H$97,8,FALSE))=TRUE,0,VLOOKUP($C19,'Park City Nor-Am Feb 20 MO'!$A$17:$H$97,8,FALSE))</f>
        <v>0</v>
      </c>
      <c r="Z19" s="10">
        <f>IF(ISNA(VLOOKUP($C19,'Park City Nor-Am Feb 21 DM'!$A$17:$H$97,8,FALSE))=TRUE,0,VLOOKUP($C19,'Park City Nor-Am Feb 21 DM'!$A$17:$H$97,8,FALSE))</f>
        <v>0</v>
      </c>
      <c r="AA19" s="10">
        <f>IF(ISNA(VLOOKUP($C19,'Caledon TT Feb 27 MO'!$A$17:$H$96,8,FALSE))=TRUE,0,VLOOKUP($C19,'Caledon TT Feb 27 MO'!$A$17:$H$96,8,FALSE))</f>
        <v>313.7494667993744</v>
      </c>
      <c r="AB19" s="10">
        <f>IF(ISNA(VLOOKUP($C19,'Caledon TT Feb 28 DM'!$A$17:$H$97,8,FALSE))=TRUE,0,VLOOKUP($C19,'Caledon TT Feb 28 DM'!$A$17:$H$97,8,FALSE))</f>
        <v>435.96666666666675</v>
      </c>
      <c r="AC19" s="10">
        <f>IF(ISNA(VLOOKUP($C19,'Killington Nor-Am March 5 MO'!$A$17:$H$97,8,FALSE))=TRUE,0,VLOOKUP($C19,'Killington Nor-Am March 5 MO'!$A$17:$H$97,8,FALSE))</f>
        <v>0</v>
      </c>
      <c r="AD19" s="10">
        <f>IF(ISNA(VLOOKUP($C19,'Killington Nor-Am March 6 DM'!$A$17:$H$97,8,FALSE))=TRUE,0,VLOOKUP($C19,'Killington Nor-Am March 6 DM'!$A$17:$H$97,8,FALSE))</f>
        <v>0</v>
      </c>
      <c r="AE19" s="10">
        <f>IF(ISNA(VLOOKUP($C19,'VSC Nor-Am Feb 27 MO'!$A$17:$H$97,8,FALSE))=TRUE,0,VLOOKUP($C19,'VSC Nor-Am Feb 27 MO'!$A$17:$H$97,8,FALSE))</f>
        <v>0</v>
      </c>
      <c r="AF19" s="10">
        <f>IF(ISNA(VLOOKUP($C19,'VSC Nor-Am Feb 28 DM'!$A$17:$H$97,8,FALSE))=TRUE,0,VLOOKUP($C19,'VSC Nor-Am Feb 28 DM'!$A$17:$H$97,8,FALSE))</f>
        <v>0</v>
      </c>
      <c r="AG19" s="10">
        <f>IF(ISNA(VLOOKUP($C19,'Sr Nationals March 12 MO'!$A$17:$H$97,8,FALSE))=TRUE,0,VLOOKUP($C19,'Sr Nationals March 12 MO'!$A$17:$H$97,8,FALSE))</f>
        <v>0</v>
      </c>
      <c r="AH19" s="10">
        <f>IF(ISNA(VLOOKUP($C19,'Sr Nationals March 13 DM'!$A$17:$H$97,8,FALSE))=TRUE,0,VLOOKUP($C19,'Sr Nationals March 13 DM'!$A$17:$H$97,8,FALSE))</f>
        <v>0</v>
      </c>
      <c r="AI19" s="10">
        <f>IF(ISNA(VLOOKUP($C19,'Jr Nationals March 18 MO'!$A$17:$H$97,8,FALSE))=TRUE,0,VLOOKUP($C19,'Jr Nationals March 18 MO'!$A$17:$H$97,8,FALSE))</f>
        <v>39.72479601714839</v>
      </c>
      <c r="AJ19" s="10">
        <f>IF(ISNA(VLOOKUP($C19,'Thunder Bay TT Jan 2016 MO'!$A$17:$H$97,8,FALSE))=TRUE,0,VLOOKUP($C19,'Thunder Bay TT Jan 2016 MO'!$A$17:$H$97,8,FALSE))</f>
        <v>0</v>
      </c>
      <c r="AK19" s="10">
        <f>IF(ISNA(VLOOKUP($C19,Event28!$A$17:$H$97,8,FALSE))=TRUE,0,VLOOKUP($C19,Event28!$A$17:$H$97,8,FALSE))</f>
        <v>0</v>
      </c>
      <c r="AL19" s="10">
        <f>IF(ISNA(VLOOKUP($C19,Event29!$A$17:$H$97,8,FALSE))=TRUE,0,VLOOKUP($C19,Event29!$A$17:$H$97,8,FALSE))</f>
        <v>0</v>
      </c>
      <c r="AM19" s="10">
        <f>IF(ISNA(VLOOKUP($C19,Event30!$A$17:$H$96,8,FALSE))=TRUE,0,VLOOKUP($C19,Event30!$A$17:$H$96,8,FALSE))</f>
        <v>0</v>
      </c>
    </row>
    <row r="20" spans="1:39" s="6" customFormat="1" ht="13.5" customHeight="1">
      <c r="A20" s="174" t="s">
        <v>80</v>
      </c>
      <c r="B20" s="174" t="s">
        <v>67</v>
      </c>
      <c r="C20" s="207" t="s">
        <v>75</v>
      </c>
      <c r="D20" s="140"/>
      <c r="E20" s="8">
        <f t="shared" si="0"/>
        <v>15</v>
      </c>
      <c r="F20" s="9">
        <f t="shared" si="1"/>
        <v>15</v>
      </c>
      <c r="G20" s="19">
        <f t="shared" si="2"/>
        <v>369.8990473482156</v>
      </c>
      <c r="H20" s="19">
        <f t="shared" si="3"/>
        <v>352.83946123043324</v>
      </c>
      <c r="I20" s="19">
        <f t="shared" si="4"/>
        <v>329.5187387636564</v>
      </c>
      <c r="J20" s="9">
        <f t="shared" si="5"/>
        <v>1052.2572473423052</v>
      </c>
      <c r="K20" s="98"/>
      <c r="L20" s="10" t="str">
        <f>IF(ISNA(VLOOKUP($C20,'Canadian Selections Dec 19 - M'!$A$17:$H$67,8,FALSE))=TRUE,"0",VLOOKUP($C20,'Canadian Selections Dec 19 - M'!$A$17:$H$67,8,FALSE))</f>
        <v>0</v>
      </c>
      <c r="M20" s="10">
        <f>IF(ISNA(VLOOKUP($C20,'Canadian Selections Dec 20 - M'!$A$17:$H$66,8,FALSE))=TRUE,0,VLOOKUP($C20,'Canadian Selections Dec 20 - M'!$A$17:$H$66,8,FALSE))</f>
        <v>0</v>
      </c>
      <c r="N20" s="26">
        <f>IF(ISNA(VLOOKUP($C20,'Le Massif Cnd. Series Jan 16 MO'!$A$17:$H$95,8,FALSE))=TRUE,0,VLOOKUP($C20,'Le Massif Cnd. Series Jan 16 MO'!$A$17:$H$95,8,FALSE))</f>
        <v>0</v>
      </c>
      <c r="O20" s="10">
        <f>IF(ISNA(VLOOKUP($C20,'Le Massif Cnd. Series Jan 17 DM'!$A$17:$H$100,8,FALSE))=TRUE,0,VLOOKUP($C20,'Le Massif Cnd. Series Jan 17 DM'!$A$17:$H$100,8,FALSE))</f>
        <v>0</v>
      </c>
      <c r="P20" s="10">
        <f>IF(ISNA(VLOOKUP($C20,'USSA Bristol Jan 16 MO'!$A$17:$H$100,8,FALSE))=TRUE,0,VLOOKUP($C20,'USSA Bristol Jan 16 MO'!$A$17:$H$100,8,FALSE))</f>
        <v>288.92353892353896</v>
      </c>
      <c r="Q20" s="10">
        <f>IF(ISNA(VLOOKUP($C20,'USSA Bristol Jan 17 DM'!$A$17:$H$100,8,FALSE))=TRUE,0,VLOOKUP($C20,'USSA Bristol Jan 17 DM'!$A$17:$H$100,8,FALSE))</f>
        <v>208.00000000000003</v>
      </c>
      <c r="R20" s="10">
        <f>IF(ISNA(VLOOKUP($C20,'Apex Cnd. Series Feb 6 MO'!$A$17:$H$99,8,FALSE))=TRUE,0,VLOOKUP($C20,'Apex Cnd. Series Feb 6 MO'!$A$17:$H$99,8,FALSE))</f>
        <v>0</v>
      </c>
      <c r="S20" s="10">
        <f>IF(ISNA(VLOOKUP($C20,'Apex Cnd. Series Feb 7 DM'!$A$17:$H$99,8,FALSE))=TRUE,0,VLOOKUP($C20,'Apex Cnd. Series Feb 7 DM'!$A$17:$H$99,8,FALSE))</f>
        <v>0</v>
      </c>
      <c r="T20" s="10">
        <f>IF(ISNA(VLOOKUP($C20,'Calabogie TT Feb 7 MO'!$A$17:$H$97,8,FALSE))=TRUE,0,VLOOKUP($C20,'Calabogie TT Feb 7 MO'!$A$17:$H$97,8,FALSE))</f>
        <v>264.19686316928073</v>
      </c>
      <c r="U20" s="10">
        <f>IF(ISNA(VLOOKUP($C20,'Calabogie TT Feb 6 MO'!$A$17:$H$97,8,FALSE))=TRUE,0,VLOOKUP($C20,'Calabogie TT Feb 6 MO'!$A$17:$H$97,8,FALSE))</f>
        <v>352.83946123043324</v>
      </c>
      <c r="V20" s="10">
        <f>IF(ISNA(VLOOKUP($C20,'Calgary Nor-Am Feb 13 MO'!$A$17:$H$92,8,FALSE))=TRUE,0,VLOOKUP($C20,'Calgary Nor-Am Feb 13 MO'!$A$17:$H$92,8,FALSE))</f>
        <v>0</v>
      </c>
      <c r="W20" s="10">
        <f>IF(ISNA(VLOOKUP($C20,'Calgary Nor-Am Feb 14 DM'!$A$17:$H$92,8,FALSE))=TRUE,0,VLOOKUP($C20,'Calgary Nor-Am Feb 14 DM'!$A$17:$H$92,8,FALSE))</f>
        <v>0</v>
      </c>
      <c r="X20" s="10">
        <f>IF(ISNA(VLOOKUP($C20,'Camp Fortune TT Feb 21 MO'!$A$17:$H$97,8,FALSE))=TRUE,0,VLOOKUP($C20,'Camp Fortune TT Feb 21 MO'!$A$17:$H$97,8,FALSE))</f>
        <v>312.47324104466963</v>
      </c>
      <c r="Y20" s="10">
        <f>IF(ISNA(VLOOKUP($C20,'Park City Nor-Am Feb 20 MO'!$A$17:$H$97,8,FALSE))=TRUE,0,VLOOKUP($C20,'Park City Nor-Am Feb 20 MO'!$A$17:$H$97,8,FALSE))</f>
        <v>0</v>
      </c>
      <c r="Z20" s="10">
        <f>IF(ISNA(VLOOKUP($C20,'Park City Nor-Am Feb 21 DM'!$A$17:$H$97,8,FALSE))=TRUE,0,VLOOKUP($C20,'Park City Nor-Am Feb 21 DM'!$A$17:$H$97,8,FALSE))</f>
        <v>0</v>
      </c>
      <c r="AA20" s="10">
        <f>IF(ISNA(VLOOKUP($C20,'Caledon TT Feb 27 MO'!$A$17:$H$96,8,FALSE))=TRUE,0,VLOOKUP($C20,'Caledon TT Feb 27 MO'!$A$17:$H$96,8,FALSE))</f>
        <v>369.8990473482156</v>
      </c>
      <c r="AB20" s="10">
        <f>IF(ISNA(VLOOKUP($C20,'Caledon TT Feb 28 DM'!$A$17:$H$97,8,FALSE))=TRUE,0,VLOOKUP($C20,'Caledon TT Feb 28 DM'!$A$17:$H$97,8,FALSE))</f>
        <v>228.80000000000004</v>
      </c>
      <c r="AC20" s="10">
        <f>IF(ISNA(VLOOKUP($C20,'Killington Nor-Am March 5 MO'!$A$17:$H$97,8,FALSE))=TRUE,0,VLOOKUP($C20,'Killington Nor-Am March 5 MO'!$A$17:$H$97,8,FALSE))</f>
        <v>0</v>
      </c>
      <c r="AD20" s="10">
        <f>IF(ISNA(VLOOKUP($C20,'Killington Nor-Am March 6 DM'!$A$17:$H$97,8,FALSE))=TRUE,0,VLOOKUP($C20,'Killington Nor-Am March 6 DM'!$A$17:$H$97,8,FALSE))</f>
        <v>0</v>
      </c>
      <c r="AE20" s="10">
        <f>IF(ISNA(VLOOKUP($C20,'VSC Nor-Am Feb 27 MO'!$A$17:$H$97,8,FALSE))=TRUE,0,VLOOKUP($C20,'VSC Nor-Am Feb 27 MO'!$A$17:$H$97,8,FALSE))</f>
        <v>0</v>
      </c>
      <c r="AF20" s="10">
        <f>IF(ISNA(VLOOKUP($C20,'VSC Nor-Am Feb 28 DM'!$A$17:$H$97,8,FALSE))=TRUE,0,VLOOKUP($C20,'VSC Nor-Am Feb 28 DM'!$A$17:$H$97,8,FALSE))</f>
        <v>0</v>
      </c>
      <c r="AG20" s="10">
        <f>IF(ISNA(VLOOKUP($C20,'Sr Nationals March 12 MO'!$A$17:$H$97,8,FALSE))=TRUE,0,VLOOKUP($C20,'Sr Nationals March 12 MO'!$A$17:$H$97,8,FALSE))</f>
        <v>0</v>
      </c>
      <c r="AH20" s="10">
        <f>IF(ISNA(VLOOKUP($C20,'Sr Nationals March 13 DM'!$A$17:$H$97,8,FALSE))=TRUE,0,VLOOKUP($C20,'Sr Nationals March 13 DM'!$A$17:$H$97,8,FALSE))</f>
        <v>0</v>
      </c>
      <c r="AI20" s="10">
        <f>IF(ISNA(VLOOKUP($C20,'Jr Nationals March 18 MO'!$A$17:$H$97,8,FALSE))=TRUE,0,VLOOKUP($C20,'Jr Nationals March 18 MO'!$A$17:$H$97,8,FALSE))</f>
        <v>329.5187387636564</v>
      </c>
      <c r="AJ20" s="10">
        <f>IF(ISNA(VLOOKUP($C20,'Thunder Bay TT Jan 2016 MO'!$A$17:$H$97,8,FALSE))=TRUE,0,VLOOKUP($C20,'Thunder Bay TT Jan 2016 MO'!$A$17:$H$97,8,FALSE))</f>
        <v>0</v>
      </c>
      <c r="AK20" s="10">
        <f>IF(ISNA(VLOOKUP($C20,Event28!$A$17:$H$97,8,FALSE))=TRUE,0,VLOOKUP($C20,Event28!$A$17:$H$97,8,FALSE))</f>
        <v>0</v>
      </c>
      <c r="AL20" s="10">
        <f>IF(ISNA(VLOOKUP($C20,Event29!$A$17:$H$97,8,FALSE))=TRUE,0,VLOOKUP($C20,Event29!$A$17:$H$97,8,FALSE))</f>
        <v>0</v>
      </c>
      <c r="AM20" s="10">
        <f>IF(ISNA(VLOOKUP($C20,Event30!$A$17:$H$96,8,FALSE))=TRUE,0,VLOOKUP($C20,Event30!$A$17:$H$96,8,FALSE))</f>
        <v>0</v>
      </c>
    </row>
    <row r="21" spans="1:39" ht="13.5" customHeight="1">
      <c r="A21" s="151" t="s">
        <v>139</v>
      </c>
      <c r="B21" s="151" t="s">
        <v>70</v>
      </c>
      <c r="C21" s="219" t="s">
        <v>119</v>
      </c>
      <c r="D21" s="140"/>
      <c r="E21" s="8">
        <f t="shared" si="0"/>
        <v>16</v>
      </c>
      <c r="F21" s="9">
        <f t="shared" si="1"/>
        <v>16</v>
      </c>
      <c r="G21" s="19">
        <f t="shared" si="2"/>
        <v>435.96666666666675</v>
      </c>
      <c r="H21" s="19">
        <f t="shared" si="3"/>
        <v>303.8769566800146</v>
      </c>
      <c r="I21" s="19">
        <f t="shared" si="4"/>
        <v>301.4241932576167</v>
      </c>
      <c r="J21" s="9">
        <f t="shared" si="5"/>
        <v>1041.267816604298</v>
      </c>
      <c r="K21" s="98"/>
      <c r="L21" s="10" t="str">
        <f>IF(ISNA(VLOOKUP($C21,'Canadian Selections Dec 19 - M'!$A$17:$H$67,8,FALSE))=TRUE,"0",VLOOKUP($C21,'Canadian Selections Dec 19 - M'!$A$17:$H$67,8,FALSE))</f>
        <v>0</v>
      </c>
      <c r="M21" s="10">
        <f>IF(ISNA(VLOOKUP($C21,'Canadian Selections Dec 20 - M'!$A$17:$H$17,8,FALSE))=TRUE,0,VLOOKUP($C21,'Canadian Selections Dec 20 - M'!$A$17:$H$17,8,FALSE))</f>
        <v>0</v>
      </c>
      <c r="N21" s="10">
        <f>IF(ISNA(VLOOKUP($C21,'Le Massif Cnd. Series Jan 16 MO'!$A$17:$H$95,8,FALSE))=TRUE,0,VLOOKUP($C21,'Le Massif Cnd. Series Jan 16 MO'!$A$17:$H$95,8,FALSE))</f>
        <v>0</v>
      </c>
      <c r="O21" s="10">
        <f>IF(ISNA(VLOOKUP($C21,'Le Massif Cnd. Series Jan 17 DM'!$A$17:$H$100,8,FALSE))=TRUE,0,VLOOKUP($C21,'Le Massif Cnd. Series Jan 17 DM'!$A$17:$H$100,8,FALSE))</f>
        <v>0</v>
      </c>
      <c r="P21" s="10">
        <f>IF(ISNA(VLOOKUP($C21,'USSA Bristol Jan 16 MO'!$A$17:$H$100,8,FALSE))=TRUE,0,VLOOKUP($C21,'USSA Bristol Jan 16 MO'!$A$17:$H$100,8,FALSE))</f>
        <v>0</v>
      </c>
      <c r="Q21" s="10">
        <f>IF(ISNA(VLOOKUP($C21,'USSA Bristol Jan 17 DM'!$A$17:$H$100,8,FALSE))=TRUE,0,VLOOKUP($C21,'USSA Bristol Jan 17 DM'!$A$17:$H$100,8,FALSE))</f>
        <v>0</v>
      </c>
      <c r="R21" s="10">
        <f>IF(ISNA(VLOOKUP($C21,'Apex Cnd. Series Feb 6 MO'!$A$17:$H$99,8,FALSE))=TRUE,0,VLOOKUP($C21,'Apex Cnd. Series Feb 6 MO'!$A$17:$H$99,8,FALSE))</f>
        <v>0</v>
      </c>
      <c r="S21" s="10">
        <f>IF(ISNA(VLOOKUP($C21,'Apex Cnd. Series Feb 7 DM'!$A$17:$H$99,8,FALSE))=TRUE,0,VLOOKUP($C21,'Apex Cnd. Series Feb 7 DM'!$A$17:$H$99,8,FALSE))</f>
        <v>0</v>
      </c>
      <c r="T21" s="10">
        <f>IF(ISNA(VLOOKUP($C21,'Calabogie TT Feb 7 MO'!$A$17:$H$97,8,FALSE))=TRUE,0,VLOOKUP($C21,'Calabogie TT Feb 7 MO'!$A$17:$H$97,8,FALSE))</f>
        <v>301.4241932576167</v>
      </c>
      <c r="U21" s="10">
        <f>IF(ISNA(VLOOKUP($C21,'Calabogie TT Feb 6 MO'!$A$17:$H$97,8,FALSE))=TRUE,0,VLOOKUP($C21,'Calabogie TT Feb 6 MO'!$A$17:$H$97,8,FALSE))</f>
        <v>303.8769566800146</v>
      </c>
      <c r="V21" s="10">
        <f>IF(ISNA(VLOOKUP($C21,'Calgary Nor-Am Feb 13 MO'!$A$17:$H$92,8,FALSE))=TRUE,0,VLOOKUP($C21,'Calgary Nor-Am Feb 13 MO'!$A$17:$H$92,8,FALSE))</f>
        <v>0</v>
      </c>
      <c r="W21" s="10">
        <f>IF(ISNA(VLOOKUP($C21,'Calgary Nor-Am Feb 14 DM'!$A$17:$H$92,8,FALSE))=TRUE,0,VLOOKUP($C21,'Calgary Nor-Am Feb 14 DM'!$A$17:$H$92,8,FALSE))</f>
        <v>0</v>
      </c>
      <c r="X21" s="10">
        <f>IF(ISNA(VLOOKUP($C21,'Camp Fortune TT Feb 21 MO'!$A$17:$H$97,8,FALSE))=TRUE,0,VLOOKUP($C21,'Camp Fortune TT Feb 21 MO'!$A$17:$H$97,8,FALSE))</f>
        <v>233.40944769516202</v>
      </c>
      <c r="Y21" s="10">
        <f>IF(ISNA(VLOOKUP($C21,'Park City Nor-Am Feb 20 MO'!$A$17:$H$97,8,FALSE))=TRUE,0,VLOOKUP($C21,'Park City Nor-Am Feb 20 MO'!$A$17:$H$97,8,FALSE))</f>
        <v>0</v>
      </c>
      <c r="Z21" s="10">
        <f>IF(ISNA(VLOOKUP($C21,'Park City Nor-Am Feb 21 DM'!$A$17:$H$97,8,FALSE))=TRUE,0,VLOOKUP($C21,'Park City Nor-Am Feb 21 DM'!$A$17:$H$97,8,FALSE))</f>
        <v>0</v>
      </c>
      <c r="AA21" s="10">
        <f>IF(ISNA(VLOOKUP($C21,'Caledon TT Feb 27 MO'!$A$17:$H$96,8,FALSE))=TRUE,0,VLOOKUP($C21,'Caledon TT Feb 27 MO'!$A$17:$H$96,8,FALSE))</f>
        <v>234.0608559647377</v>
      </c>
      <c r="AB21" s="10">
        <f>IF(ISNA(VLOOKUP($C21,'Caledon TT Feb 28 DM'!$A$17:$H$97,8,FALSE))=TRUE,0,VLOOKUP($C21,'Caledon TT Feb 28 DM'!$A$17:$H$97,8,FALSE))</f>
        <v>435.96666666666675</v>
      </c>
      <c r="AC21" s="10">
        <f>IF(ISNA(VLOOKUP($C21,'Killington Nor-Am March 5 MO'!$A$17:$H$97,8,FALSE))=TRUE,0,VLOOKUP($C21,'Killington Nor-Am March 5 MO'!$A$17:$H$97,8,FALSE))</f>
        <v>0</v>
      </c>
      <c r="AD21" s="10">
        <f>IF(ISNA(VLOOKUP($C21,'Killington Nor-Am March 6 DM'!$A$17:$H$97,8,FALSE))=TRUE,0,VLOOKUP($C21,'Killington Nor-Am March 6 DM'!$A$17:$H$97,8,FALSE))</f>
        <v>0</v>
      </c>
      <c r="AE21" s="10">
        <f>IF(ISNA(VLOOKUP($C21,'VSC Nor-Am Feb 27 MO'!$A$17:$H$97,8,FALSE))=TRUE,0,VLOOKUP($C21,'VSC Nor-Am Feb 27 MO'!$A$17:$H$97,8,FALSE))</f>
        <v>0</v>
      </c>
      <c r="AF21" s="10">
        <f>IF(ISNA(VLOOKUP($C21,'VSC Nor-Am Feb 28 DM'!$A$17:$H$97,8,FALSE))=TRUE,0,VLOOKUP($C21,'VSC Nor-Am Feb 28 DM'!$A$17:$H$97,8,FALSE))</f>
        <v>0</v>
      </c>
      <c r="AG21" s="10">
        <f>IF(ISNA(VLOOKUP($C21,'Sr Nationals March 12 MO'!$A$17:$H$97,8,FALSE))=TRUE,0,VLOOKUP($C21,'Sr Nationals March 12 MO'!$A$17:$H$97,8,FALSE))</f>
        <v>0</v>
      </c>
      <c r="AH21" s="10">
        <f>IF(ISNA(VLOOKUP($C21,'Sr Nationals March 13 DM'!$A$17:$H$97,8,FALSE))=TRUE,0,VLOOKUP($C21,'Sr Nationals March 13 DM'!$A$17:$H$97,8,FALSE))</f>
        <v>0</v>
      </c>
      <c r="AI21" s="10">
        <f>IF(ISNA(VLOOKUP($C21,'Jr Nationals March 18 MO'!$A$17:$H$97,8,FALSE))=TRUE,0,VLOOKUP($C21,'Jr Nationals March 18 MO'!$A$17:$H$97,8,FALSE))</f>
        <v>269.0499239385977</v>
      </c>
      <c r="AJ21" s="10">
        <f>IF(ISNA(VLOOKUP($C21,'Thunder Bay TT Jan 2016 MO'!$A$17:$H$97,8,FALSE))=TRUE,0,VLOOKUP($C21,'Thunder Bay TT Jan 2016 MO'!$A$17:$H$97,8,FALSE))</f>
        <v>0</v>
      </c>
      <c r="AK21" s="10">
        <f>IF(ISNA(VLOOKUP($C21,Event28!$A$17:$H$97,8,FALSE))=TRUE,0,VLOOKUP($C21,Event28!$A$17:$H$97,8,FALSE))</f>
        <v>0</v>
      </c>
      <c r="AL21" s="10">
        <f>IF(ISNA(VLOOKUP($C21,Event29!$A$17:$H$97,8,FALSE))=TRUE,0,VLOOKUP($C21,Event29!$A$17:$H$97,8,FALSE))</f>
        <v>0</v>
      </c>
      <c r="AM21" s="10">
        <f>IF(ISNA(VLOOKUP($C21,Event30!$A$17:$H$96,8,FALSE))=TRUE,0,VLOOKUP($C21,Event30!$A$17:$H$96,8,FALSE))</f>
        <v>0</v>
      </c>
    </row>
    <row r="22" spans="1:39" ht="13.5" customHeight="1">
      <c r="A22" s="151" t="s">
        <v>141</v>
      </c>
      <c r="B22" s="174" t="s">
        <v>81</v>
      </c>
      <c r="C22" s="207" t="s">
        <v>94</v>
      </c>
      <c r="D22" s="140"/>
      <c r="E22" s="8">
        <f t="shared" si="0"/>
        <v>17</v>
      </c>
      <c r="F22" s="9">
        <f t="shared" si="1"/>
        <v>17</v>
      </c>
      <c r="G22" s="19">
        <f t="shared" si="2"/>
        <v>435.96666666666675</v>
      </c>
      <c r="H22" s="19">
        <f t="shared" si="3"/>
        <v>327.90416607422156</v>
      </c>
      <c r="I22" s="19">
        <f t="shared" si="4"/>
        <v>264.5211930926217</v>
      </c>
      <c r="J22" s="9">
        <f t="shared" si="5"/>
        <v>1028.39202583351</v>
      </c>
      <c r="K22" s="98"/>
      <c r="L22" s="10" t="str">
        <f>IF(ISNA(VLOOKUP($C22,'Canadian Selections Dec 19 - M'!$A$17:$H$67,8,FALSE))=TRUE,"0",VLOOKUP($C22,'Canadian Selections Dec 19 - M'!$A$17:$H$67,8,FALSE))</f>
        <v>0</v>
      </c>
      <c r="M22" s="10">
        <f>IF(ISNA(VLOOKUP($C22,'Canadian Selections Dec 20 - M'!$A$17:$H$66,8,FALSE))=TRUE,0,VLOOKUP($C22,'Canadian Selections Dec 20 - M'!$A$17:$H$66,8,FALSE))</f>
        <v>0</v>
      </c>
      <c r="N22" s="10">
        <f>IF(ISNA(VLOOKUP($C22,'Le Massif Cnd. Series Jan 16 MO'!$A$17:$H$95,8,FALSE))=TRUE,0,VLOOKUP($C22,'Le Massif Cnd. Series Jan 16 MO'!$A$17:$H$95,8,FALSE))</f>
        <v>0</v>
      </c>
      <c r="O22" s="10">
        <f>IF(ISNA(VLOOKUP($C22,'Le Massif Cnd. Series Jan 17 DM'!$A$17:$H$100,8,FALSE))=TRUE,0,VLOOKUP($C22,'Le Massif Cnd. Series Jan 17 DM'!$A$17:$H$100,8,FALSE))</f>
        <v>0</v>
      </c>
      <c r="P22" s="10">
        <f>IF(ISNA(VLOOKUP($C22,'USSA Bristol Jan 16 MO'!$A$17:$H$100,8,FALSE))=TRUE,0,VLOOKUP($C22,'USSA Bristol Jan 16 MO'!$A$17:$H$100,8,FALSE))</f>
        <v>0</v>
      </c>
      <c r="Q22" s="10">
        <f>IF(ISNA(VLOOKUP($C22,'USSA Bristol Jan 17 DM'!$A$17:$H$100,8,FALSE))=TRUE,0,VLOOKUP($C22,'USSA Bristol Jan 17 DM'!$A$17:$H$100,8,FALSE))</f>
        <v>0</v>
      </c>
      <c r="R22" s="10">
        <f>IF(ISNA(VLOOKUP($C22,'Apex Cnd. Series Feb 6 MO'!$A$17:$H$99,8,FALSE))=TRUE,0,VLOOKUP($C22,'Apex Cnd. Series Feb 6 MO'!$A$17:$H$99,8,FALSE))</f>
        <v>0</v>
      </c>
      <c r="S22" s="10">
        <f>IF(ISNA(VLOOKUP($C22,'Apex Cnd. Series Feb 7 DM'!$A$17:$H$99,8,FALSE))=TRUE,0,VLOOKUP($C22,'Apex Cnd. Series Feb 7 DM'!$A$17:$H$99,8,FALSE))</f>
        <v>0</v>
      </c>
      <c r="T22" s="10">
        <f>IF(ISNA(VLOOKUP($C22,'Calabogie TT Feb 7 MO'!$A$17:$H$97,8,FALSE))=TRUE,0,VLOOKUP($C22,'Calabogie TT Feb 7 MO'!$A$17:$H$97,8,FALSE))</f>
        <v>140.8869659275284</v>
      </c>
      <c r="U22" s="10">
        <f>IF(ISNA(VLOOKUP($C22,'Calabogie TT Feb 6 MO'!$A$17:$H$97,8,FALSE))=TRUE,0,VLOOKUP($C22,'Calabogie TT Feb 6 MO'!$A$17:$H$97,8,FALSE))</f>
        <v>166.7273389151802</v>
      </c>
      <c r="V22" s="10">
        <f>IF(ISNA(VLOOKUP($C22,'Calgary Nor-Am Feb 13 MO'!$A$17:$H$92,8,FALSE))=TRUE,0,VLOOKUP($C22,'Calgary Nor-Am Feb 13 MO'!$A$17:$H$92,8,FALSE))</f>
        <v>0</v>
      </c>
      <c r="W22" s="10">
        <f>IF(ISNA(VLOOKUP($C22,'Calgary Nor-Am Feb 14 DM'!$A$17:$H$92,8,FALSE))=TRUE,0,VLOOKUP($C22,'Calgary Nor-Am Feb 14 DM'!$A$17:$H$92,8,FALSE))</f>
        <v>0</v>
      </c>
      <c r="X22" s="10">
        <f>IF(ISNA(VLOOKUP($C22,'Camp Fortune TT Feb 21 MO'!$A$17:$H$97,8,FALSE))=TRUE,0,VLOOKUP($C22,'Camp Fortune TT Feb 21 MO'!$A$17:$H$97,8,FALSE))</f>
        <v>264.5211930926217</v>
      </c>
      <c r="Y22" s="10">
        <f>IF(ISNA(VLOOKUP($C22,'Park City Nor-Am Feb 20 MO'!$A$17:$H$97,8,FALSE))=TRUE,0,VLOOKUP($C22,'Park City Nor-Am Feb 20 MO'!$A$17:$H$97,8,FALSE))</f>
        <v>0</v>
      </c>
      <c r="Z22" s="10">
        <f>IF(ISNA(VLOOKUP($C22,'Park City Nor-Am Feb 21 DM'!$A$17:$H$97,8,FALSE))=TRUE,0,VLOOKUP($C22,'Park City Nor-Am Feb 21 DM'!$A$17:$H$97,8,FALSE))</f>
        <v>0</v>
      </c>
      <c r="AA22" s="10">
        <f>IF(ISNA(VLOOKUP($C22,'Caledon TT Feb 27 MO'!$A$17:$H$96,8,FALSE))=TRUE,0,VLOOKUP($C22,'Caledon TT Feb 27 MO'!$A$17:$H$96,8,FALSE))</f>
        <v>327.90416607422156</v>
      </c>
      <c r="AB22" s="10">
        <f>IF(ISNA(VLOOKUP($C22,'Caledon TT Feb 28 DM'!$A$17:$H$97,8,FALSE))=TRUE,0,VLOOKUP($C22,'Caledon TT Feb 28 DM'!$A$17:$H$97,8,FALSE))</f>
        <v>435.96666666666675</v>
      </c>
      <c r="AC22" s="10">
        <f>IF(ISNA(VLOOKUP($C22,'Killington Nor-Am March 5 MO'!$A$17:$H$97,8,FALSE))=TRUE,0,VLOOKUP($C22,'Killington Nor-Am March 5 MO'!$A$17:$H$97,8,FALSE))</f>
        <v>0</v>
      </c>
      <c r="AD22" s="10">
        <f>IF(ISNA(VLOOKUP($C22,'Killington Nor-Am March 6 DM'!$A$17:$H$97,8,FALSE))=TRUE,0,VLOOKUP($C22,'Killington Nor-Am March 6 DM'!$A$17:$H$97,8,FALSE))</f>
        <v>0</v>
      </c>
      <c r="AE22" s="10">
        <f>IF(ISNA(VLOOKUP($C22,'VSC Nor-Am Feb 27 MO'!$A$17:$H$97,8,FALSE))=TRUE,0,VLOOKUP($C22,'VSC Nor-Am Feb 27 MO'!$A$17:$H$97,8,FALSE))</f>
        <v>0</v>
      </c>
      <c r="AF22" s="10">
        <f>IF(ISNA(VLOOKUP($C22,'VSC Nor-Am Feb 28 DM'!$A$17:$H$97,8,FALSE))=TRUE,0,VLOOKUP($C22,'VSC Nor-Am Feb 28 DM'!$A$17:$H$97,8,FALSE))</f>
        <v>0</v>
      </c>
      <c r="AG22" s="10">
        <f>IF(ISNA(VLOOKUP($C22,'Sr Nationals March 12 MO'!$A$17:$H$97,8,FALSE))=TRUE,0,VLOOKUP($C22,'Sr Nationals March 12 MO'!$A$17:$H$97,8,FALSE))</f>
        <v>0</v>
      </c>
      <c r="AH22" s="10">
        <f>IF(ISNA(VLOOKUP($C22,'Sr Nationals March 13 DM'!$A$17:$H$97,8,FALSE))=TRUE,0,VLOOKUP($C22,'Sr Nationals March 13 DM'!$A$17:$H$97,8,FALSE))</f>
        <v>0</v>
      </c>
      <c r="AI22" s="10">
        <f>IF(ISNA(VLOOKUP($C22,'Jr Nationals March 18 MO'!$A$17:$H$97,8,FALSE))=TRUE,0,VLOOKUP($C22,'Jr Nationals March 18 MO'!$A$17:$H$97,8,FALSE))</f>
        <v>0</v>
      </c>
      <c r="AJ22" s="10">
        <f>IF(ISNA(VLOOKUP($C22,'Thunder Bay TT Jan 2016 MO'!$A$17:$H$97,8,FALSE))=TRUE,0,VLOOKUP($C22,'Thunder Bay TT Jan 2016 MO'!$A$17:$H$97,8,FALSE))</f>
        <v>0</v>
      </c>
      <c r="AK22" s="10">
        <f>IF(ISNA(VLOOKUP($C22,Event28!$A$17:$H$97,8,FALSE))=TRUE,0,VLOOKUP($C22,Event28!$A$17:$H$97,8,FALSE))</f>
        <v>0</v>
      </c>
      <c r="AL22" s="10">
        <f>IF(ISNA(VLOOKUP($C22,Event29!$A$17:$H$97,8,FALSE))=TRUE,0,VLOOKUP($C22,Event29!$A$17:$H$97,8,FALSE))</f>
        <v>0</v>
      </c>
      <c r="AM22" s="10">
        <f>IF(ISNA(VLOOKUP($C22,Event30!$A$17:$H$96,8,FALSE))=TRUE,0,VLOOKUP($C22,Event30!$A$17:$H$96,8,FALSE))</f>
        <v>0</v>
      </c>
    </row>
    <row r="23" spans="1:39" ht="13.5" customHeight="1">
      <c r="A23" s="151" t="s">
        <v>80</v>
      </c>
      <c r="B23" s="151" t="s">
        <v>67</v>
      </c>
      <c r="C23" s="207" t="s">
        <v>110</v>
      </c>
      <c r="D23" s="140"/>
      <c r="E23" s="8">
        <f t="shared" si="0"/>
        <v>18</v>
      </c>
      <c r="F23" s="9">
        <f t="shared" si="1"/>
        <v>18</v>
      </c>
      <c r="G23" s="19">
        <f t="shared" si="2"/>
        <v>435.96666666666675</v>
      </c>
      <c r="H23" s="19">
        <f t="shared" si="3"/>
        <v>312.81980362328864</v>
      </c>
      <c r="I23" s="19">
        <f t="shared" si="4"/>
        <v>273.16223517702264</v>
      </c>
      <c r="J23" s="9">
        <f t="shared" si="5"/>
        <v>1021.948705466978</v>
      </c>
      <c r="K23" s="98"/>
      <c r="L23" s="10" t="str">
        <f>IF(ISNA(VLOOKUP($C23,'Canadian Selections Dec 19 - M'!$A$17:$H$67,8,FALSE))=TRUE,"0",VLOOKUP($C23,'Canadian Selections Dec 19 - M'!$A$17:$H$67,8,FALSE))</f>
        <v>0</v>
      </c>
      <c r="M23" s="10">
        <f>IF(ISNA(VLOOKUP($C23,'Canadian Selections Dec 20 - M'!$A$17:$H$66,8,FALSE))=TRUE,0,VLOOKUP($C23,'Canadian Selections Dec 20 - M'!$A$17:$H$66,8,FALSE))</f>
        <v>0</v>
      </c>
      <c r="N23" s="10">
        <f>IF(ISNA(VLOOKUP($C23,'Le Massif Cnd. Series Jan 16 MO'!$A$17:$H$17,8,FALSE))=TRUE,0,VLOOKUP($C23,'Le Massif Cnd. Series Jan 16 MO'!$A$17:$H$24,8,FALSE))</f>
        <v>0</v>
      </c>
      <c r="O23" s="10">
        <f>IF(ISNA(VLOOKUP($C23,'Le Massif Cnd. Series Jan 17 DM'!$A$17:$H$100,8,FALSE))=TRUE,0,VLOOKUP($C23,'Le Massif Cnd. Series Jan 17 DM'!$A$17:$H$100,8,FALSE))</f>
        <v>0</v>
      </c>
      <c r="P23" s="10">
        <f>IF(ISNA(VLOOKUP($C23,'USSA Bristol Jan 16 MO'!$A$17:$H$100,8,FALSE))=TRUE,0,VLOOKUP($C23,'USSA Bristol Jan 16 MO'!$A$17:$H$100,8,FALSE))</f>
        <v>0</v>
      </c>
      <c r="Q23" s="10">
        <f>IF(ISNA(VLOOKUP($C23,'USSA Bristol Jan 17 DM'!$A$17:$H$100,8,FALSE))=TRUE,0,VLOOKUP($C23,'USSA Bristol Jan 17 DM'!$A$17:$H$100,8,FALSE))</f>
        <v>0</v>
      </c>
      <c r="R23" s="10">
        <f>IF(ISNA(VLOOKUP($C23,'Apex Cnd. Series Feb 6 MO'!$A$17:$H$99,8,FALSE))=TRUE,0,VLOOKUP($C23,'Apex Cnd. Series Feb 6 MO'!$A$17:$H$99,8,FALSE))</f>
        <v>0</v>
      </c>
      <c r="S23" s="10">
        <f>IF(ISNA(VLOOKUP($C23,'Apex Cnd. Series Feb 7 DM'!$A$17:$H$99,8,FALSE))=TRUE,0,VLOOKUP($C23,'Apex Cnd. Series Feb 7 DM'!$A$17:$H$99,8,FALSE))</f>
        <v>0</v>
      </c>
      <c r="T23" s="10">
        <f>IF(ISNA(VLOOKUP($C23,'Calabogie TT Feb 7 MO'!$A$17:$H$97,8,FALSE))=TRUE,0,VLOOKUP($C23,'Calabogie TT Feb 7 MO'!$A$17:$H$97,8,FALSE))</f>
        <v>181.08887687038037</v>
      </c>
      <c r="U23" s="10">
        <f>IF(ISNA(VLOOKUP($C23,'Calabogie TT Feb 6 MO'!$A$17:$H$97,8,FALSE))=TRUE,0,VLOOKUP($C23,'Calabogie TT Feb 6 MO'!$A$17:$H$97,8,FALSE))</f>
        <v>148.07062249726974</v>
      </c>
      <c r="V23" s="10">
        <f>IF(ISNA(VLOOKUP($C23,'Calgary Nor-Am Feb 13 MO'!$A$17:$H$92,8,FALSE))=TRUE,0,VLOOKUP($C23,'Calgary Nor-Am Feb 13 MO'!$A$17:$H$92,8,FALSE))</f>
        <v>0</v>
      </c>
      <c r="W23" s="10">
        <f>IF(ISNA(VLOOKUP($C23,'Calgary Nor-Am Feb 14 DM'!$A$17:$H$92,8,FALSE))=TRUE,0,VLOOKUP($C23,'Calgary Nor-Am Feb 14 DM'!$A$17:$H$92,8,FALSE))</f>
        <v>0</v>
      </c>
      <c r="X23" s="10">
        <f>IF(ISNA(VLOOKUP($C23,'Camp Fortune TT Feb 21 MO'!$A$17:$H$97,8,FALSE))=TRUE,0,VLOOKUP($C23,'Camp Fortune TT Feb 21 MO'!$A$17:$H$97,8,FALSE))</f>
        <v>211.1459968602826</v>
      </c>
      <c r="Y23" s="10">
        <f>IF(ISNA(VLOOKUP($C23,'Park City Nor-Am Feb 20 MO'!$A$17:$H$97,8,FALSE))=TRUE,0,VLOOKUP($C23,'Park City Nor-Am Feb 20 MO'!$A$17:$H$97,8,FALSE))</f>
        <v>0</v>
      </c>
      <c r="Z23" s="10">
        <f>IF(ISNA(VLOOKUP($C23,'Park City Nor-Am Feb 21 DM'!$A$17:$H$97,8,FALSE))=TRUE,0,VLOOKUP($C23,'Park City Nor-Am Feb 21 DM'!$A$17:$H$97,8,FALSE))</f>
        <v>0</v>
      </c>
      <c r="AA23" s="10">
        <f>IF(ISNA(VLOOKUP($C23,'Caledon TT Feb 27 MO'!$A$17:$H$96,8,FALSE))=TRUE,0,VLOOKUP($C23,'Caledon TT Feb 27 MO'!$A$17:$H$96,8,FALSE))</f>
        <v>273.16223517702264</v>
      </c>
      <c r="AB23" s="10">
        <f>IF(ISNA(VLOOKUP($C23,'Caledon TT Feb 28 DM'!$A$17:$H$97,8,FALSE))=TRUE,0,VLOOKUP($C23,'Caledon TT Feb 28 DM'!$A$17:$H$97,8,FALSE))</f>
        <v>435.96666666666675</v>
      </c>
      <c r="AC23" s="10">
        <f>IF(ISNA(VLOOKUP($C23,'Killington Nor-Am March 5 MO'!$A$17:$H$97,8,FALSE))=TRUE,0,VLOOKUP($C23,'Killington Nor-Am March 5 MO'!$A$17:$H$97,8,FALSE))</f>
        <v>0</v>
      </c>
      <c r="AD23" s="10">
        <f>IF(ISNA(VLOOKUP($C23,'Killington Nor-Am March 6 DM'!$A$17:$H$97,8,FALSE))=TRUE,0,VLOOKUP($C23,'Killington Nor-Am March 6 DM'!$A$17:$H$97,8,FALSE))</f>
        <v>0</v>
      </c>
      <c r="AE23" s="10">
        <f>IF(ISNA(VLOOKUP($C23,'VSC Nor-Am Feb 27 MO'!$A$17:$H$97,8,FALSE))=TRUE,0,VLOOKUP($C23,'VSC Nor-Am Feb 27 MO'!$A$17:$H$97,8,FALSE))</f>
        <v>0</v>
      </c>
      <c r="AF23" s="10">
        <f>IF(ISNA(VLOOKUP($C23,'VSC Nor-Am Feb 28 DM'!$A$17:$H$97,8,FALSE))=TRUE,0,VLOOKUP($C23,'VSC Nor-Am Feb 28 DM'!$A$17:$H$97,8,FALSE))</f>
        <v>0</v>
      </c>
      <c r="AG23" s="10">
        <f>IF(ISNA(VLOOKUP($C23,'Sr Nationals March 12 MO'!$A$17:$H$97,8,FALSE))=TRUE,0,VLOOKUP($C23,'Sr Nationals March 12 MO'!$A$17:$H$97,8,FALSE))</f>
        <v>0</v>
      </c>
      <c r="AH23" s="10">
        <f>IF(ISNA(VLOOKUP($C23,'Sr Nationals March 13 DM'!$A$17:$H$97,8,FALSE))=TRUE,0,VLOOKUP($C23,'Sr Nationals March 13 DM'!$A$17:$H$97,8,FALSE))</f>
        <v>0</v>
      </c>
      <c r="AI23" s="10">
        <f>IF(ISNA(VLOOKUP($C23,'Jr Nationals March 18 MO'!$A$17:$H$97,8,FALSE))=TRUE,0,VLOOKUP($C23,'Jr Nationals March 18 MO'!$A$17:$H$97,8,FALSE))</f>
        <v>312.81980362328864</v>
      </c>
      <c r="AJ23" s="10">
        <f>IF(ISNA(VLOOKUP($C23,'Thunder Bay TT Jan 2016 MO'!$A$17:$H$97,8,FALSE))=TRUE,0,VLOOKUP($C23,'Thunder Bay TT Jan 2016 MO'!$A$17:$H$97,8,FALSE))</f>
        <v>0</v>
      </c>
      <c r="AK23" s="10">
        <f>IF(ISNA(VLOOKUP($C23,Event28!$A$17:$H$97,8,FALSE))=TRUE,0,VLOOKUP($C23,Event28!$A$17:$H$97,8,FALSE))</f>
        <v>0</v>
      </c>
      <c r="AL23" s="10">
        <f>IF(ISNA(VLOOKUP($C23,Event29!$A$17:$H$97,8,FALSE))=TRUE,0,VLOOKUP($C23,Event29!$A$17:$H$97,8,FALSE))</f>
        <v>0</v>
      </c>
      <c r="AM23" s="10">
        <f>IF(ISNA(VLOOKUP($C23,Event30!$A$17:$H$96,8,FALSE))=TRUE,0,VLOOKUP($C23,Event30!$A$17:$H$96,8,FALSE))</f>
        <v>0</v>
      </c>
    </row>
    <row r="24" spans="1:39" ht="13.5" customHeight="1">
      <c r="A24" s="174" t="s">
        <v>140</v>
      </c>
      <c r="B24" s="174" t="s">
        <v>81</v>
      </c>
      <c r="C24" s="207" t="s">
        <v>92</v>
      </c>
      <c r="D24" s="140"/>
      <c r="E24" s="8">
        <f t="shared" si="0"/>
        <v>19</v>
      </c>
      <c r="F24" s="9">
        <f t="shared" si="1"/>
        <v>19</v>
      </c>
      <c r="G24" s="19">
        <f t="shared" si="2"/>
        <v>435.96666666666675</v>
      </c>
      <c r="H24" s="19">
        <f t="shared" si="3"/>
        <v>283.1260140616549</v>
      </c>
      <c r="I24" s="19">
        <f t="shared" si="4"/>
        <v>283.01578273851845</v>
      </c>
      <c r="J24" s="9">
        <f t="shared" si="5"/>
        <v>1002.1084634668402</v>
      </c>
      <c r="K24" s="98"/>
      <c r="L24" s="10" t="str">
        <f>IF(ISNA(VLOOKUP($C24,'Canadian Selections Dec 19 - M'!$A$17:$H$67,8,FALSE))=TRUE,"0",VLOOKUP($C24,'Canadian Selections Dec 19 - M'!$A$17:$H$67,8,FALSE))</f>
        <v>0</v>
      </c>
      <c r="M24" s="10">
        <f>IF(ISNA(VLOOKUP($C24,'Canadian Selections Dec 20 - M'!$A$17:$H$17,8,FALSE))=TRUE,0,VLOOKUP($C24,'Canadian Selections Dec 20 - M'!$A$17:$H$17,8,FALSE))</f>
        <v>0</v>
      </c>
      <c r="N24" s="10">
        <f>IF(ISNA(VLOOKUP($C24,'Le Massif Cnd. Series Jan 16 MO'!$A$17:$H$95,8,FALSE))=TRUE,0,VLOOKUP($C24,'Le Massif Cnd. Series Jan 16 MO'!$A$17:$H$95,8,FALSE))</f>
        <v>0</v>
      </c>
      <c r="O24" s="10">
        <f>IF(ISNA(VLOOKUP($C24,'Le Massif Cnd. Series Jan 17 DM'!$A$17:$H$100,8,FALSE))=TRUE,0,VLOOKUP($C24,'Le Massif Cnd. Series Jan 17 DM'!$A$17:$H$100,8,FALSE))</f>
        <v>0</v>
      </c>
      <c r="P24" s="10">
        <f>IF(ISNA(VLOOKUP($C24,'USSA Bristol Jan 16 MO'!$A$17:$H$100,8,FALSE))=TRUE,0,VLOOKUP($C24,'USSA Bristol Jan 16 MO'!$A$17:$H$100,8,FALSE))</f>
        <v>0</v>
      </c>
      <c r="Q24" s="10">
        <f>IF(ISNA(VLOOKUP($C24,'USSA Bristol Jan 17 DM'!$A$17:$H$100,8,FALSE))=TRUE,0,VLOOKUP($C24,'USSA Bristol Jan 17 DM'!$A$17:$H$100,8,FALSE))</f>
        <v>0</v>
      </c>
      <c r="R24" s="10">
        <f>IF(ISNA(VLOOKUP($C24,'Apex Cnd. Series Feb 6 MO'!$A$17:$H$99,8,FALSE))=TRUE,0,VLOOKUP($C24,'Apex Cnd. Series Feb 6 MO'!$A$17:$H$99,8,FALSE))</f>
        <v>0</v>
      </c>
      <c r="S24" s="10">
        <f>IF(ISNA(VLOOKUP($C24,'Apex Cnd. Series Feb 7 DM'!$A$17:$H$99,8,FALSE))=TRUE,0,VLOOKUP($C24,'Apex Cnd. Series Feb 7 DM'!$A$17:$H$99,8,FALSE))</f>
        <v>0</v>
      </c>
      <c r="T24" s="10">
        <f>IF(ISNA(VLOOKUP($C24,'Calabogie TT Feb 7 MO'!$A$17:$H$97,8,FALSE))=TRUE,0,VLOOKUP($C24,'Calabogie TT Feb 7 MO'!$A$17:$H$97,8,FALSE))</f>
        <v>283.1260140616549</v>
      </c>
      <c r="U24" s="10">
        <f>IF(ISNA(VLOOKUP($C24,'Calabogie TT Feb 6 MO'!$A$17:$H$97,8,FALSE))=TRUE,0,VLOOKUP($C24,'Calabogie TT Feb 6 MO'!$A$17:$H$97,8,FALSE))</f>
        <v>236.98580269384783</v>
      </c>
      <c r="V24" s="10">
        <f>IF(ISNA(VLOOKUP($C24,'Calgary Nor-Am Feb 13 MO'!$A$17:$H$92,8,FALSE))=TRUE,0,VLOOKUP($C24,'Calgary Nor-Am Feb 13 MO'!$A$17:$H$92,8,FALSE))</f>
        <v>0</v>
      </c>
      <c r="W24" s="10">
        <f>IF(ISNA(VLOOKUP($C24,'Calgary Nor-Am Feb 14 DM'!$A$17:$H$92,8,FALSE))=TRUE,0,VLOOKUP($C24,'Calgary Nor-Am Feb 14 DM'!$A$17:$H$92,8,FALSE))</f>
        <v>0</v>
      </c>
      <c r="X24" s="10">
        <f>IF(ISNA(VLOOKUP($C24,'Camp Fortune TT Feb 21 MO'!$A$17:$H$97,8,FALSE))=TRUE,0,VLOOKUP($C24,'Camp Fortune TT Feb 21 MO'!$A$17:$H$97,8,FALSE))</f>
        <v>170.7578136149565</v>
      </c>
      <c r="Y24" s="10">
        <f>IF(ISNA(VLOOKUP($C24,'Park City Nor-Am Feb 20 MO'!$A$17:$H$97,8,FALSE))=TRUE,0,VLOOKUP($C24,'Park City Nor-Am Feb 20 MO'!$A$17:$H$97,8,FALSE))</f>
        <v>0</v>
      </c>
      <c r="Z24" s="10">
        <f>IF(ISNA(VLOOKUP($C24,'Park City Nor-Am Feb 21 DM'!$A$17:$H$97,8,FALSE))=TRUE,0,VLOOKUP($C24,'Park City Nor-Am Feb 21 DM'!$A$17:$H$97,8,FALSE))</f>
        <v>0</v>
      </c>
      <c r="AA24" s="10">
        <f>IF(ISNA(VLOOKUP($C24,'Caledon TT Feb 27 MO'!$A$17:$H$96,8,FALSE))=TRUE,0,VLOOKUP($C24,'Caledon TT Feb 27 MO'!$A$17:$H$96,8,FALSE))</f>
        <v>283.01578273851845</v>
      </c>
      <c r="AB24" s="10">
        <f>IF(ISNA(VLOOKUP($C24,'Caledon TT Feb 28 DM'!$A$17:$H$97,8,FALSE))=TRUE,0,VLOOKUP($C24,'Caledon TT Feb 28 DM'!$A$17:$H$97,8,FALSE))</f>
        <v>435.96666666666675</v>
      </c>
      <c r="AC24" s="10">
        <f>IF(ISNA(VLOOKUP($C24,'Killington Nor-Am March 5 MO'!$A$17:$H$97,8,FALSE))=TRUE,0,VLOOKUP($C24,'Killington Nor-Am March 5 MO'!$A$17:$H$97,8,FALSE))</f>
        <v>0</v>
      </c>
      <c r="AD24" s="10">
        <f>IF(ISNA(VLOOKUP($C24,'Killington Nor-Am March 6 DM'!$A$17:$H$97,8,FALSE))=TRUE,0,VLOOKUP($C24,'Killington Nor-Am March 6 DM'!$A$17:$H$97,8,FALSE))</f>
        <v>0</v>
      </c>
      <c r="AE24" s="10">
        <f>IF(ISNA(VLOOKUP($C24,'VSC Nor-Am Feb 27 MO'!$A$17:$H$97,8,FALSE))=TRUE,0,VLOOKUP($C24,'VSC Nor-Am Feb 27 MO'!$A$17:$H$97,8,FALSE))</f>
        <v>0</v>
      </c>
      <c r="AF24" s="10">
        <f>IF(ISNA(VLOOKUP($C24,'VSC Nor-Am Feb 28 DM'!$A$17:$H$97,8,FALSE))=TRUE,0,VLOOKUP($C24,'VSC Nor-Am Feb 28 DM'!$A$17:$H$97,8,FALSE))</f>
        <v>0</v>
      </c>
      <c r="AG24" s="10">
        <f>IF(ISNA(VLOOKUP($C24,'Sr Nationals March 12 MO'!$A$17:$H$97,8,FALSE))=TRUE,0,VLOOKUP($C24,'Sr Nationals March 12 MO'!$A$17:$H$97,8,FALSE))</f>
        <v>0</v>
      </c>
      <c r="AH24" s="10">
        <f>IF(ISNA(VLOOKUP($C24,'Sr Nationals March 13 DM'!$A$17:$H$97,8,FALSE))=TRUE,0,VLOOKUP($C24,'Sr Nationals March 13 DM'!$A$17:$H$97,8,FALSE))</f>
        <v>0</v>
      </c>
      <c r="AI24" s="10">
        <f>IF(ISNA(VLOOKUP($C24,'Jr Nationals March 18 MO'!$A$17:$H$97,8,FALSE))=TRUE,0,VLOOKUP($C24,'Jr Nationals March 18 MO'!$A$17:$H$97,8,FALSE))</f>
        <v>0</v>
      </c>
      <c r="AJ24" s="10">
        <f>IF(ISNA(VLOOKUP($C24,'Thunder Bay TT Jan 2016 MO'!$A$17:$H$97,8,FALSE))=TRUE,0,VLOOKUP($C24,'Thunder Bay TT Jan 2016 MO'!$A$17:$H$97,8,FALSE))</f>
        <v>0</v>
      </c>
      <c r="AK24" s="10">
        <f>IF(ISNA(VLOOKUP($C24,Event28!$A$17:$H$97,8,FALSE))=TRUE,0,VLOOKUP($C24,Event28!$A$17:$H$97,8,FALSE))</f>
        <v>0</v>
      </c>
      <c r="AL24" s="10">
        <f>IF(ISNA(VLOOKUP($C24,Event29!$A$17:$H$97,8,FALSE))=TRUE,0,VLOOKUP($C24,Event29!$A$17:$H$97,8,FALSE))</f>
        <v>0</v>
      </c>
      <c r="AM24" s="10">
        <f>IF(ISNA(VLOOKUP($C24,Event30!$A$17:$H$96,8,FALSE))=TRUE,0,VLOOKUP($C24,Event30!$A$17:$H$96,8,FALSE))</f>
        <v>0</v>
      </c>
    </row>
    <row r="25" spans="1:39" ht="13.5" customHeight="1">
      <c r="A25" s="151" t="s">
        <v>140</v>
      </c>
      <c r="B25" s="151" t="s">
        <v>70</v>
      </c>
      <c r="C25" s="219" t="s">
        <v>121</v>
      </c>
      <c r="D25" s="140"/>
      <c r="E25" s="8">
        <f t="shared" si="0"/>
        <v>20</v>
      </c>
      <c r="F25" s="9">
        <f t="shared" si="1"/>
        <v>20</v>
      </c>
      <c r="G25" s="19">
        <f t="shared" si="2"/>
        <v>435.96666666666675</v>
      </c>
      <c r="H25" s="19">
        <f t="shared" si="3"/>
        <v>294.66799374377933</v>
      </c>
      <c r="I25" s="19">
        <f t="shared" si="4"/>
        <v>256</v>
      </c>
      <c r="J25" s="9">
        <f t="shared" si="5"/>
        <v>986.634660410446</v>
      </c>
      <c r="K25" s="98"/>
      <c r="L25" s="10" t="str">
        <f>IF(ISNA(VLOOKUP($C25,'Canadian Selections Dec 19 - M'!$A$17:$H$67,8,FALSE))=TRUE,"0",VLOOKUP($C25,'Canadian Selections Dec 19 - M'!$A$17:$H$67,8,FALSE))</f>
        <v>0</v>
      </c>
      <c r="M25" s="26">
        <f>IF(ISNA(VLOOKUP($C25,'Canadian Selections Dec 20 - M'!$A$17:$H$17,8,FALSE))=TRUE,0,VLOOKUP($C25,'Canadian Selections Dec 20 - M'!$A$17:$H$17,8,FALSE))</f>
        <v>0</v>
      </c>
      <c r="N25" s="10">
        <f>IF(ISNA(VLOOKUP($C25,'Le Massif Cnd. Series Jan 16 MO'!$A$17:$H$95,8,FALSE))=TRUE,0,VLOOKUP($C25,'Le Massif Cnd. Series Jan 16 MO'!$A$17:$H$95,8,FALSE))</f>
        <v>0</v>
      </c>
      <c r="O25" s="10">
        <f>IF(ISNA(VLOOKUP($C25,'Le Massif Cnd. Series Jan 17 DM'!$A$17:$H$100,8,FALSE))=TRUE,0,VLOOKUP($C25,'Le Massif Cnd. Series Jan 17 DM'!$A$17:$H$100,8,FALSE))</f>
        <v>0</v>
      </c>
      <c r="P25" s="10">
        <f>IF(ISNA(VLOOKUP($C25,'USSA Bristol Jan 16 MO'!$A$17:$H$100,8,FALSE))=TRUE,0,VLOOKUP($C25,'USSA Bristol Jan 16 MO'!$A$17:$H$100,8,FALSE))</f>
        <v>0</v>
      </c>
      <c r="Q25" s="10">
        <f>IF(ISNA(VLOOKUP($C25,'USSA Bristol Jan 17 DM'!$A$17:$H$100,8,FALSE))=TRUE,0,VLOOKUP($C25,'USSA Bristol Jan 17 DM'!$A$17:$H$100,8,FALSE))</f>
        <v>0</v>
      </c>
      <c r="R25" s="10">
        <f>IF(ISNA(VLOOKUP($C25,'Sr Nationals March 12 MO'!$A$17:$H$17,8,FALSE))=TRUE,0,VLOOKUP($C25,'Sr Nationals March 12 MO'!$A$17:$H$17,8,FALSE))</f>
        <v>0</v>
      </c>
      <c r="S25" s="10">
        <f>IF(ISNA(VLOOKUP($C25,'Apex Cnd. Series Feb 7 DM'!$A$17:$H$99,8,FALSE))=TRUE,0,VLOOKUP($C25,'Apex Cnd. Series Feb 7 DM'!$A$17:$H$99,8,FALSE))</f>
        <v>0</v>
      </c>
      <c r="T25" s="10">
        <f>IF(ISNA(VLOOKUP($C25,'Calabogie TT Feb 7 MO'!$A$17:$H$97,8,FALSE))=TRUE,0,VLOOKUP($C25,'Calabogie TT Feb 7 MO'!$A$17:$H$97,8,FALSE))</f>
        <v>203.7137191274563</v>
      </c>
      <c r="U25" s="10">
        <f>IF(ISNA(VLOOKUP($C25,'Calabogie TT Feb 6 MO'!$A$17:$H$97,8,FALSE))=TRUE,0,VLOOKUP($C25,'Calabogie TT Feb 6 MO'!$A$17:$H$97,8,FALSE))</f>
        <v>185.56607207863124</v>
      </c>
      <c r="V25" s="10">
        <f>IF(ISNA(VLOOKUP($C25,'Calgary Nor-Am Feb 13 MO'!$A$17:$H$92,8,FALSE))=TRUE,0,VLOOKUP($C25,'Calgary Nor-Am Feb 13 MO'!$A$17:$H$92,8,FALSE))</f>
        <v>0</v>
      </c>
      <c r="W25" s="10">
        <f>IF(ISNA(VLOOKUP($C25,'Calgary Nor-Am Feb 14 DM'!$A$17:$H$92,8,FALSE))=TRUE,0,VLOOKUP($C25,'Calgary Nor-Am Feb 14 DM'!$A$17:$H$92,8,FALSE))</f>
        <v>0</v>
      </c>
      <c r="X25" s="10">
        <v>256</v>
      </c>
      <c r="Y25" s="10">
        <f>IF(ISNA(VLOOKUP($C25,'Park City Nor-Am Feb 20 MO'!$A$17:$H$97,8,FALSE))=TRUE,0,VLOOKUP($C25,'Park City Nor-Am Feb 20 MO'!$A$17:$H$97,8,FALSE))</f>
        <v>0</v>
      </c>
      <c r="Z25" s="10">
        <f>IF(ISNA(VLOOKUP($C25,'Park City Nor-Am Feb 21 DM'!$A$17:$H$97,8,FALSE))=TRUE,0,VLOOKUP($C25,'Park City Nor-Am Feb 21 DM'!$A$17:$H$97,8,FALSE))</f>
        <v>0</v>
      </c>
      <c r="AA25" s="10">
        <f>IF(ISNA(VLOOKUP($C25,'Caledon TT Feb 27 MO'!$A$17:$H$96,8,FALSE))=TRUE,0,VLOOKUP($C25,'Caledon TT Feb 27 MO'!$A$17:$H$96,8,FALSE))</f>
        <v>294.66799374377933</v>
      </c>
      <c r="AB25" s="10">
        <f>IF(ISNA(VLOOKUP($C25,'Caledon TT Feb 28 DM'!$A$17:$H$97,8,FALSE))=TRUE,0,VLOOKUP($C25,'Caledon TT Feb 28 DM'!$A$17:$H$97,8,FALSE))</f>
        <v>435.96666666666675</v>
      </c>
      <c r="AC25" s="10">
        <f>IF(ISNA(VLOOKUP($C25,'Killington Nor-Am March 5 MO'!$A$17:$H$97,8,FALSE))=TRUE,0,VLOOKUP($C25,'Killington Nor-Am March 5 MO'!$A$17:$H$97,8,FALSE))</f>
        <v>0</v>
      </c>
      <c r="AD25" s="10">
        <f>IF(ISNA(VLOOKUP($C25,'Killington Nor-Am March 6 DM'!$A$17:$H$97,8,FALSE))=TRUE,0,VLOOKUP($C25,'Killington Nor-Am March 6 DM'!$A$17:$H$97,8,FALSE))</f>
        <v>0</v>
      </c>
      <c r="AE25" s="10">
        <f>IF(ISNA(VLOOKUP($C25,'VSC Nor-Am Feb 27 MO'!$A$17:$H$97,8,FALSE))=TRUE,0,VLOOKUP($C25,'VSC Nor-Am Feb 27 MO'!$A$17:$H$97,8,FALSE))</f>
        <v>0</v>
      </c>
      <c r="AF25" s="10">
        <f>IF(ISNA(VLOOKUP($C25,'VSC Nor-Am Feb 28 DM'!$A$17:$H$97,8,FALSE))=TRUE,0,VLOOKUP($C25,'VSC Nor-Am Feb 28 DM'!$A$17:$H$97,8,FALSE))</f>
        <v>0</v>
      </c>
      <c r="AG25" s="10">
        <f>IF(ISNA(VLOOKUP($C25,'Sr Nationals March 12 MO'!$A$17:$H$97,8,FALSE))=TRUE,0,VLOOKUP($C25,'Sr Nationals March 12 MO'!$A$17:$H$97,8,FALSE))</f>
        <v>0</v>
      </c>
      <c r="AH25" s="10">
        <f>IF(ISNA(VLOOKUP($C25,'Sr Nationals March 13 DM'!$A$17:$H$97,8,FALSE))=TRUE,0,VLOOKUP($C25,'Sr Nationals March 13 DM'!$A$17:$H$97,8,FALSE))</f>
        <v>0</v>
      </c>
      <c r="AI25" s="10">
        <f>IF(ISNA(VLOOKUP($C25,'Jr Nationals March 18 MO'!$A$17:$H$97,8,FALSE))=TRUE,0,VLOOKUP($C25,'Jr Nationals March 18 MO'!$A$17:$H$97,8,FALSE))</f>
        <v>0</v>
      </c>
      <c r="AJ25" s="10">
        <f>IF(ISNA(VLOOKUP($C25,'Thunder Bay TT Jan 2016 MO'!$A$17:$H$97,8,FALSE))=TRUE,0,VLOOKUP($C25,'Thunder Bay TT Jan 2016 MO'!$A$17:$H$97,8,FALSE))</f>
        <v>0</v>
      </c>
      <c r="AK25" s="10">
        <f>IF(ISNA(VLOOKUP($C25,Event28!$A$17:$H$97,8,FALSE))=TRUE,0,VLOOKUP($C25,Event28!$A$17:$H$97,8,FALSE))</f>
        <v>0</v>
      </c>
      <c r="AL25" s="10">
        <f>IF(ISNA(VLOOKUP($C25,Event29!$A$17:$H$97,8,FALSE))=TRUE,0,VLOOKUP($C25,Event29!$A$17:$H$97,8,FALSE))</f>
        <v>0</v>
      </c>
      <c r="AM25" s="10">
        <f>IF(ISNA(VLOOKUP($C25,Event30!$A$17:$H$96,8,FALSE))=TRUE,0,VLOOKUP($C25,Event30!$A$17:$H$96,8,FALSE))</f>
        <v>0</v>
      </c>
    </row>
    <row r="26" spans="1:39" ht="13.5" customHeight="1">
      <c r="A26" s="151" t="s">
        <v>89</v>
      </c>
      <c r="B26" s="151" t="s">
        <v>70</v>
      </c>
      <c r="C26" s="219" t="s">
        <v>120</v>
      </c>
      <c r="D26" s="140"/>
      <c r="E26" s="8">
        <f t="shared" si="0"/>
        <v>21</v>
      </c>
      <c r="F26" s="9">
        <f t="shared" si="1"/>
        <v>21</v>
      </c>
      <c r="G26" s="19">
        <f t="shared" si="2"/>
        <v>435.96666666666675</v>
      </c>
      <c r="H26" s="19">
        <f t="shared" si="3"/>
        <v>207.13505642519115</v>
      </c>
      <c r="I26" s="19">
        <f t="shared" si="4"/>
        <v>180</v>
      </c>
      <c r="J26" s="9">
        <f t="shared" si="5"/>
        <v>823.1017230918579</v>
      </c>
      <c r="K26" s="98"/>
      <c r="L26" s="10" t="str">
        <f>IF(ISNA(VLOOKUP($C26,'Canadian Selections Dec 19 - M'!$A$17:$H$67,8,FALSE))=TRUE,"0",VLOOKUP($C26,'Canadian Selections Dec 19 - M'!$A$17:$H$67,8,FALSE))</f>
        <v>0</v>
      </c>
      <c r="M26" s="26">
        <f>IF(ISNA(VLOOKUP($C26,'Canadian Selections Dec 20 - M'!$A$17:$H$17,8,FALSE))=TRUE,0,VLOOKUP($C26,'Canadian Selections Dec 20 - M'!$A$17:$H$17,8,FALSE))</f>
        <v>0</v>
      </c>
      <c r="N26" s="10">
        <f>IF(ISNA(VLOOKUP($C26,'Le Massif Cnd. Series Jan 16 MO'!$A$17:$H$95,8,FALSE))=TRUE,0,VLOOKUP($C26,'Le Massif Cnd. Series Jan 16 MO'!$A$17:$H$95,8,FALSE))</f>
        <v>0</v>
      </c>
      <c r="O26" s="10">
        <f>IF(ISNA(VLOOKUP($C26,'Le Massif Cnd. Series Jan 17 DM'!$A$17:$H$100,8,FALSE))=TRUE,0,VLOOKUP($C26,'Le Massif Cnd. Series Jan 17 DM'!$A$17:$H$100,8,FALSE))</f>
        <v>0</v>
      </c>
      <c r="P26" s="10">
        <f>IF(ISNA(VLOOKUP($C26,'USSA Bristol Jan 16 MO'!$A$17:$H$100,8,FALSE))=TRUE,0,VLOOKUP($C26,'USSA Bristol Jan 16 MO'!$A$17:$H$100,8,FALSE))</f>
        <v>0</v>
      </c>
      <c r="Q26" s="10">
        <f>IF(ISNA(VLOOKUP($C26,'USSA Bristol Jan 17 DM'!$A$17:$H$100,8,FALSE))=TRUE,0,VLOOKUP($C26,'USSA Bristol Jan 17 DM'!$A$17:$H$100,8,FALSE))</f>
        <v>0</v>
      </c>
      <c r="R26" s="10">
        <f>IF(ISNA(VLOOKUP($C26,'Apex Cnd. Series Feb 6 MO'!$A$17:$H$99,8,FALSE))=TRUE,0,VLOOKUP($C26,'Apex Cnd. Series Feb 6 MO'!$A$17:$H$99,8,FALSE))</f>
        <v>0</v>
      </c>
      <c r="S26" s="10">
        <f>IF(ISNA(VLOOKUP($C26,'Apex Cnd. Series Feb 7 DM'!$A$17:$H$99,8,FALSE))=TRUE,0,VLOOKUP($C26,'Apex Cnd. Series Feb 7 DM'!$A$17:$H$99,8,FALSE))</f>
        <v>0</v>
      </c>
      <c r="T26" s="10">
        <f>IF(ISNA(VLOOKUP($C26,'Calabogie TT Feb 7 MO'!$A$17:$H$97,8,FALSE))=TRUE,0,VLOOKUP($C26,'Calabogie TT Feb 7 MO'!$A$17:$H$97,8,FALSE))</f>
        <v>0</v>
      </c>
      <c r="U26" s="10">
        <f>IF(ISNA(VLOOKUP($C26,'Calabogie TT Feb 6 MO'!$A$17:$H$97,8,FALSE))=TRUE,0,VLOOKUP($C26,'Calabogie TT Feb 6 MO'!$A$17:$H$97,8,FALSE))</f>
        <v>207.13505642519115</v>
      </c>
      <c r="V26" s="10">
        <f>IF(ISNA(VLOOKUP($C26,'Calgary Nor-Am Feb 13 MO'!$A$17:$H$92,8,FALSE))=TRUE,0,VLOOKUP($C26,'Calgary Nor-Am Feb 13 MO'!$A$17:$H$92,8,FALSE))</f>
        <v>0</v>
      </c>
      <c r="W26" s="10">
        <f>IF(ISNA(VLOOKUP($C26,'Calgary Nor-Am Feb 14 DM'!$A$17:$H$92,8,FALSE))=TRUE,0,VLOOKUP($C26,'Calgary Nor-Am Feb 14 DM'!$A$17:$H$92,8,FALSE))</f>
        <v>0</v>
      </c>
      <c r="X26" s="10">
        <v>180</v>
      </c>
      <c r="Y26" s="10">
        <f>IF(ISNA(VLOOKUP($C26,'Park City Nor-Am Feb 20 MO'!$A$17:$H$97,8,FALSE))=TRUE,0,VLOOKUP($C26,'Park City Nor-Am Feb 20 MO'!$A$17:$H$97,8,FALSE))</f>
        <v>0</v>
      </c>
      <c r="Z26" s="10">
        <f>IF(ISNA(VLOOKUP($C26,'Park City Nor-Am Feb 21 DM'!$A$17:$H$97,8,FALSE))=TRUE,0,VLOOKUP($C26,'Park City Nor-Am Feb 21 DM'!$A$17:$H$97,8,FALSE))</f>
        <v>0</v>
      </c>
      <c r="AA26" s="10">
        <f>IF(ISNA(VLOOKUP($C26,'Caledon TT Feb 27 MO'!$A$17:$H$96,8,FALSE))=TRUE,0,VLOOKUP($C26,'Caledon TT Feb 27 MO'!$A$17:$H$96,8,FALSE))</f>
        <v>0</v>
      </c>
      <c r="AB26" s="10">
        <f>IF(ISNA(VLOOKUP($C26,'Caledon TT Feb 28 DM'!$A$17:$H$97,8,FALSE))=TRUE,0,VLOOKUP($C26,'Caledon TT Feb 28 DM'!$A$17:$H$97,8,FALSE))</f>
        <v>435.96666666666675</v>
      </c>
      <c r="AC26" s="10">
        <f>IF(ISNA(VLOOKUP($C26,'Killington Nor-Am March 5 MO'!$A$17:$H$97,8,FALSE))=TRUE,0,VLOOKUP($C26,'Killington Nor-Am March 5 MO'!$A$17:$H$97,8,FALSE))</f>
        <v>0</v>
      </c>
      <c r="AD26" s="10">
        <f>IF(ISNA(VLOOKUP($C26,'Killington Nor-Am March 6 DM'!$A$17:$H$97,8,FALSE))=TRUE,0,VLOOKUP($C26,'Killington Nor-Am March 6 DM'!$A$17:$H$97,8,FALSE))</f>
        <v>0</v>
      </c>
      <c r="AE26" s="10">
        <f>IF(ISNA(VLOOKUP($C26,'VSC Nor-Am Feb 27 MO'!$A$17:$H$97,8,FALSE))=TRUE,0,VLOOKUP($C26,'VSC Nor-Am Feb 27 MO'!$A$17:$H$97,8,FALSE))</f>
        <v>0</v>
      </c>
      <c r="AF26" s="10">
        <f>IF(ISNA(VLOOKUP($C26,'VSC Nor-Am Feb 28 DM'!$A$17:$H$97,8,FALSE))=TRUE,0,VLOOKUP($C26,'VSC Nor-Am Feb 28 DM'!$A$17:$H$97,8,FALSE))</f>
        <v>0</v>
      </c>
      <c r="AG26" s="10">
        <f>IF(ISNA(VLOOKUP($C26,'Sr Nationals March 12 MO'!$A$17:$H$97,8,FALSE))=TRUE,0,VLOOKUP($C26,'Sr Nationals March 12 MO'!$A$17:$H$97,8,FALSE))</f>
        <v>0</v>
      </c>
      <c r="AH26" s="10">
        <f>IF(ISNA(VLOOKUP($C26,'Sr Nationals March 13 DM'!$A$17:$H$97,8,FALSE))=TRUE,0,VLOOKUP($C26,'Sr Nationals March 13 DM'!$A$17:$H$97,8,FALSE))</f>
        <v>0</v>
      </c>
      <c r="AI26" s="10">
        <f>IF(ISNA(VLOOKUP($C26,'Jr Nationals March 18 MO'!$A$17:$H$97,8,FALSE))=TRUE,0,VLOOKUP($C26,'Jr Nationals March 18 MO'!$A$17:$H$97,8,FALSE))</f>
        <v>0</v>
      </c>
      <c r="AJ26" s="10">
        <f>IF(ISNA(VLOOKUP($C26,'Thunder Bay TT Jan 2016 MO'!$A$17:$H$97,8,FALSE))=TRUE,0,VLOOKUP($C26,'Thunder Bay TT Jan 2016 MO'!$A$17:$H$97,8,FALSE))</f>
        <v>0</v>
      </c>
      <c r="AK26" s="10">
        <f>IF(ISNA(VLOOKUP($C26,Event28!$A$17:$H$97,8,FALSE))=TRUE,0,VLOOKUP($C26,Event28!$A$17:$H$97,8,FALSE))</f>
        <v>0</v>
      </c>
      <c r="AL26" s="10">
        <f>IF(ISNA(VLOOKUP($C26,Event29!$A$17:$H$97,8,FALSE))=TRUE,0,VLOOKUP($C26,Event29!$A$17:$H$97,8,FALSE))</f>
        <v>0</v>
      </c>
      <c r="AM26" s="10">
        <f>IF(ISNA(VLOOKUP($C26,Event30!$A$17:$H$96,8,FALSE))=TRUE,0,VLOOKUP($C26,Event30!$A$17:$H$96,8,FALSE))</f>
        <v>0</v>
      </c>
    </row>
    <row r="27" spans="1:39" ht="13.5" customHeight="1">
      <c r="A27" s="151" t="s">
        <v>80</v>
      </c>
      <c r="B27" s="151" t="s">
        <v>67</v>
      </c>
      <c r="C27" s="207" t="s">
        <v>107</v>
      </c>
      <c r="D27" s="140"/>
      <c r="E27" s="8">
        <f t="shared" si="0"/>
        <v>22</v>
      </c>
      <c r="F27" s="9">
        <f t="shared" si="1"/>
        <v>22</v>
      </c>
      <c r="G27" s="19">
        <f t="shared" si="2"/>
        <v>273.39684345229637</v>
      </c>
      <c r="H27" s="19">
        <f t="shared" si="3"/>
        <v>228.80000000000004</v>
      </c>
      <c r="I27" s="19">
        <f t="shared" si="4"/>
        <v>220.9219352076495</v>
      </c>
      <c r="J27" s="9">
        <f t="shared" si="5"/>
        <v>723.118778659946</v>
      </c>
      <c r="K27" s="98"/>
      <c r="L27" s="10" t="str">
        <f>IF(ISNA(VLOOKUP($C27,'Canadian Selections Dec 19 - M'!$A$17:$H$67,8,FALSE))=TRUE,"0",VLOOKUP($C27,'Canadian Selections Dec 19 - M'!$A$17:$H$67,8,FALSE))</f>
        <v>0</v>
      </c>
      <c r="M27" s="26">
        <f>IF(ISNA(VLOOKUP($C27,'Canadian Selections Dec 20 - M'!$A$17:$H$17,8,FALSE))=TRUE,0,VLOOKUP($C27,'Canadian Selections Dec 20 - M'!$A$17:$H$17,8,FALSE))</f>
        <v>0</v>
      </c>
      <c r="N27" s="10">
        <f>IF(ISNA(VLOOKUP($C27,'Le Massif Cnd. Series Jan 16 MO'!$A$17:$H$95,8,FALSE))=TRUE,0,VLOOKUP($C27,'Le Massif Cnd. Series Jan 16 MO'!$A$17:$H$95,8,FALSE))</f>
        <v>0</v>
      </c>
      <c r="O27" s="26">
        <f>IF(ISNA(VLOOKUP($C27,'Le Massif Cnd. Series Jan 17 DM'!$A$17:$H$100,8,FALSE))=TRUE,0,VLOOKUP($C27,'Le Massif Cnd. Series Jan 17 DM'!$A$17:$H$100,8,FALSE))</f>
        <v>0</v>
      </c>
      <c r="P27" s="10">
        <f>IF(ISNA(VLOOKUP($C27,'USSA Bristol Jan 16 MO'!$A$17:$H$100,8,FALSE))=TRUE,0,VLOOKUP($C27,'USSA Bristol Jan 16 MO'!$A$17:$H$100,8,FALSE))</f>
        <v>0</v>
      </c>
      <c r="Q27" s="10">
        <f>IF(ISNA(VLOOKUP($C27,'USSA Bristol Jan 17 DM'!$A$17:$H$100,8,FALSE))=TRUE,0,VLOOKUP($C27,'USSA Bristol Jan 17 DM'!$A$17:$H$100,8,FALSE))</f>
        <v>0</v>
      </c>
      <c r="R27" s="10">
        <f>IF(ISNA(VLOOKUP($C27,'Apex Cnd. Series Feb 6 MO'!$A$17:$H$99,8,FALSE))=TRUE,0,VLOOKUP($C27,'Apex Cnd. Series Feb 6 MO'!$A$17:$H$99,8,FALSE))</f>
        <v>0</v>
      </c>
      <c r="S27" s="10">
        <f>IF(ISNA(VLOOKUP($C27,'Apex Cnd. Series Feb 7 DM'!$A$17:$H$99,8,FALSE))=TRUE,0,VLOOKUP($C27,'Apex Cnd. Series Feb 7 DM'!$A$17:$H$99,8,FALSE))</f>
        <v>0</v>
      </c>
      <c r="T27" s="10">
        <f>IF(ISNA(VLOOKUP($C27,'Calabogie TT Feb 7 MO'!$A$17:$H$97,8,FALSE))=TRUE,0,VLOOKUP($C27,'Calabogie TT Feb 7 MO'!$A$17:$H$97,8,FALSE))</f>
        <v>193.52803317108348</v>
      </c>
      <c r="U27" s="10">
        <f>IF(ISNA(VLOOKUP($C27,'Calabogie TT Feb 6 MO'!$A$17:$H$97,8,FALSE))=TRUE,0,VLOOKUP($C27,'Calabogie TT Feb 6 MO'!$A$17:$H$97,8,FALSE))</f>
        <v>183.74590462322536</v>
      </c>
      <c r="V27" s="10">
        <f>IF(ISNA(VLOOKUP($C27,'Calgary Nor-Am Feb 13 MO'!$A$17:$H$92,8,FALSE))=TRUE,0,VLOOKUP($C27,'Calgary Nor-Am Feb 13 MO'!$A$17:$H$92,8,FALSE))</f>
        <v>0</v>
      </c>
      <c r="W27" s="10">
        <f>IF(ISNA(VLOOKUP($C27,'Calgary Nor-Am Feb 14 DM'!$A$17:$H$92,8,FALSE))=TRUE,0,VLOOKUP($C27,'Calgary Nor-Am Feb 14 DM'!$A$17:$H$92,8,FALSE))</f>
        <v>0</v>
      </c>
      <c r="X27" s="10">
        <f>IF(ISNA(VLOOKUP($C27,'Camp Fortune TT Feb 21 MO'!$A$17:$H$97,8,FALSE))=TRUE,0,VLOOKUP($C27,'Camp Fortune TT Feb 21 MO'!$A$17:$H$97,8,FALSE))</f>
        <v>220.9219352076495</v>
      </c>
      <c r="Y27" s="10">
        <f>IF(ISNA(VLOOKUP($C27,'Park City Nor-Am Feb 20 MO'!$A$17:$H$97,8,FALSE))=TRUE,0,VLOOKUP($C27,'Park City Nor-Am Feb 20 MO'!$A$17:$H$97,8,FALSE))</f>
        <v>0</v>
      </c>
      <c r="Z27" s="10">
        <f>IF(ISNA(VLOOKUP($C27,'Park City Nor-Am Feb 21 DM'!$A$17:$H$97,8,FALSE))=TRUE,0,VLOOKUP($C27,'Park City Nor-Am Feb 21 DM'!$A$17:$H$97,8,FALSE))</f>
        <v>0</v>
      </c>
      <c r="AA27" s="10">
        <f>IF(ISNA(VLOOKUP($C27,'Caledon TT Feb 27 MO'!$A$17:$H$96,8,FALSE))=TRUE,0,VLOOKUP($C27,'Caledon TT Feb 27 MO'!$A$17:$H$96,8,FALSE))</f>
        <v>273.39684345229637</v>
      </c>
      <c r="AB27" s="10">
        <f>IF(ISNA(VLOOKUP($C27,'Caledon TT Feb 28 DM'!$A$17:$H$97,8,FALSE))=TRUE,0,VLOOKUP($C27,'Caledon TT Feb 28 DM'!$A$17:$H$97,8,FALSE))</f>
        <v>228.80000000000004</v>
      </c>
      <c r="AC27" s="10">
        <f>IF(ISNA(VLOOKUP($C27,'Killington Nor-Am March 5 MO'!$A$17:$H$97,8,FALSE))=TRUE,0,VLOOKUP($C27,'Killington Nor-Am March 5 MO'!$A$17:$H$97,8,FALSE))</f>
        <v>0</v>
      </c>
      <c r="AD27" s="10">
        <f>IF(ISNA(VLOOKUP($C27,'Killington Nor-Am March 6 DM'!$A$17:$H$97,8,FALSE))=TRUE,0,VLOOKUP($C27,'Killington Nor-Am March 6 DM'!$A$17:$H$97,8,FALSE))</f>
        <v>0</v>
      </c>
      <c r="AE27" s="10">
        <f>IF(ISNA(VLOOKUP($C27,'VSC Nor-Am Feb 27 MO'!$A$17:$H$97,8,FALSE))=TRUE,0,VLOOKUP($C27,'VSC Nor-Am Feb 27 MO'!$A$17:$H$97,8,FALSE))</f>
        <v>0</v>
      </c>
      <c r="AF27" s="10">
        <f>IF(ISNA(VLOOKUP($C27,'VSC Nor-Am Feb 28 DM'!$A$17:$H$97,8,FALSE))=TRUE,0,VLOOKUP($C27,'VSC Nor-Am Feb 28 DM'!$A$17:$H$97,8,FALSE))</f>
        <v>0</v>
      </c>
      <c r="AG27" s="10">
        <f>IF(ISNA(VLOOKUP($C27,'Sr Nationals March 12 MO'!$A$17:$H$97,8,FALSE))=TRUE,0,VLOOKUP($C27,'Sr Nationals March 12 MO'!$A$17:$H$97,8,FALSE))</f>
        <v>0</v>
      </c>
      <c r="AH27" s="10">
        <f>IF(ISNA(VLOOKUP($C27,'Sr Nationals March 13 DM'!$A$17:$H$97,8,FALSE))=TRUE,0,VLOOKUP($C27,'Sr Nationals March 13 DM'!$A$17:$H$97,8,FALSE))</f>
        <v>0</v>
      </c>
      <c r="AI27" s="10">
        <f>IF(ISNA(VLOOKUP($C27,'Jr Nationals March 18 MO'!$A$17:$H$97,8,FALSE))=TRUE,0,VLOOKUP($C27,'Jr Nationals March 18 MO'!$A$17:$H$97,8,FALSE))</f>
        <v>55.17909002904163</v>
      </c>
      <c r="AJ27" s="10">
        <f>IF(ISNA(VLOOKUP($C27,'Thunder Bay TT Jan 2016 MO'!$A$17:$H$97,8,FALSE))=TRUE,0,VLOOKUP($C27,'Thunder Bay TT Jan 2016 MO'!$A$17:$H$97,8,FALSE))</f>
        <v>0</v>
      </c>
      <c r="AK27" s="10">
        <f>IF(ISNA(VLOOKUP($C27,Event28!$A$17:$H$97,8,FALSE))=TRUE,0,VLOOKUP($C27,Event28!$A$17:$H$97,8,FALSE))</f>
        <v>0</v>
      </c>
      <c r="AL27" s="10">
        <f>IF(ISNA(VLOOKUP($C27,Event29!$A$17:$H$97,8,FALSE))=TRUE,0,VLOOKUP($C27,Event29!$A$17:$H$97,8,FALSE))</f>
        <v>0</v>
      </c>
      <c r="AM27" s="10">
        <f>IF(ISNA(VLOOKUP($C27,Event30!$A$17:$H$96,8,FALSE))=TRUE,0,VLOOKUP($C27,Event30!$A$17:$H$96,8,FALSE))</f>
        <v>0</v>
      </c>
    </row>
    <row r="28" spans="1:39" ht="13.5" customHeight="1">
      <c r="A28" s="151" t="s">
        <v>141</v>
      </c>
      <c r="B28" s="151" t="s">
        <v>70</v>
      </c>
      <c r="C28" s="219" t="s">
        <v>124</v>
      </c>
      <c r="D28" s="140"/>
      <c r="E28" s="8">
        <f t="shared" si="0"/>
        <v>23</v>
      </c>
      <c r="F28" s="9">
        <f t="shared" si="1"/>
        <v>23</v>
      </c>
      <c r="G28" s="19">
        <f t="shared" si="2"/>
        <v>231.16735390302858</v>
      </c>
      <c r="H28" s="19">
        <f t="shared" si="3"/>
        <v>228.80000000000004</v>
      </c>
      <c r="I28" s="19">
        <f t="shared" si="4"/>
        <v>217.49678892536036</v>
      </c>
      <c r="J28" s="9">
        <f t="shared" si="5"/>
        <v>677.464142828389</v>
      </c>
      <c r="K28" s="98"/>
      <c r="L28" s="10" t="str">
        <f>IF(ISNA(VLOOKUP($C28,'Canadian Selections Dec 19 - M'!$A$17:$H$67,8,FALSE))=TRUE,"0",VLOOKUP($C28,'Canadian Selections Dec 19 - M'!$A$17:$H$67,8,FALSE))</f>
        <v>0</v>
      </c>
      <c r="M28" s="26">
        <f>IF(ISNA(VLOOKUP($C28,'Canadian Selections Dec 20 - M'!$A$17:$H$66,8,FALSE))=TRUE,0,VLOOKUP($C28,'Canadian Selections Dec 20 - M'!$A$17:$H$66,8,FALSE))</f>
        <v>0</v>
      </c>
      <c r="N28" s="10">
        <f>IF(ISNA(VLOOKUP($C28,'Le Massif Cnd. Series Jan 16 MO'!$A$17:$H$17,8,FALSE))=TRUE,0,VLOOKUP($C28,'Le Massif Cnd. Series Jan 16 MO'!$A$17:$H$24,8,FALSE))</f>
        <v>0</v>
      </c>
      <c r="O28" s="26">
        <f>IF(ISNA(VLOOKUP($C28,'Le Massif Cnd. Series Jan 17 DM'!$A$17:$H$100,8,FALSE))=TRUE,0,VLOOKUP($C28,'Le Massif Cnd. Series Jan 17 DM'!$A$17:$H$100,8,FALSE))</f>
        <v>0</v>
      </c>
      <c r="P28" s="10">
        <f>IF(ISNA(VLOOKUP($C28,'USSA Bristol Jan 16 MO'!$A$17:$H$100,8,FALSE))=TRUE,0,VLOOKUP($C28,'USSA Bristol Jan 16 MO'!$A$17:$H$100,8,FALSE))</f>
        <v>0</v>
      </c>
      <c r="Q28" s="10">
        <f>IF(ISNA(VLOOKUP($C28,'USSA Bristol Jan 17 DM'!$A$17:$H$100,8,FALSE))=TRUE,0,VLOOKUP($C28,'USSA Bristol Jan 17 DM'!$A$17:$H$100,8,FALSE))</f>
        <v>0</v>
      </c>
      <c r="R28" s="10">
        <f>IF(ISNA(VLOOKUP($C28,'Apex Cnd. Series Feb 6 MO'!$A$17:$H$99,8,FALSE))=TRUE,0,VLOOKUP($C28,'Apex Cnd. Series Feb 6 MO'!$A$17:$H$99,8,FALSE))</f>
        <v>0</v>
      </c>
      <c r="S28" s="10">
        <f>IF(ISNA(VLOOKUP($C28,'Apex Cnd. Series Feb 7 DM'!$A$17:$H$99,8,FALSE))=TRUE,0,VLOOKUP($C28,'Apex Cnd. Series Feb 7 DM'!$A$17:$H$99,8,FALSE))</f>
        <v>0</v>
      </c>
      <c r="T28" s="10">
        <f>IF(ISNA(VLOOKUP($C28,'Calabogie TT Feb 7 MO'!$A$17:$H$97,8,FALSE))=TRUE,0,VLOOKUP($C28,'Calabogie TT Feb 7 MO'!$A$17:$H$97,8,FALSE))</f>
        <v>202.99260861727058</v>
      </c>
      <c r="U28" s="10">
        <f>IF(ISNA(VLOOKUP($C28,'Calabogie TT Feb 6 MO'!$A$17:$H$97,8,FALSE))=TRUE,0,VLOOKUP($C28,'Calabogie TT Feb 6 MO'!$A$17:$H$97,8,FALSE))</f>
        <v>144.70331270476885</v>
      </c>
      <c r="V28" s="10">
        <f>IF(ISNA(VLOOKUP($C28,'Calgary Nor-Am Feb 13 MO'!$A$17:$H$92,8,FALSE))=TRUE,0,VLOOKUP($C28,'Calgary Nor-Am Feb 13 MO'!$A$17:$H$92,8,FALSE))</f>
        <v>0</v>
      </c>
      <c r="W28" s="10">
        <f>IF(ISNA(VLOOKUP($C28,'Calgary Nor-Am Feb 14 DM'!$A$17:$H$92,8,FALSE))=TRUE,0,VLOOKUP($C28,'Calgary Nor-Am Feb 14 DM'!$A$17:$H$92,8,FALSE))</f>
        <v>0</v>
      </c>
      <c r="X28" s="10">
        <f>IF(ISNA(VLOOKUP($C28,'Camp Fortune TT Feb 21 MO'!$A$17:$H$97,8,FALSE))=TRUE,0,VLOOKUP($C28,'Camp Fortune TT Feb 21 MO'!$A$17:$H$97,8,FALSE))</f>
        <v>217.49678892536036</v>
      </c>
      <c r="Y28" s="10">
        <f>IF(ISNA(VLOOKUP($C28,'Park City Nor-Am Feb 20 MO'!$A$17:$H$97,8,FALSE))=TRUE,0,VLOOKUP($C28,'Park City Nor-Am Feb 20 MO'!$A$17:$H$97,8,FALSE))</f>
        <v>0</v>
      </c>
      <c r="Z28" s="10">
        <f>IF(ISNA(VLOOKUP($C28,'Park City Nor-Am Feb 21 DM'!$A$17:$H$97,8,FALSE))=TRUE,0,VLOOKUP($C28,'Park City Nor-Am Feb 21 DM'!$A$17:$H$97,8,FALSE))</f>
        <v>0</v>
      </c>
      <c r="AA28" s="10">
        <f>IF(ISNA(VLOOKUP($C28,'Caledon TT Feb 27 MO'!$A$17:$H$96,8,FALSE))=TRUE,0,VLOOKUP($C28,'Caledon TT Feb 27 MO'!$A$17:$H$96,8,FALSE))</f>
        <v>231.16735390302858</v>
      </c>
      <c r="AB28" s="10">
        <f>IF(ISNA(VLOOKUP($C28,'Caledon TT Feb 28 DM'!$A$17:$H$97,8,FALSE))=TRUE,0,VLOOKUP($C28,'Caledon TT Feb 28 DM'!$A$17:$H$97,8,FALSE))</f>
        <v>228.80000000000004</v>
      </c>
      <c r="AC28" s="10">
        <f>IF(ISNA(VLOOKUP($C28,'Killington Nor-Am March 5 MO'!$A$17:$H$97,8,FALSE))=TRUE,0,VLOOKUP($C28,'Killington Nor-Am March 5 MO'!$A$17:$H$97,8,FALSE))</f>
        <v>0</v>
      </c>
      <c r="AD28" s="10">
        <f>IF(ISNA(VLOOKUP($C28,'Killington Nor-Am March 6 DM'!$A$17:$H$97,8,FALSE))=TRUE,0,VLOOKUP($C28,'Killington Nor-Am March 6 DM'!$A$17:$H$97,8,FALSE))</f>
        <v>0</v>
      </c>
      <c r="AE28" s="10">
        <f>IF(ISNA(VLOOKUP($C28,'VSC Nor-Am Feb 27 MO'!$A$17:$H$97,8,FALSE))=TRUE,0,VLOOKUP($C28,'VSC Nor-Am Feb 27 MO'!$A$17:$H$97,8,FALSE))</f>
        <v>0</v>
      </c>
      <c r="AF28" s="10">
        <f>IF(ISNA(VLOOKUP($C28,'VSC Nor-Am Feb 28 DM'!$A$17:$H$97,8,FALSE))=TRUE,0,VLOOKUP($C28,'VSC Nor-Am Feb 28 DM'!$A$17:$H$97,8,FALSE))</f>
        <v>0</v>
      </c>
      <c r="AG28" s="10">
        <f>IF(ISNA(VLOOKUP($C28,'Sr Nationals March 12 MO'!$A$17:$H$97,8,FALSE))=TRUE,0,VLOOKUP($C28,'Sr Nationals March 12 MO'!$A$17:$H$97,8,FALSE))</f>
        <v>0</v>
      </c>
      <c r="AH28" s="10">
        <f>IF(ISNA(VLOOKUP($C28,'Sr Nationals March 13 DM'!$A$17:$H$97,8,FALSE))=TRUE,0,VLOOKUP($C28,'Sr Nationals March 13 DM'!$A$17:$H$97,8,FALSE))</f>
        <v>0</v>
      </c>
      <c r="AI28" s="10">
        <f>IF(ISNA(VLOOKUP($C28,'Jr Nationals March 18 MO'!$A$17:$H$97,8,FALSE))=TRUE,0,VLOOKUP($C28,'Jr Nationals March 18 MO'!$A$17:$H$97,8,FALSE))</f>
        <v>0</v>
      </c>
      <c r="AJ28" s="10">
        <f>IF(ISNA(VLOOKUP($C28,'Thunder Bay TT Jan 2016 MO'!$A$17:$H$97,8,FALSE))=TRUE,0,VLOOKUP($C28,'Thunder Bay TT Jan 2016 MO'!$A$17:$H$97,8,FALSE))</f>
        <v>0</v>
      </c>
      <c r="AK28" s="10">
        <f>IF(ISNA(VLOOKUP($C28,Event28!$A$17:$H$97,8,FALSE))=TRUE,0,VLOOKUP($C28,Event28!$A$17:$H$97,8,FALSE))</f>
        <v>0</v>
      </c>
      <c r="AL28" s="10">
        <f>IF(ISNA(VLOOKUP($C28,Event29!$A$17:$H$97,8,FALSE))=TRUE,0,VLOOKUP($C28,Event29!$A$17:$H$97,8,FALSE))</f>
        <v>0</v>
      </c>
      <c r="AM28" s="10">
        <f>IF(ISNA(VLOOKUP($C28,Event30!$A$17:$H$96,8,FALSE))=TRUE,0,VLOOKUP($C28,Event30!$A$17:$H$96,8,FALSE))</f>
        <v>0</v>
      </c>
    </row>
    <row r="29" spans="1:39" ht="13.5" customHeight="1">
      <c r="A29" s="151" t="s">
        <v>139</v>
      </c>
      <c r="B29" s="151" t="s">
        <v>70</v>
      </c>
      <c r="C29" s="219" t="s">
        <v>126</v>
      </c>
      <c r="D29" s="140"/>
      <c r="E29" s="8">
        <f t="shared" si="0"/>
        <v>24</v>
      </c>
      <c r="F29" s="9">
        <f t="shared" si="1"/>
        <v>24</v>
      </c>
      <c r="G29" s="19">
        <f t="shared" si="2"/>
        <v>228.80000000000004</v>
      </c>
      <c r="H29" s="19">
        <f t="shared" si="3"/>
        <v>201.82080403821885</v>
      </c>
      <c r="I29" s="19">
        <f t="shared" si="4"/>
        <v>200.74648087587093</v>
      </c>
      <c r="J29" s="9">
        <f t="shared" si="5"/>
        <v>631.3672849140899</v>
      </c>
      <c r="K29" s="98"/>
      <c r="L29" s="10" t="str">
        <f>IF(ISNA(VLOOKUP($C29,'Canadian Selections Dec 19 - M'!$A$17:$H$67,8,FALSE))=TRUE,"0",VLOOKUP($C29,'Canadian Selections Dec 19 - M'!$A$17:$H$67,8,FALSE))</f>
        <v>0</v>
      </c>
      <c r="M29" s="26">
        <f>IF(ISNA(VLOOKUP($C29,'Canadian Selections Dec 20 - M'!$A$17:$H$66,8,FALSE))=TRUE,0,VLOOKUP($C29,'Canadian Selections Dec 20 - M'!$A$17:$H$66,8,FALSE))</f>
        <v>0</v>
      </c>
      <c r="N29" s="10">
        <f>IF(ISNA(VLOOKUP($C29,'Le Massif Cnd. Series Jan 16 MO'!$A$17:$H$95,8,FALSE))=TRUE,0,VLOOKUP($C29,'Le Massif Cnd. Series Jan 16 MO'!$A$17:$H$95,8,FALSE))</f>
        <v>0</v>
      </c>
      <c r="O29" s="10">
        <f>IF(ISNA(VLOOKUP($C29,'Le Massif Cnd. Series Jan 17 DM'!$A$17:$H$100,8,FALSE))=TRUE,0,VLOOKUP($C29,'Le Massif Cnd. Series Jan 17 DM'!$A$17:$H$100,8,FALSE))</f>
        <v>0</v>
      </c>
      <c r="P29" s="10">
        <f>IF(ISNA(VLOOKUP($C29,'USSA Bristol Jan 16 MO'!$A$17:$H$100,8,FALSE))=TRUE,0,VLOOKUP($C29,'USSA Bristol Jan 16 MO'!$A$17:$H$100,8,FALSE))</f>
        <v>0</v>
      </c>
      <c r="Q29" s="10">
        <f>IF(ISNA(VLOOKUP($C29,'USSA Bristol Jan 17 DM'!$A$17:$H$100,8,FALSE))=TRUE,0,VLOOKUP($C29,'USSA Bristol Jan 17 DM'!$A$17:$H$100,8,FALSE))</f>
        <v>0</v>
      </c>
      <c r="R29" s="10">
        <f>IF(ISNA(VLOOKUP($C29,'Apex Cnd. Series Feb 6 MO'!$A$17:$H$99,8,FALSE))=TRUE,0,VLOOKUP($C29,'Apex Cnd. Series Feb 6 MO'!$A$17:$H$99,8,FALSE))</f>
        <v>0</v>
      </c>
      <c r="S29" s="10">
        <f>IF(ISNA(VLOOKUP($C29,'Apex Cnd. Series Feb 7 DM'!$A$17:$H$99,8,FALSE))=TRUE,0,VLOOKUP($C29,'Apex Cnd. Series Feb 7 DM'!$A$17:$H$99,8,FALSE))</f>
        <v>0</v>
      </c>
      <c r="T29" s="10">
        <f>IF(ISNA(VLOOKUP($C29,'Calabogie TT Feb 7 MO'!$A$17:$H$97,8,FALSE))=TRUE,0,VLOOKUP($C29,'Calabogie TT Feb 7 MO'!$A$17:$H$97,8,FALSE))</f>
        <v>201.82080403821885</v>
      </c>
      <c r="U29" s="10">
        <f>IF(ISNA(VLOOKUP($C29,'Calabogie TT Feb 6 MO'!$A$17:$H$97,8,FALSE))=TRUE,0,VLOOKUP($C29,'Calabogie TT Feb 6 MO'!$A$17:$H$97,8,FALSE))</f>
        <v>125.40953767746632</v>
      </c>
      <c r="V29" s="10">
        <f>IF(ISNA(VLOOKUP($C29,'Calgary Nor-Am Feb 13 MO'!$A$17:$H$92,8,FALSE))=TRUE,0,VLOOKUP($C29,'Calgary Nor-Am Feb 13 MO'!$A$17:$H$92,8,FALSE))</f>
        <v>0</v>
      </c>
      <c r="W29" s="10">
        <f>IF(ISNA(VLOOKUP($C29,'Calgary Nor-Am Feb 14 DM'!$A$17:$H$92,8,FALSE))=TRUE,0,VLOOKUP($C29,'Calgary Nor-Am Feb 14 DM'!$A$17:$H$92,8,FALSE))</f>
        <v>0</v>
      </c>
      <c r="X29" s="10">
        <f>IF(ISNA(VLOOKUP($C29,'Camp Fortune TT Feb 21 MO'!$A$17:$H$97,8,FALSE))=TRUE,0,VLOOKUP($C29,'Camp Fortune TT Feb 21 MO'!$A$17:$H$97,8,FALSE))</f>
        <v>182.88854003139718</v>
      </c>
      <c r="Y29" s="10">
        <f>IF(ISNA(VLOOKUP($C29,'Park City Nor-Am Feb 20 MO'!$A$17:$H$97,8,FALSE))=TRUE,0,VLOOKUP($C29,'Park City Nor-Am Feb 20 MO'!$A$17:$H$97,8,FALSE))</f>
        <v>0</v>
      </c>
      <c r="Z29" s="10">
        <f>IF(ISNA(VLOOKUP($C29,'Park City Nor-Am Feb 21 DM'!$A$17:$H$97,8,FALSE))=TRUE,0,VLOOKUP($C29,'Park City Nor-Am Feb 21 DM'!$A$17:$H$97,8,FALSE))</f>
        <v>0</v>
      </c>
      <c r="AA29" s="10">
        <f>IF(ISNA(VLOOKUP($C29,'Caledon TT Feb 27 MO'!$A$17:$H$96,8,FALSE))=TRUE,0,VLOOKUP($C29,'Caledon TT Feb 27 MO'!$A$17:$H$96,8,FALSE))</f>
        <v>200.74648087587093</v>
      </c>
      <c r="AB29" s="10">
        <f>IF(ISNA(VLOOKUP($C29,'Caledon TT Feb 28 DM'!$A$17:$H$97,8,FALSE))=TRUE,0,VLOOKUP($C29,'Caledon TT Feb 28 DM'!$A$17:$H$97,8,FALSE))</f>
        <v>228.80000000000004</v>
      </c>
      <c r="AC29" s="10">
        <f>IF(ISNA(VLOOKUP($C29,'Killington Nor-Am March 5 MO'!$A$17:$H$97,8,FALSE))=TRUE,0,VLOOKUP($C29,'Killington Nor-Am March 5 MO'!$A$17:$H$97,8,FALSE))</f>
        <v>0</v>
      </c>
      <c r="AD29" s="10">
        <f>IF(ISNA(VLOOKUP($C29,'Killington Nor-Am March 6 DM'!$A$17:$H$97,8,FALSE))=TRUE,0,VLOOKUP($C29,'Killington Nor-Am March 6 DM'!$A$17:$H$97,8,FALSE))</f>
        <v>0</v>
      </c>
      <c r="AE29" s="10">
        <f>IF(ISNA(VLOOKUP($C29,'VSC Nor-Am Feb 27 MO'!$A$17:$H$97,8,FALSE))=TRUE,0,VLOOKUP($C29,'VSC Nor-Am Feb 27 MO'!$A$17:$H$97,8,FALSE))</f>
        <v>0</v>
      </c>
      <c r="AF29" s="10">
        <f>IF(ISNA(VLOOKUP($C29,'VSC Nor-Am Feb 28 DM'!$A$17:$H$97,8,FALSE))=TRUE,0,VLOOKUP($C29,'VSC Nor-Am Feb 28 DM'!$A$17:$H$97,8,FALSE))</f>
        <v>0</v>
      </c>
      <c r="AG29" s="10">
        <f>IF(ISNA(VLOOKUP($C29,'Sr Nationals March 12 MO'!$A$17:$H$97,8,FALSE))=TRUE,0,VLOOKUP($C29,'Sr Nationals March 12 MO'!$A$17:$H$97,8,FALSE))</f>
        <v>0</v>
      </c>
      <c r="AH29" s="10">
        <f>IF(ISNA(VLOOKUP($C29,'Sr Nationals March 13 DM'!$A$17:$H$97,8,FALSE))=TRUE,0,VLOOKUP($C29,'Sr Nationals March 13 DM'!$A$17:$H$97,8,FALSE))</f>
        <v>0</v>
      </c>
      <c r="AI29" s="10">
        <f>IF(ISNA(VLOOKUP($C29,'Jr Nationals March 18 MO'!$A$17:$H$97,8,FALSE))=TRUE,0,VLOOKUP($C29,'Jr Nationals March 18 MO'!$A$17:$H$97,8,FALSE))</f>
        <v>0</v>
      </c>
      <c r="AJ29" s="10">
        <f>IF(ISNA(VLOOKUP($C29,'Thunder Bay TT Jan 2016 MO'!$A$17:$H$97,8,FALSE))=TRUE,0,VLOOKUP($C29,'Thunder Bay TT Jan 2016 MO'!$A$17:$H$97,8,FALSE))</f>
        <v>0</v>
      </c>
      <c r="AK29" s="10">
        <f>IF(ISNA(VLOOKUP($C29,Event28!$A$17:$H$97,8,FALSE))=TRUE,0,VLOOKUP($C29,Event28!$A$17:$H$97,8,FALSE))</f>
        <v>0</v>
      </c>
      <c r="AL29" s="10">
        <f>IF(ISNA(VLOOKUP($C29,Event29!$A$17:$H$97,8,FALSE))=TRUE,0,VLOOKUP($C29,Event29!$A$17:$H$97,8,FALSE))</f>
        <v>0</v>
      </c>
      <c r="AM29" s="10">
        <f>IF(ISNA(VLOOKUP($C29,Event30!$A$17:$H$96,8,FALSE))=TRUE,0,VLOOKUP($C29,Event30!$A$17:$H$96,8,FALSE))</f>
        <v>0</v>
      </c>
    </row>
    <row r="30" spans="1:39" ht="13.5" customHeight="1">
      <c r="A30" s="151" t="s">
        <v>140</v>
      </c>
      <c r="B30" s="151" t="s">
        <v>70</v>
      </c>
      <c r="C30" s="219" t="s">
        <v>122</v>
      </c>
      <c r="D30" s="140"/>
      <c r="E30" s="8">
        <f t="shared" si="0"/>
        <v>25</v>
      </c>
      <c r="F30" s="9">
        <f t="shared" si="1"/>
        <v>25</v>
      </c>
      <c r="G30" s="19">
        <f t="shared" si="2"/>
        <v>228.80000000000004</v>
      </c>
      <c r="H30" s="19">
        <f t="shared" si="3"/>
        <v>214.71385757100046</v>
      </c>
      <c r="I30" s="19">
        <f t="shared" si="4"/>
        <v>186.59178160102377</v>
      </c>
      <c r="J30" s="9">
        <f t="shared" si="5"/>
        <v>630.1056391720242</v>
      </c>
      <c r="K30" s="98"/>
      <c r="L30" s="10" t="str">
        <f>IF(ISNA(VLOOKUP($C30,'Canadian Selections Dec 19 - M'!$A$17:$H$67,8,FALSE))=TRUE,"0",VLOOKUP($C30,'Canadian Selections Dec 19 - M'!$A$17:$H$67,8,FALSE))</f>
        <v>0</v>
      </c>
      <c r="M30" s="26">
        <f>IF(ISNA(VLOOKUP($C30,'Canadian Selections Dec 20 - M'!$A$17:$H$66,8,FALSE))=TRUE,0,VLOOKUP($C30,'Canadian Selections Dec 20 - M'!$A$17:$H$66,8,FALSE))</f>
        <v>0</v>
      </c>
      <c r="N30" s="10">
        <f>IF(ISNA(VLOOKUP($C30,'Le Massif Cnd. Series Jan 16 MO'!$A$17:$H$95,8,FALSE))=TRUE,0,VLOOKUP($C30,'Le Massif Cnd. Series Jan 16 MO'!$A$17:$H$95,8,FALSE))</f>
        <v>0</v>
      </c>
      <c r="O30" s="10">
        <f>IF(ISNA(VLOOKUP($C30,'Le Massif Cnd. Series Jan 17 DM'!$A$17:$H$100,8,FALSE))=TRUE,0,VLOOKUP($C30,'Le Massif Cnd. Series Jan 17 DM'!$A$17:$H$100,8,FALSE))</f>
        <v>0</v>
      </c>
      <c r="P30" s="10">
        <f>IF(ISNA(VLOOKUP($C30,'USSA Bristol Jan 16 MO'!$A$17:$H$100,8,FALSE))=TRUE,0,VLOOKUP($C30,'USSA Bristol Jan 16 MO'!$A$17:$H$100,8,FALSE))</f>
        <v>0</v>
      </c>
      <c r="Q30" s="10">
        <f>IF(ISNA(VLOOKUP($C30,'USSA Bristol Jan 17 DM'!$A$17:$H$100,8,FALSE))=TRUE,0,VLOOKUP($C30,'USSA Bristol Jan 17 DM'!$A$17:$H$100,8,FALSE))</f>
        <v>0</v>
      </c>
      <c r="R30" s="10">
        <f>IF(ISNA(VLOOKUP($C30,'Apex Cnd. Series Feb 6 MO'!$A$17:$H$99,8,FALSE))=TRUE,0,VLOOKUP($C30,'Apex Cnd. Series Feb 6 MO'!$A$17:$H$99,8,FALSE))</f>
        <v>0</v>
      </c>
      <c r="S30" s="10">
        <f>IF(ISNA(VLOOKUP($C30,'Apex Cnd. Series Feb 7 DM'!$A$17:$H$99,8,FALSE))=TRUE,0,VLOOKUP($C30,'Apex Cnd. Series Feb 7 DM'!$A$17:$H$99,8,FALSE))</f>
        <v>0</v>
      </c>
      <c r="T30" s="10">
        <f>IF(ISNA(VLOOKUP($C30,'Calabogie TT Feb 7 MO'!$A$17:$H$97,8,FALSE))=TRUE,0,VLOOKUP($C30,'Calabogie TT Feb 7 MO'!$A$17:$H$97,8,FALSE))</f>
        <v>171.44402379664683</v>
      </c>
      <c r="U30" s="10">
        <f>IF(ISNA(VLOOKUP($C30,'Calabogie TT Feb 6 MO'!$A$17:$H$97,8,FALSE))=TRUE,0,VLOOKUP($C30,'Calabogie TT Feb 6 MO'!$A$17:$H$97,8,FALSE))</f>
        <v>165.2712049508555</v>
      </c>
      <c r="V30" s="10">
        <f>IF(ISNA(VLOOKUP($C30,'Calgary Nor-Am Feb 13 MO'!$A$17:$H$92,8,FALSE))=TRUE,0,VLOOKUP($C30,'Calgary Nor-Am Feb 13 MO'!$A$17:$H$92,8,FALSE))</f>
        <v>0</v>
      </c>
      <c r="W30" s="10">
        <f>IF(ISNA(VLOOKUP($C30,'Calgary Nor-Am Feb 14 DM'!$A$17:$H$92,8,FALSE))=TRUE,0,VLOOKUP($C30,'Calgary Nor-Am Feb 14 DM'!$A$17:$H$92,8,FALSE))</f>
        <v>0</v>
      </c>
      <c r="X30" s="10">
        <f>IF(ISNA(VLOOKUP($C30,'Camp Fortune TT Feb 21 MO'!$A$17:$H$97,8,FALSE))=TRUE,0,VLOOKUP($C30,'Camp Fortune TT Feb 21 MO'!$A$17:$H$97,8,FALSE))</f>
        <v>214.71385757100046</v>
      </c>
      <c r="Y30" s="10">
        <f>IF(ISNA(VLOOKUP($C30,'Park City Nor-Am Feb 20 MO'!$A$17:$H$97,8,FALSE))=TRUE,0,VLOOKUP($C30,'Park City Nor-Am Feb 20 MO'!$A$17:$H$97,8,FALSE))</f>
        <v>0</v>
      </c>
      <c r="Z30" s="10">
        <f>IF(ISNA(VLOOKUP($C30,'Park City Nor-Am Feb 21 DM'!$A$17:$H$97,8,FALSE))=TRUE,0,VLOOKUP($C30,'Park City Nor-Am Feb 21 DM'!$A$17:$H$97,8,FALSE))</f>
        <v>0</v>
      </c>
      <c r="AA30" s="10">
        <f>IF(ISNA(VLOOKUP($C30,'Caledon TT Feb 27 MO'!$A$17:$H$96,8,FALSE))=TRUE,0,VLOOKUP($C30,'Caledon TT Feb 27 MO'!$A$17:$H$96,8,FALSE))</f>
        <v>186.59178160102377</v>
      </c>
      <c r="AB30" s="10">
        <f>IF(ISNA(VLOOKUP($C30,'Caledon TT Feb 28 DM'!$A$17:$H$97,8,FALSE))=TRUE,0,VLOOKUP($C30,'Caledon TT Feb 28 DM'!$A$17:$H$97,8,FALSE))</f>
        <v>228.80000000000004</v>
      </c>
      <c r="AC30" s="10">
        <f>IF(ISNA(VLOOKUP($C30,'Killington Nor-Am March 5 MO'!$A$17:$H$97,8,FALSE))=TRUE,0,VLOOKUP($C30,'Killington Nor-Am March 5 MO'!$A$17:$H$97,8,FALSE))</f>
        <v>0</v>
      </c>
      <c r="AD30" s="10">
        <f>IF(ISNA(VLOOKUP($C30,'Killington Nor-Am March 6 DM'!$A$17:$H$97,8,FALSE))=TRUE,0,VLOOKUP($C30,'Killington Nor-Am March 6 DM'!$A$17:$H$97,8,FALSE))</f>
        <v>0</v>
      </c>
      <c r="AE30" s="10">
        <f>IF(ISNA(VLOOKUP($C30,'VSC Nor-Am Feb 27 MO'!$A$17:$H$97,8,FALSE))=TRUE,0,VLOOKUP($C30,'VSC Nor-Am Feb 27 MO'!$A$17:$H$97,8,FALSE))</f>
        <v>0</v>
      </c>
      <c r="AF30" s="10">
        <f>IF(ISNA(VLOOKUP($C30,'VSC Nor-Am Feb 28 DM'!$A$17:$H$97,8,FALSE))=TRUE,0,VLOOKUP($C30,'VSC Nor-Am Feb 28 DM'!$A$17:$H$97,8,FALSE))</f>
        <v>0</v>
      </c>
      <c r="AG30" s="10">
        <f>IF(ISNA(VLOOKUP($C30,'Sr Nationals March 12 MO'!$A$17:$H$97,8,FALSE))=TRUE,0,VLOOKUP($C30,'Sr Nationals March 12 MO'!$A$17:$H$97,8,FALSE))</f>
        <v>0</v>
      </c>
      <c r="AH30" s="10">
        <f>IF(ISNA(VLOOKUP($C30,'Sr Nationals March 13 DM'!$A$17:$H$97,8,FALSE))=TRUE,0,VLOOKUP($C30,'Sr Nationals March 13 DM'!$A$17:$H$97,8,FALSE))</f>
        <v>0</v>
      </c>
      <c r="AI30" s="10">
        <f>IF(ISNA(VLOOKUP($C30,'Jr Nationals March 18 MO'!$A$17:$H$97,8,FALSE))=TRUE,0,VLOOKUP($C30,'Jr Nationals March 18 MO'!$A$17:$H$97,8,FALSE))</f>
        <v>0</v>
      </c>
      <c r="AJ30" s="10">
        <f>IF(ISNA(VLOOKUP($C30,'Thunder Bay TT Jan 2016 MO'!$A$17:$H$97,8,FALSE))=TRUE,0,VLOOKUP($C30,'Thunder Bay TT Jan 2016 MO'!$A$17:$H$97,8,FALSE))</f>
        <v>0</v>
      </c>
      <c r="AK30" s="10">
        <f>IF(ISNA(VLOOKUP($C30,Event28!$A$17:$H$97,8,FALSE))=TRUE,0,VLOOKUP($C30,Event28!$A$17:$H$97,8,FALSE))</f>
        <v>0</v>
      </c>
      <c r="AL30" s="10">
        <f>IF(ISNA(VLOOKUP($C30,Event29!$A$17:$H$97,8,FALSE))=TRUE,0,VLOOKUP($C30,Event29!$A$17:$H$97,8,FALSE))</f>
        <v>0</v>
      </c>
      <c r="AM30" s="10">
        <f>IF(ISNA(VLOOKUP($C30,Event30!$A$17:$H$96,8,FALSE))=TRUE,0,VLOOKUP($C30,Event30!$A$17:$H$96,8,FALSE))</f>
        <v>0</v>
      </c>
    </row>
    <row r="31" spans="1:39" ht="13.5" customHeight="1">
      <c r="A31" s="151" t="s">
        <v>139</v>
      </c>
      <c r="B31" s="151" t="s">
        <v>67</v>
      </c>
      <c r="C31" s="207" t="s">
        <v>109</v>
      </c>
      <c r="D31" s="140"/>
      <c r="E31" s="8">
        <f t="shared" si="0"/>
        <v>26</v>
      </c>
      <c r="F31" s="9">
        <f t="shared" si="1"/>
        <v>26</v>
      </c>
      <c r="G31" s="19">
        <f t="shared" si="2"/>
        <v>228.80000000000004</v>
      </c>
      <c r="H31" s="19">
        <f t="shared" si="3"/>
        <v>186.6704723847581</v>
      </c>
      <c r="I31" s="19">
        <f t="shared" si="4"/>
        <v>183.97331891112316</v>
      </c>
      <c r="J31" s="9">
        <f t="shared" si="5"/>
        <v>599.4437912958813</v>
      </c>
      <c r="K31" s="98"/>
      <c r="L31" s="10" t="str">
        <f>IF(ISNA(VLOOKUP($C31,'Canadian Selections Dec 19 - M'!$A$17:$H$67,8,FALSE))=TRUE,"0",VLOOKUP($C31,'Canadian Selections Dec 19 - M'!$A$17:$H$67,8,FALSE))</f>
        <v>0</v>
      </c>
      <c r="M31" s="26">
        <f>IF(ISNA(VLOOKUP($C31,'Canadian Selections Dec 20 - M'!$A$17:$H$66,8,FALSE))=TRUE,0,VLOOKUP($C31,'Canadian Selections Dec 20 - M'!$A$17:$H$66,8,FALSE))</f>
        <v>0</v>
      </c>
      <c r="N31" s="10">
        <f>IF(ISNA(VLOOKUP($C31,'Le Massif Cnd. Series Jan 16 MO'!$A$17:$H$95,8,FALSE))=TRUE,0,VLOOKUP($C31,'Le Massif Cnd. Series Jan 16 MO'!$A$17:$H$95,8,FALSE))</f>
        <v>0</v>
      </c>
      <c r="O31" s="10">
        <f>IF(ISNA(VLOOKUP($C31,'Le Massif Cnd. Series Jan 17 DM'!$A$17:$H$100,8,FALSE))=TRUE,0,VLOOKUP($C31,'Le Massif Cnd. Series Jan 17 DM'!$A$17:$H$100,8,FALSE))</f>
        <v>0</v>
      </c>
      <c r="P31" s="10">
        <f>IF(ISNA(VLOOKUP($C31,'USSA Bristol Jan 16 MO'!$A$17:$H$100,8,FALSE))=TRUE,0,VLOOKUP($C31,'USSA Bristol Jan 16 MO'!$A$17:$H$100,8,FALSE))</f>
        <v>0</v>
      </c>
      <c r="Q31" s="10">
        <f>IF(ISNA(VLOOKUP($C31,'USSA Bristol Jan 17 DM'!$A$17:$H$100,8,FALSE))=TRUE,0,VLOOKUP($C31,'USSA Bristol Jan 17 DM'!$A$17:$H$100,8,FALSE))</f>
        <v>0</v>
      </c>
      <c r="R31" s="10">
        <f>IF(ISNA(VLOOKUP($C31,'Apex Cnd. Series Feb 6 MO'!$A$17:$H$99,8,FALSE))=TRUE,0,VLOOKUP($C31,'Apex Cnd. Series Feb 6 MO'!$A$17:$H$99,8,FALSE))</f>
        <v>0</v>
      </c>
      <c r="S31" s="10">
        <f>IF(ISNA(VLOOKUP($C31,'Apex Cnd. Series Feb 7 DM'!$A$17:$H$99,8,FALSE))=TRUE,0,VLOOKUP($C31,'Apex Cnd. Series Feb 7 DM'!$A$17:$H$99,8,FALSE))</f>
        <v>0</v>
      </c>
      <c r="T31" s="10">
        <f>IF(ISNA(VLOOKUP($C31,'Calabogie TT Feb 7 MO'!$A$17:$H$97,8,FALSE))=TRUE,0,VLOOKUP($C31,'Calabogie TT Feb 7 MO'!$A$17:$H$97,8,FALSE))</f>
        <v>183.97331891112316</v>
      </c>
      <c r="U31" s="10">
        <f>IF(ISNA(VLOOKUP($C31,'Calabogie TT Feb 6 MO'!$A$17:$H$97,8,FALSE))=TRUE,0,VLOOKUP($C31,'Calabogie TT Feb 6 MO'!$A$17:$H$97,8,FALSE))</f>
        <v>162.26792864943573</v>
      </c>
      <c r="V31" s="10">
        <f>IF(ISNA(VLOOKUP($C31,'Calgary Nor-Am Feb 13 MO'!$A$17:$H$92,8,FALSE))=TRUE,0,VLOOKUP($C31,'Calgary Nor-Am Feb 13 MO'!$A$17:$H$92,8,FALSE))</f>
        <v>0</v>
      </c>
      <c r="W31" s="10">
        <f>IF(ISNA(VLOOKUP($C31,'Calgary Nor-Am Feb 14 DM'!$A$17:$H$92,8,FALSE))=TRUE,0,VLOOKUP($C31,'Calgary Nor-Am Feb 14 DM'!$A$17:$H$92,8,FALSE))</f>
        <v>0</v>
      </c>
      <c r="X31" s="10">
        <f>IF(ISNA(VLOOKUP($C31,'Camp Fortune TT Feb 21 MO'!$A$17:$H$97,8,FALSE))=TRUE,0,VLOOKUP($C31,'Camp Fortune TT Feb 21 MO'!$A$17:$H$97,8,FALSE))</f>
        <v>186.6704723847581</v>
      </c>
      <c r="Y31" s="10">
        <f>IF(ISNA(VLOOKUP($C31,'Park City Nor-Am Feb 20 MO'!$A$17:$H$97,8,FALSE))=TRUE,0,VLOOKUP($C31,'Park City Nor-Am Feb 20 MO'!$A$17:$H$97,8,FALSE))</f>
        <v>0</v>
      </c>
      <c r="Z31" s="10">
        <f>IF(ISNA(VLOOKUP($C31,'Park City Nor-Am Feb 21 DM'!$A$17:$H$97,8,FALSE))=TRUE,0,VLOOKUP($C31,'Park City Nor-Am Feb 21 DM'!$A$17:$H$97,8,FALSE))</f>
        <v>0</v>
      </c>
      <c r="AA31" s="10">
        <f>IF(ISNA(VLOOKUP($C31,'Caledon TT Feb 27 MO'!$A$17:$H$96,8,FALSE))=TRUE,0,VLOOKUP($C31,'Caledon TT Feb 27 MO'!$A$17:$H$96,8,FALSE))</f>
        <v>168.8397554386464</v>
      </c>
      <c r="AB31" s="10">
        <f>IF(ISNA(VLOOKUP($C31,'Caledon TT Feb 28 DM'!$A$17:$H$97,8,FALSE))=TRUE,0,VLOOKUP($C31,'Caledon TT Feb 28 DM'!$A$17:$H$97,8,FALSE))</f>
        <v>228.80000000000004</v>
      </c>
      <c r="AC31" s="10">
        <f>IF(ISNA(VLOOKUP($C31,'Killington Nor-Am March 5 MO'!$A$17:$H$97,8,FALSE))=TRUE,0,VLOOKUP($C31,'Killington Nor-Am March 5 MO'!$A$17:$H$97,8,FALSE))</f>
        <v>0</v>
      </c>
      <c r="AD31" s="10">
        <f>IF(ISNA(VLOOKUP($C31,'Killington Nor-Am March 6 DM'!$A$17:$H$97,8,FALSE))=TRUE,0,VLOOKUP($C31,'Killington Nor-Am March 6 DM'!$A$17:$H$97,8,FALSE))</f>
        <v>0</v>
      </c>
      <c r="AE31" s="10">
        <f>IF(ISNA(VLOOKUP($C31,'VSC Nor-Am Feb 27 MO'!$A$17:$H$97,8,FALSE))=TRUE,0,VLOOKUP($C31,'VSC Nor-Am Feb 27 MO'!$A$17:$H$97,8,FALSE))</f>
        <v>0</v>
      </c>
      <c r="AF31" s="10">
        <f>IF(ISNA(VLOOKUP($C31,'VSC Nor-Am Feb 28 DM'!$A$17:$H$97,8,FALSE))=TRUE,0,VLOOKUP($C31,'VSC Nor-Am Feb 28 DM'!$A$17:$H$97,8,FALSE))</f>
        <v>0</v>
      </c>
      <c r="AG31" s="10">
        <f>IF(ISNA(VLOOKUP($C31,'Sr Nationals March 12 MO'!$A$17:$H$97,8,FALSE))=TRUE,0,VLOOKUP($C31,'Sr Nationals March 12 MO'!$A$17:$H$97,8,FALSE))</f>
        <v>0</v>
      </c>
      <c r="AH31" s="10">
        <f>IF(ISNA(VLOOKUP($C31,'Sr Nationals March 13 DM'!$A$17:$H$97,8,FALSE))=TRUE,0,VLOOKUP($C31,'Sr Nationals March 13 DM'!$A$17:$H$97,8,FALSE))</f>
        <v>0</v>
      </c>
      <c r="AI31" s="10">
        <f>IF(ISNA(VLOOKUP($C31,'Jr Nationals March 18 MO'!$A$17:$H$97,8,FALSE))=TRUE,0,VLOOKUP($C31,'Jr Nationals March 18 MO'!$A$17:$H$97,8,FALSE))</f>
        <v>0</v>
      </c>
      <c r="AJ31" s="10">
        <f>IF(ISNA(VLOOKUP($C31,'Thunder Bay TT Jan 2016 MO'!$A$17:$H$97,8,FALSE))=TRUE,0,VLOOKUP($C31,'Thunder Bay TT Jan 2016 MO'!$A$17:$H$97,8,FALSE))</f>
        <v>0</v>
      </c>
      <c r="AK31" s="10">
        <f>IF(ISNA(VLOOKUP($C31,Event28!$A$17:$H$97,8,FALSE))=TRUE,0,VLOOKUP($C31,Event28!$A$17:$H$97,8,FALSE))</f>
        <v>0</v>
      </c>
      <c r="AL31" s="10">
        <f>IF(ISNA(VLOOKUP($C31,Event29!$A$17:$H$97,8,FALSE))=TRUE,0,VLOOKUP($C31,Event29!$A$17:$H$97,8,FALSE))</f>
        <v>0</v>
      </c>
      <c r="AM31" s="10">
        <f>IF(ISNA(VLOOKUP($C31,Event30!$A$17:$H$96,8,FALSE))=TRUE,0,VLOOKUP($C31,Event30!$A$17:$H$96,8,FALSE))</f>
        <v>0</v>
      </c>
    </row>
    <row r="32" spans="1:39" ht="13.5" customHeight="1">
      <c r="A32" s="151" t="s">
        <v>89</v>
      </c>
      <c r="B32" s="151" t="s">
        <v>67</v>
      </c>
      <c r="C32" s="207" t="s">
        <v>108</v>
      </c>
      <c r="D32" s="140"/>
      <c r="E32" s="8">
        <f t="shared" si="0"/>
        <v>27</v>
      </c>
      <c r="F32" s="9">
        <f t="shared" si="1"/>
        <v>27</v>
      </c>
      <c r="G32" s="19">
        <f t="shared" si="2"/>
        <v>228.80000000000004</v>
      </c>
      <c r="H32" s="19">
        <f t="shared" si="3"/>
        <v>186.95590124161555</v>
      </c>
      <c r="I32" s="19">
        <f t="shared" si="4"/>
        <v>180.56061157626502</v>
      </c>
      <c r="J32" s="9">
        <f t="shared" si="5"/>
        <v>596.3165128178806</v>
      </c>
      <c r="K32" s="98"/>
      <c r="L32" s="10" t="str">
        <f>IF(ISNA(VLOOKUP($C32,'Canadian Selections Dec 19 - M'!$A$17:$H$67,8,FALSE))=TRUE,"0",VLOOKUP($C32,'Canadian Selections Dec 19 - M'!$A$17:$H$67,8,FALSE))</f>
        <v>0</v>
      </c>
      <c r="M32" s="26">
        <f>IF(ISNA(VLOOKUP($C32,'Canadian Selections Dec 20 - M'!$A$17:$H$66,8,FALSE))=TRUE,0,VLOOKUP($C32,'Canadian Selections Dec 20 - M'!$A$17:$H$66,8,FALSE))</f>
        <v>0</v>
      </c>
      <c r="N32" s="10">
        <f>IF(ISNA(VLOOKUP($C32,'Le Massif Cnd. Series Jan 16 MO'!$A$17:$H$95,8,FALSE))=TRUE,0,VLOOKUP($C32,'Le Massif Cnd. Series Jan 16 MO'!$A$17:$H$95,8,FALSE))</f>
        <v>0</v>
      </c>
      <c r="O32" s="10">
        <f>IF(ISNA(VLOOKUP($C32,'Le Massif Cnd. Series Jan 17 DM'!$A$17:$H$100,8,FALSE))=TRUE,0,VLOOKUP($C32,'Le Massif Cnd. Series Jan 17 DM'!$A$17:$H$100,8,FALSE))</f>
        <v>0</v>
      </c>
      <c r="P32" s="10">
        <f>IF(ISNA(VLOOKUP($C32,'USSA Bristol Jan 16 MO'!$A$17:$H$100,8,FALSE))=TRUE,0,VLOOKUP($C32,'USSA Bristol Jan 16 MO'!$A$17:$H$100,8,FALSE))</f>
        <v>0</v>
      </c>
      <c r="Q32" s="10">
        <f>IF(ISNA(VLOOKUP($C32,'USSA Bristol Jan 17 DM'!$A$17:$H$100,8,FALSE))=TRUE,0,VLOOKUP($C32,'USSA Bristol Jan 17 DM'!$A$17:$H$100,8,FALSE))</f>
        <v>0</v>
      </c>
      <c r="R32" s="10">
        <f>IF(ISNA(VLOOKUP($C32,'Apex Cnd. Series Feb 6 MO'!$A$17:$H$99,8,FALSE))=TRUE,0,VLOOKUP($C32,'Apex Cnd. Series Feb 6 MO'!$A$17:$H$99,8,FALSE))</f>
        <v>0</v>
      </c>
      <c r="S32" s="10">
        <f>IF(ISNA(VLOOKUP($C32,'Apex Cnd. Series Feb 7 DM'!$A$17:$H$99,8,FALSE))=TRUE,0,VLOOKUP($C32,'Apex Cnd. Series Feb 7 DM'!$A$17:$H$99,8,FALSE))</f>
        <v>0</v>
      </c>
      <c r="T32" s="10">
        <f>IF(ISNA(VLOOKUP($C32,'Calabogie TT Feb 7 MO'!$A$17:$H$97,8,FALSE))=TRUE,0,VLOOKUP($C32,'Calabogie TT Feb 7 MO'!$A$17:$H$97,8,FALSE))</f>
        <v>174.68902109248242</v>
      </c>
      <c r="U32" s="10">
        <f>IF(ISNA(VLOOKUP($C32,'Calabogie TT Feb 6 MO'!$A$17:$H$97,8,FALSE))=TRUE,0,VLOOKUP($C32,'Calabogie TT Feb 6 MO'!$A$17:$H$97,8,FALSE))</f>
        <v>180.56061157626502</v>
      </c>
      <c r="V32" s="10">
        <f>IF(ISNA(VLOOKUP($C32,'Calgary Nor-Am Feb 13 MO'!$A$17:$H$92,8,FALSE))=TRUE,0,VLOOKUP($C32,'Calgary Nor-Am Feb 13 MO'!$A$17:$H$92,8,FALSE))</f>
        <v>0</v>
      </c>
      <c r="W32" s="10">
        <f>IF(ISNA(VLOOKUP($C32,'Calgary Nor-Am Feb 14 DM'!$A$17:$H$92,8,FALSE))=TRUE,0,VLOOKUP($C32,'Calgary Nor-Am Feb 14 DM'!$A$17:$H$92,8,FALSE))</f>
        <v>0</v>
      </c>
      <c r="X32" s="10">
        <f>IF(ISNA(VLOOKUP($C32,'Camp Fortune TT Feb 21 MO'!$A$17:$H$97,8,FALSE))=TRUE,0,VLOOKUP($C32,'Camp Fortune TT Feb 21 MO'!$A$17:$H$97,8,FALSE))</f>
        <v>186.95590124161555</v>
      </c>
      <c r="Y32" s="10">
        <f>IF(ISNA(VLOOKUP($C32,'Park City Nor-Am Feb 20 MO'!$A$17:$H$97,8,FALSE))=TRUE,0,VLOOKUP($C32,'Park City Nor-Am Feb 20 MO'!$A$17:$H$97,8,FALSE))</f>
        <v>0</v>
      </c>
      <c r="Z32" s="10">
        <f>IF(ISNA(VLOOKUP($C32,'Park City Nor-Am Feb 21 DM'!$A$17:$H$97,8,FALSE))=TRUE,0,VLOOKUP($C32,'Park City Nor-Am Feb 21 DM'!$A$17:$H$97,8,FALSE))</f>
        <v>0</v>
      </c>
      <c r="AA32" s="10">
        <f>IF(ISNA(VLOOKUP($C32,'Caledon TT Feb 27 MO'!$A$17:$H$96,8,FALSE))=TRUE,0,VLOOKUP($C32,'Caledon TT Feb 27 MO'!$A$17:$H$96,8,FALSE))</f>
        <v>0</v>
      </c>
      <c r="AB32" s="10">
        <f>IF(ISNA(VLOOKUP($C32,'Caledon TT Feb 28 DM'!$A$17:$H$97,8,FALSE))=TRUE,0,VLOOKUP($C32,'Caledon TT Feb 28 DM'!$A$17:$H$97,8,FALSE))</f>
        <v>228.80000000000004</v>
      </c>
      <c r="AC32" s="10">
        <f>IF(ISNA(VLOOKUP($C32,'Killington Nor-Am March 5 MO'!$A$17:$H$97,8,FALSE))=TRUE,0,VLOOKUP($C32,'Killington Nor-Am March 5 MO'!$A$17:$H$97,8,FALSE))</f>
        <v>0</v>
      </c>
      <c r="AD32" s="10">
        <f>IF(ISNA(VLOOKUP($C32,'Killington Nor-Am March 6 DM'!$A$17:$H$97,8,FALSE))=TRUE,0,VLOOKUP($C32,'Killington Nor-Am March 6 DM'!$A$17:$H$97,8,FALSE))</f>
        <v>0</v>
      </c>
      <c r="AE32" s="10">
        <f>IF(ISNA(VLOOKUP($C32,'VSC Nor-Am Feb 27 MO'!$A$17:$H$97,8,FALSE))=TRUE,0,VLOOKUP($C32,'VSC Nor-Am Feb 27 MO'!$A$17:$H$97,8,FALSE))</f>
        <v>0</v>
      </c>
      <c r="AF32" s="10">
        <f>IF(ISNA(VLOOKUP($C32,'VSC Nor-Am Feb 28 DM'!$A$17:$H$97,8,FALSE))=TRUE,0,VLOOKUP($C32,'VSC Nor-Am Feb 28 DM'!$A$17:$H$97,8,FALSE))</f>
        <v>0</v>
      </c>
      <c r="AG32" s="10">
        <f>IF(ISNA(VLOOKUP($C32,'Sr Nationals March 12 MO'!$A$17:$H$97,8,FALSE))=TRUE,0,VLOOKUP($C32,'Sr Nationals March 12 MO'!$A$17:$H$97,8,FALSE))</f>
        <v>0</v>
      </c>
      <c r="AH32" s="10">
        <f>IF(ISNA(VLOOKUP($C32,'Sr Nationals March 13 DM'!$A$17:$H$97,8,FALSE))=TRUE,0,VLOOKUP($C32,'Sr Nationals March 13 DM'!$A$17:$H$97,8,FALSE))</f>
        <v>0</v>
      </c>
      <c r="AI32" s="10">
        <f>IF(ISNA(VLOOKUP($C32,'Jr Nationals March 18 MO'!$A$17:$H$97,8,FALSE))=TRUE,0,VLOOKUP($C32,'Jr Nationals March 18 MO'!$A$17:$H$97,8,FALSE))</f>
        <v>0</v>
      </c>
      <c r="AJ32" s="10">
        <f>IF(ISNA(VLOOKUP($C32,'Thunder Bay TT Jan 2016 MO'!$A$17:$H$97,8,FALSE))=TRUE,0,VLOOKUP($C32,'Thunder Bay TT Jan 2016 MO'!$A$17:$H$97,8,FALSE))</f>
        <v>0</v>
      </c>
      <c r="AK32" s="10">
        <f>IF(ISNA(VLOOKUP($C32,Event28!$A$17:$H$97,8,FALSE))=TRUE,0,VLOOKUP($C32,Event28!$A$17:$H$97,8,FALSE))</f>
        <v>0</v>
      </c>
      <c r="AL32" s="10">
        <f>IF(ISNA(VLOOKUP($C32,Event29!$A$17:$H$97,8,FALSE))=TRUE,0,VLOOKUP($C32,Event29!$A$17:$H$97,8,FALSE))</f>
        <v>0</v>
      </c>
      <c r="AM32" s="10">
        <f>IF(ISNA(VLOOKUP($C32,Event30!$A$17:$H$96,8,FALSE))=TRUE,0,VLOOKUP($C32,Event30!$A$17:$H$96,8,FALSE))</f>
        <v>0</v>
      </c>
    </row>
    <row r="33" spans="1:39" ht="13.5" customHeight="1">
      <c r="A33" s="151" t="s">
        <v>141</v>
      </c>
      <c r="B33" s="174" t="s">
        <v>81</v>
      </c>
      <c r="C33" s="207" t="s">
        <v>165</v>
      </c>
      <c r="D33" s="140"/>
      <c r="E33" s="8">
        <f t="shared" si="0"/>
        <v>28</v>
      </c>
      <c r="F33" s="9">
        <f t="shared" si="1"/>
        <v>28</v>
      </c>
      <c r="G33" s="19">
        <f t="shared" si="2"/>
        <v>228.80000000000004</v>
      </c>
      <c r="H33" s="19">
        <f t="shared" si="3"/>
        <v>211.14744774633868</v>
      </c>
      <c r="I33" s="19">
        <f t="shared" si="4"/>
        <v>152.56172399029543</v>
      </c>
      <c r="J33" s="9">
        <f t="shared" si="5"/>
        <v>592.5091717366342</v>
      </c>
      <c r="K33" s="98"/>
      <c r="L33" s="10" t="str">
        <f>IF(ISNA(VLOOKUP($C33,'Canadian Selections Dec 19 - M'!$A$17:$H$67,8,FALSE))=TRUE,"0",VLOOKUP($C33,'Canadian Selections Dec 19 - M'!$A$17:$H$67,8,FALSE))</f>
        <v>0</v>
      </c>
      <c r="M33" s="26">
        <f>IF(ISNA(VLOOKUP($C33,'Canadian Selections Dec 20 - M'!$A$17:$H$17,8,FALSE))=TRUE,0,VLOOKUP($C33,'Canadian Selections Dec 20 - M'!$A$17:$H$17,8,FALSE))</f>
        <v>0</v>
      </c>
      <c r="N33" s="10">
        <f>IF(ISNA(VLOOKUP($C33,'Le Massif Cnd. Series Jan 16 MO'!$A$17:$H$95,8,FALSE))=TRUE,0,VLOOKUP($C33,'Le Massif Cnd. Series Jan 16 MO'!$A$17:$H$95,8,FALSE))</f>
        <v>0</v>
      </c>
      <c r="O33" s="10">
        <f>IF(ISNA(VLOOKUP($C33,'Le Massif Cnd. Series Jan 17 DM'!$A$17:$H$100,8,FALSE))=TRUE,0,VLOOKUP($C33,'Le Massif Cnd. Series Jan 17 DM'!$A$17:$H$100,8,FALSE))</f>
        <v>0</v>
      </c>
      <c r="P33" s="10">
        <f>IF(ISNA(VLOOKUP($C33,'USSA Bristol Jan 16 MO'!$A$17:$H$100,8,FALSE))=TRUE,0,VLOOKUP($C33,'USSA Bristol Jan 16 MO'!$A$17:$H$100,8,FALSE))</f>
        <v>0</v>
      </c>
      <c r="Q33" s="10">
        <f>IF(ISNA(VLOOKUP($C33,'USSA Bristol Jan 17 DM'!$A$17:$H$100,8,FALSE))=TRUE,0,VLOOKUP($C33,'USSA Bristol Jan 17 DM'!$A$17:$H$100,8,FALSE))</f>
        <v>0</v>
      </c>
      <c r="R33" s="10">
        <f>IF(ISNA(VLOOKUP($C33,'Apex Cnd. Series Feb 6 MO'!$A$17:$H$99,8,FALSE))=TRUE,0,VLOOKUP($C33,'Apex Cnd. Series Feb 6 MO'!$A$17:$H$99,8,FALSE))</f>
        <v>0</v>
      </c>
      <c r="S33" s="10">
        <f>IF(ISNA(VLOOKUP($C33,'Apex Cnd. Series Feb 7 DM'!$A$17:$H$99,8,FALSE))=TRUE,0,VLOOKUP($C33,'Apex Cnd. Series Feb 7 DM'!$A$17:$H$99,8,FALSE))</f>
        <v>0</v>
      </c>
      <c r="T33" s="10">
        <f>IF(ISNA(VLOOKUP($C33,'Calabogie TT Feb 7 MO'!$A$17:$H$97,8,FALSE))=TRUE,0,VLOOKUP($C33,'Calabogie TT Feb 7 MO'!$A$17:$H$97,8,FALSE))</f>
        <v>102.30755363259419</v>
      </c>
      <c r="U33" s="10">
        <f>IF(ISNA(VLOOKUP($C33,'Calabogie TT Feb 6 MO'!$A$17:$H$97,8,FALSE))=TRUE,0,VLOOKUP($C33,'Calabogie TT Feb 6 MO'!$A$17:$H$97,8,FALSE))</f>
        <v>100.20021842009464</v>
      </c>
      <c r="V33" s="10">
        <f>IF(ISNA(VLOOKUP($C33,'Calgary Nor-Am Feb 13 MO'!$A$17:$H$92,8,FALSE))=TRUE,0,VLOOKUP($C33,'Calgary Nor-Am Feb 13 MO'!$A$17:$H$92,8,FALSE))</f>
        <v>0</v>
      </c>
      <c r="W33" s="10">
        <f>IF(ISNA(VLOOKUP($C33,'Calgary Nor-Am Feb 14 DM'!$A$17:$H$92,8,FALSE))=TRUE,0,VLOOKUP($C33,'Calgary Nor-Am Feb 14 DM'!$A$17:$H$92,8,FALSE))</f>
        <v>0</v>
      </c>
      <c r="X33" s="10">
        <f>IF(ISNA(VLOOKUP($C33,'Camp Fortune TT Feb 21 MO'!$A$17:$H$97,8,FALSE))=TRUE,0,VLOOKUP($C33,'Camp Fortune TT Feb 21 MO'!$A$17:$H$97,8,FALSE))</f>
        <v>152.56172399029543</v>
      </c>
      <c r="Y33" s="10">
        <f>IF(ISNA(VLOOKUP($C33,'Park City Nor-Am Feb 20 MO'!$A$17:$H$97,8,FALSE))=TRUE,0,VLOOKUP($C33,'Park City Nor-Am Feb 20 MO'!$A$17:$H$97,8,FALSE))</f>
        <v>0</v>
      </c>
      <c r="Z33" s="10">
        <f>IF(ISNA(VLOOKUP($C33,'Park City Nor-Am Feb 21 DM'!$A$17:$H$97,8,FALSE))=TRUE,0,VLOOKUP($C33,'Park City Nor-Am Feb 21 DM'!$A$17:$H$97,8,FALSE))</f>
        <v>0</v>
      </c>
      <c r="AA33" s="10">
        <f>IF(ISNA(VLOOKUP($C33,'Caledon TT Feb 27 MO'!$A$17:$H$96,8,FALSE))=TRUE,0,VLOOKUP($C33,'Caledon TT Feb 27 MO'!$A$17:$H$96,8,FALSE))</f>
        <v>211.14744774633868</v>
      </c>
      <c r="AB33" s="10">
        <f>IF(ISNA(VLOOKUP($C33,'Caledon TT Feb 28 DM'!$A$17:$H$97,8,FALSE))=TRUE,0,VLOOKUP($C33,'Caledon TT Feb 28 DM'!$A$17:$H$97,8,FALSE))</f>
        <v>228.80000000000004</v>
      </c>
      <c r="AC33" s="10">
        <f>IF(ISNA(VLOOKUP($C33,'Killington Nor-Am March 5 MO'!$A$17:$H$97,8,FALSE))=TRUE,0,VLOOKUP($C33,'Killington Nor-Am March 5 MO'!$A$17:$H$97,8,FALSE))</f>
        <v>0</v>
      </c>
      <c r="AD33" s="10">
        <f>IF(ISNA(VLOOKUP($C33,'Killington Nor-Am March 6 DM'!$A$17:$H$97,8,FALSE))=TRUE,0,VLOOKUP($C33,'Killington Nor-Am March 6 DM'!$A$17:$H$97,8,FALSE))</f>
        <v>0</v>
      </c>
      <c r="AE33" s="10">
        <f>IF(ISNA(VLOOKUP($C33,'VSC Nor-Am Feb 27 MO'!$A$17:$H$97,8,FALSE))=TRUE,0,VLOOKUP($C33,'VSC Nor-Am Feb 27 MO'!$A$17:$H$97,8,FALSE))</f>
        <v>0</v>
      </c>
      <c r="AF33" s="10">
        <f>IF(ISNA(VLOOKUP($C33,'VSC Nor-Am Feb 28 DM'!$A$17:$H$97,8,FALSE))=TRUE,0,VLOOKUP($C33,'VSC Nor-Am Feb 28 DM'!$A$17:$H$97,8,FALSE))</f>
        <v>0</v>
      </c>
      <c r="AG33" s="10">
        <f>IF(ISNA(VLOOKUP($C33,'Sr Nationals March 12 MO'!$A$17:$H$97,8,FALSE))=TRUE,0,VLOOKUP($C33,'Sr Nationals March 12 MO'!$A$17:$H$97,8,FALSE))</f>
        <v>0</v>
      </c>
      <c r="AH33" s="10">
        <f>IF(ISNA(VLOOKUP($C33,'Sr Nationals March 13 DM'!$A$17:$H$97,8,FALSE))=TRUE,0,VLOOKUP($C33,'Sr Nationals March 13 DM'!$A$17:$H$97,8,FALSE))</f>
        <v>0</v>
      </c>
      <c r="AI33" s="10">
        <f>IF(ISNA(VLOOKUP($C33,'Jr Nationals March 18 MO'!$A$17:$H$97,8,FALSE))=TRUE,0,VLOOKUP($C33,'Jr Nationals March 18 MO'!$A$17:$H$97,8,FALSE))</f>
        <v>0</v>
      </c>
      <c r="AJ33" s="10">
        <f>IF(ISNA(VLOOKUP($C33,'Thunder Bay TT Jan 2016 MO'!$A$17:$H$97,8,FALSE))=TRUE,0,VLOOKUP($C33,'Thunder Bay TT Jan 2016 MO'!$A$17:$H$97,8,FALSE))</f>
        <v>0</v>
      </c>
      <c r="AK33" s="10">
        <f>IF(ISNA(VLOOKUP($C33,Event28!$A$17:$H$97,8,FALSE))=TRUE,0,VLOOKUP($C33,Event28!$A$17:$H$97,8,FALSE))</f>
        <v>0</v>
      </c>
      <c r="AL33" s="10">
        <f>IF(ISNA(VLOOKUP($C33,Event29!$A$17:$H$97,8,FALSE))=TRUE,0,VLOOKUP($C33,Event29!$A$17:$H$97,8,FALSE))</f>
        <v>0</v>
      </c>
      <c r="AM33" s="10">
        <f>IF(ISNA(VLOOKUP($C33,Event30!$A$17:$H$96,8,FALSE))=TRUE,0,VLOOKUP($C33,Event30!$A$17:$H$96,8,FALSE))</f>
        <v>0</v>
      </c>
    </row>
    <row r="34" spans="1:39" ht="13.5" customHeight="1">
      <c r="A34" s="151" t="s">
        <v>89</v>
      </c>
      <c r="B34" s="151" t="s">
        <v>136</v>
      </c>
      <c r="C34" s="219" t="s">
        <v>127</v>
      </c>
      <c r="D34" s="140"/>
      <c r="E34" s="8">
        <f t="shared" si="0"/>
        <v>29</v>
      </c>
      <c r="F34" s="9">
        <f t="shared" si="1"/>
        <v>29</v>
      </c>
      <c r="G34" s="19">
        <f t="shared" si="2"/>
        <v>210.21835307549597</v>
      </c>
      <c r="H34" s="19">
        <f t="shared" si="3"/>
        <v>195.48598471059339</v>
      </c>
      <c r="I34" s="19">
        <f t="shared" si="4"/>
        <v>175.5651926631594</v>
      </c>
      <c r="J34" s="9">
        <f t="shared" si="5"/>
        <v>581.2695304492488</v>
      </c>
      <c r="K34" s="98"/>
      <c r="L34" s="10" t="str">
        <f>IF(ISNA(VLOOKUP($C34,'Canadian Selections Dec 19 - M'!$A$17:$H$67,8,FALSE))=TRUE,"0",VLOOKUP($C34,'Canadian Selections Dec 19 - M'!$A$17:$H$67,8,FALSE))</f>
        <v>0</v>
      </c>
      <c r="M34" s="26">
        <f>IF(ISNA(VLOOKUP($C34,'Canadian Selections Dec 20 - M'!$A$17:$H$17,8,FALSE))=TRUE,0,VLOOKUP($C34,'Canadian Selections Dec 20 - M'!$A$17:$H$17,8,FALSE))</f>
        <v>0</v>
      </c>
      <c r="N34" s="10">
        <f>IF(ISNA(VLOOKUP($C34,'Le Massif Cnd. Series Jan 16 MO'!$A$17:$H$95,8,FALSE))=TRUE,0,VLOOKUP($C34,'Le Massif Cnd. Series Jan 16 MO'!$A$17:$H$95,8,FALSE))</f>
        <v>0</v>
      </c>
      <c r="O34" s="10">
        <f>IF(ISNA(VLOOKUP($C34,'Le Massif Cnd. Series Jan 17 DM'!$A$17:$H$100,8,FALSE))=TRUE,0,VLOOKUP($C34,'Le Massif Cnd. Series Jan 17 DM'!$A$17:$H$100,8,FALSE))</f>
        <v>0</v>
      </c>
      <c r="P34" s="10">
        <f>IF(ISNA(VLOOKUP($C34,'USSA Bristol Jan 16 MO'!$A$17:$H$100,8,FALSE))=TRUE,0,VLOOKUP($C34,'USSA Bristol Jan 16 MO'!$A$17:$H$100,8,FALSE))</f>
        <v>0</v>
      </c>
      <c r="Q34" s="10">
        <f>IF(ISNA(VLOOKUP($C34,'USSA Bristol Jan 17 DM'!$A$17:$H$100,8,FALSE))=TRUE,0,VLOOKUP($C34,'USSA Bristol Jan 17 DM'!$A$17:$H$100,8,FALSE))</f>
        <v>0</v>
      </c>
      <c r="R34" s="10">
        <f>IF(ISNA(VLOOKUP($C34,'Apex Cnd. Series Feb 6 MO'!$A$17:$H$99,8,FALSE))=TRUE,0,VLOOKUP($C34,'Apex Cnd. Series Feb 6 MO'!$A$17:$H$99,8,FALSE))</f>
        <v>0</v>
      </c>
      <c r="S34" s="10">
        <f>IF(ISNA(VLOOKUP($C34,'Apex Cnd. Series Feb 7 DM'!$A$17:$H$99,8,FALSE))=TRUE,0,VLOOKUP($C34,'Apex Cnd. Series Feb 7 DM'!$A$17:$H$99,8,FALSE))</f>
        <v>0</v>
      </c>
      <c r="T34" s="10">
        <f>IF(ISNA(VLOOKUP($C34,'Calabogie TT Feb 7 MO'!$A$17:$H$97,8,FALSE))=TRUE,0,VLOOKUP($C34,'Calabogie TT Feb 7 MO'!$A$17:$H$97,8,FALSE))</f>
        <v>166.39625022534705</v>
      </c>
      <c r="U34" s="10">
        <f>IF(ISNA(VLOOKUP($C34,'Calabogie TT Feb 6 MO'!$A$17:$H$97,8,FALSE))=TRUE,0,VLOOKUP($C34,'Calabogie TT Feb 6 MO'!$A$17:$H$97,8,FALSE))</f>
        <v>195.48598471059339</v>
      </c>
      <c r="V34" s="10">
        <f>IF(ISNA(VLOOKUP($C34,'Calgary Nor-Am Feb 13 MO'!$A$17:$H$92,8,FALSE))=TRUE,0,VLOOKUP($C34,'Calgary Nor-Am Feb 13 MO'!$A$17:$H$92,8,FALSE))</f>
        <v>0</v>
      </c>
      <c r="W34" s="10">
        <f>IF(ISNA(VLOOKUP($C34,'Calgary Nor-Am Feb 14 DM'!$A$17:$H$92,8,FALSE))=TRUE,0,VLOOKUP($C34,'Calgary Nor-Am Feb 14 DM'!$A$17:$H$92,8,FALSE))</f>
        <v>0</v>
      </c>
      <c r="X34" s="10">
        <f>IF(ISNA(VLOOKUP($C34,'Camp Fortune TT Feb 21 MO'!$A$17:$H$97,8,FALSE))=TRUE,0,VLOOKUP($C34,'Camp Fortune TT Feb 21 MO'!$A$17:$H$97,8,FALSE))</f>
        <v>210.21835307549597</v>
      </c>
      <c r="Y34" s="10">
        <f>IF(ISNA(VLOOKUP($C34,'Park City Nor-Am Feb 20 MO'!$A$17:$H$97,8,FALSE))=TRUE,0,VLOOKUP($C34,'Park City Nor-Am Feb 20 MO'!$A$17:$H$97,8,FALSE))</f>
        <v>0</v>
      </c>
      <c r="Z34" s="10">
        <f>IF(ISNA(VLOOKUP($C34,'Park City Nor-Am Feb 21 DM'!$A$17:$H$97,8,FALSE))=TRUE,0,VLOOKUP($C34,'Park City Nor-Am Feb 21 DM'!$A$17:$H$97,8,FALSE))</f>
        <v>0</v>
      </c>
      <c r="AA34" s="10">
        <f>IF(ISNA(VLOOKUP($C34,'Caledon TT Feb 27 MO'!$A$17:$H$96,8,FALSE))=TRUE,0,VLOOKUP($C34,'Caledon TT Feb 27 MO'!$A$17:$H$96,8,FALSE))</f>
        <v>175.5651926631594</v>
      </c>
      <c r="AB34" s="10">
        <f>IF(ISNA(VLOOKUP($C34,'Caledon TT Feb 28 DM'!$A$17:$H$97,8,FALSE))=TRUE,0,VLOOKUP($C34,'Caledon TT Feb 28 DM'!$A$17:$H$97,8,FALSE))</f>
        <v>0</v>
      </c>
      <c r="AC34" s="10">
        <f>IF(ISNA(VLOOKUP($C34,'Killington Nor-Am March 5 MO'!$A$17:$H$97,8,FALSE))=TRUE,0,VLOOKUP($C34,'Killington Nor-Am March 5 MO'!$A$17:$H$97,8,FALSE))</f>
        <v>0</v>
      </c>
      <c r="AD34" s="10">
        <f>IF(ISNA(VLOOKUP($C34,'Killington Nor-Am March 6 DM'!$A$17:$H$97,8,FALSE))=TRUE,0,VLOOKUP($C34,'Killington Nor-Am March 6 DM'!$A$17:$H$97,8,FALSE))</f>
        <v>0</v>
      </c>
      <c r="AE34" s="10">
        <f>IF(ISNA(VLOOKUP($C34,'VSC Nor-Am Feb 27 MO'!$A$17:$H$97,8,FALSE))=TRUE,0,VLOOKUP($C34,'VSC Nor-Am Feb 27 MO'!$A$17:$H$97,8,FALSE))</f>
        <v>0</v>
      </c>
      <c r="AF34" s="10">
        <f>IF(ISNA(VLOOKUP($C34,'VSC Nor-Am Feb 28 DM'!$A$17:$H$97,8,FALSE))=TRUE,0,VLOOKUP($C34,'VSC Nor-Am Feb 28 DM'!$A$17:$H$97,8,FALSE))</f>
        <v>0</v>
      </c>
      <c r="AG34" s="10">
        <f>IF(ISNA(VLOOKUP($C34,'Sr Nationals March 12 MO'!$A$17:$H$97,8,FALSE))=TRUE,0,VLOOKUP($C34,'Sr Nationals March 12 MO'!$A$17:$H$97,8,FALSE))</f>
        <v>0</v>
      </c>
      <c r="AH34" s="10">
        <f>IF(ISNA(VLOOKUP($C34,'Sr Nationals March 13 DM'!$A$17:$H$97,8,FALSE))=TRUE,0,VLOOKUP($C34,'Sr Nationals March 13 DM'!$A$17:$H$97,8,FALSE))</f>
        <v>0</v>
      </c>
      <c r="AI34" s="10">
        <f>IF(ISNA(VLOOKUP($C34,'Jr Nationals March 18 MO'!$A$17:$H$97,8,FALSE))=TRUE,0,VLOOKUP($C34,'Jr Nationals March 18 MO'!$A$17:$H$97,8,FALSE))</f>
        <v>0</v>
      </c>
      <c r="AJ34" s="10">
        <f>IF(ISNA(VLOOKUP($C34,'Thunder Bay TT Jan 2016 MO'!$A$17:$H$97,8,FALSE))=TRUE,0,VLOOKUP($C34,'Thunder Bay TT Jan 2016 MO'!$A$17:$H$97,8,FALSE))</f>
        <v>0</v>
      </c>
      <c r="AK34" s="10">
        <f>IF(ISNA(VLOOKUP($C34,Event28!$A$17:$H$97,8,FALSE))=TRUE,0,VLOOKUP($C34,Event28!$A$17:$H$97,8,FALSE))</f>
        <v>0</v>
      </c>
      <c r="AL34" s="10">
        <f>IF(ISNA(VLOOKUP($C34,Event29!$A$17:$H$97,8,FALSE))=TRUE,0,VLOOKUP($C34,Event29!$A$17:$H$97,8,FALSE))</f>
        <v>0</v>
      </c>
      <c r="AM34" s="10">
        <f>IF(ISNA(VLOOKUP($C34,Event30!$A$17:$H$96,8,FALSE))=TRUE,0,VLOOKUP($C34,Event30!$A$17:$H$96,8,FALSE))</f>
        <v>0</v>
      </c>
    </row>
    <row r="35" spans="1:39" ht="13.5" customHeight="1">
      <c r="A35" s="151" t="s">
        <v>140</v>
      </c>
      <c r="B35" s="174" t="s">
        <v>81</v>
      </c>
      <c r="C35" s="207" t="s">
        <v>103</v>
      </c>
      <c r="D35" s="140"/>
      <c r="E35" s="8">
        <f t="shared" si="0"/>
        <v>30</v>
      </c>
      <c r="F35" s="9">
        <f t="shared" si="1"/>
        <v>30</v>
      </c>
      <c r="G35" s="19">
        <f t="shared" si="2"/>
        <v>228.80000000000004</v>
      </c>
      <c r="H35" s="19">
        <f t="shared" si="3"/>
        <v>184.48030712356035</v>
      </c>
      <c r="I35" s="19">
        <f t="shared" si="4"/>
        <v>138.21892393320968</v>
      </c>
      <c r="J35" s="9">
        <f t="shared" si="5"/>
        <v>551.4992310567701</v>
      </c>
      <c r="K35" s="98"/>
      <c r="L35" s="10" t="str">
        <f>IF(ISNA(VLOOKUP($C35,'Canadian Selections Dec 19 - M'!$A$17:$H$67,8,FALSE))=TRUE,"0",VLOOKUP($C35,'Canadian Selections Dec 19 - M'!$A$17:$H$67,8,FALSE))</f>
        <v>0</v>
      </c>
      <c r="M35" s="26">
        <f>IF(ISNA(VLOOKUP($C35,'Canadian Selections Dec 20 - M'!$A$17:$H$66,8,FALSE))=TRUE,0,VLOOKUP($C35,'Canadian Selections Dec 20 - M'!$A$17:$H$66,8,FALSE))</f>
        <v>0</v>
      </c>
      <c r="N35" s="10">
        <f>IF(ISNA(VLOOKUP($C35,'Le Massif Cnd. Series Jan 16 MO'!$A$17:$H$17,8,FALSE))=TRUE,0,VLOOKUP($C35,'Le Massif Cnd. Series Jan 16 MO'!$A$17:$H$24,8,FALSE))</f>
        <v>0</v>
      </c>
      <c r="O35" s="10">
        <f>IF(ISNA(VLOOKUP($C35,'Le Massif Cnd. Series Jan 17 DM'!$A$17:$H$100,8,FALSE))=TRUE,0,VLOOKUP($C35,'Le Massif Cnd. Series Jan 17 DM'!$A$17:$H$100,8,FALSE))</f>
        <v>0</v>
      </c>
      <c r="P35" s="10">
        <f>IF(ISNA(VLOOKUP($C35,'USSA Bristol Jan 16 MO'!$A$17:$H$100,8,FALSE))=TRUE,0,VLOOKUP($C35,'USSA Bristol Jan 16 MO'!$A$17:$H$100,8,FALSE))</f>
        <v>0</v>
      </c>
      <c r="Q35" s="10">
        <f>IF(ISNA(VLOOKUP($C35,'USSA Bristol Jan 17 DM'!$A$17:$H$100,8,FALSE))=TRUE,0,VLOOKUP($C35,'USSA Bristol Jan 17 DM'!$A$17:$H$100,8,FALSE))</f>
        <v>0</v>
      </c>
      <c r="R35" s="10">
        <f>IF(ISNA(VLOOKUP($C35,'Apex Cnd. Series Feb 6 MO'!$A$17:$H$99,8,FALSE))=TRUE,0,VLOOKUP($C35,'Apex Cnd. Series Feb 6 MO'!$A$17:$H$99,8,FALSE))</f>
        <v>0</v>
      </c>
      <c r="S35" s="10">
        <f>IF(ISNA(VLOOKUP($C35,'Apex Cnd. Series Feb 7 DM'!$A$17:$H$99,8,FALSE))=TRUE,0,VLOOKUP($C35,'Apex Cnd. Series Feb 7 DM'!$A$17:$H$99,8,FALSE))</f>
        <v>0</v>
      </c>
      <c r="T35" s="10">
        <f>IF(ISNA(VLOOKUP($C35,'Calabogie TT Feb 7 MO'!$A$17:$H$97,8,FALSE))=TRUE,0,VLOOKUP($C35,'Calabogie TT Feb 7 MO'!$A$17:$H$97,8,FALSE))</f>
        <v>115.37768162970977</v>
      </c>
      <c r="U35" s="10">
        <f>IF(ISNA(VLOOKUP($C35,'Calabogie TT Feb 6 MO'!$A$17:$H$97,8,FALSE))=TRUE,0,VLOOKUP($C35,'Calabogie TT Feb 6 MO'!$A$17:$H$97,8,FALSE))</f>
        <v>59.97451765562432</v>
      </c>
      <c r="V35" s="10">
        <f>IF(ISNA(VLOOKUP($C35,'Calgary Nor-Am Feb 13 MO'!$A$17:$H$92,8,FALSE))=TRUE,0,VLOOKUP($C35,'Calgary Nor-Am Feb 13 MO'!$A$17:$H$92,8,FALSE))</f>
        <v>0</v>
      </c>
      <c r="W35" s="10">
        <f>IF(ISNA(VLOOKUP($C35,'Calgary Nor-Am Feb 14 DM'!$A$17:$H$92,8,FALSE))=TRUE,0,VLOOKUP($C35,'Calgary Nor-Am Feb 14 DM'!$A$17:$H$92,8,FALSE))</f>
        <v>0</v>
      </c>
      <c r="X35" s="10">
        <f>IF(ISNA(VLOOKUP($C35,'Camp Fortune TT Feb 21 MO'!$A$17:$H$97,8,FALSE))=TRUE,0,VLOOKUP($C35,'Camp Fortune TT Feb 21 MO'!$A$17:$H$97,8,FALSE))</f>
        <v>138.21892393320968</v>
      </c>
      <c r="Y35" s="10">
        <f>IF(ISNA(VLOOKUP($C35,'Park City Nor-Am Feb 20 MO'!$A$17:$H$97,8,FALSE))=TRUE,0,VLOOKUP($C35,'Park City Nor-Am Feb 20 MO'!$A$17:$H$97,8,FALSE))</f>
        <v>0</v>
      </c>
      <c r="Z35" s="10">
        <f>IF(ISNA(VLOOKUP($C35,'Park City Nor-Am Feb 21 DM'!$A$17:$H$97,8,FALSE))=TRUE,0,VLOOKUP($C35,'Park City Nor-Am Feb 21 DM'!$A$17:$H$97,8,FALSE))</f>
        <v>0</v>
      </c>
      <c r="AA35" s="10">
        <f>IF(ISNA(VLOOKUP($C35,'Caledon TT Feb 27 MO'!$A$17:$H$96,8,FALSE))=TRUE,0,VLOOKUP($C35,'Caledon TT Feb 27 MO'!$A$17:$H$96,8,FALSE))</f>
        <v>184.48030712356035</v>
      </c>
      <c r="AB35" s="10">
        <f>IF(ISNA(VLOOKUP($C35,'Caledon TT Feb 28 DM'!$A$17:$H$97,8,FALSE))=TRUE,0,VLOOKUP($C35,'Caledon TT Feb 28 DM'!$A$17:$H$97,8,FALSE))</f>
        <v>228.80000000000004</v>
      </c>
      <c r="AC35" s="10">
        <f>IF(ISNA(VLOOKUP($C35,'Killington Nor-Am March 5 MO'!$A$17:$H$97,8,FALSE))=TRUE,0,VLOOKUP($C35,'Killington Nor-Am March 5 MO'!$A$17:$H$97,8,FALSE))</f>
        <v>0</v>
      </c>
      <c r="AD35" s="10">
        <f>IF(ISNA(VLOOKUP($C35,'Killington Nor-Am March 6 DM'!$A$17:$H$97,8,FALSE))=TRUE,0,VLOOKUP($C35,'Killington Nor-Am March 6 DM'!$A$17:$H$97,8,FALSE))</f>
        <v>0</v>
      </c>
      <c r="AE35" s="10">
        <f>IF(ISNA(VLOOKUP($C35,'VSC Nor-Am Feb 27 MO'!$A$17:$H$97,8,FALSE))=TRUE,0,VLOOKUP($C35,'VSC Nor-Am Feb 27 MO'!$A$17:$H$97,8,FALSE))</f>
        <v>0</v>
      </c>
      <c r="AF35" s="10">
        <f>IF(ISNA(VLOOKUP($C35,'VSC Nor-Am Feb 28 DM'!$A$17:$H$97,8,FALSE))=TRUE,0,VLOOKUP($C35,'VSC Nor-Am Feb 28 DM'!$A$17:$H$97,8,FALSE))</f>
        <v>0</v>
      </c>
      <c r="AG35" s="10">
        <f>IF(ISNA(VLOOKUP($C35,'Sr Nationals March 12 MO'!$A$17:$H$97,8,FALSE))=TRUE,0,VLOOKUP($C35,'Sr Nationals March 12 MO'!$A$17:$H$97,8,FALSE))</f>
        <v>0</v>
      </c>
      <c r="AH35" s="10">
        <f>IF(ISNA(VLOOKUP($C35,'Sr Nationals March 13 DM'!$A$17:$H$97,8,FALSE))=TRUE,0,VLOOKUP($C35,'Sr Nationals March 13 DM'!$A$17:$H$97,8,FALSE))</f>
        <v>0</v>
      </c>
      <c r="AI35" s="10">
        <f>IF(ISNA(VLOOKUP($C35,'Jr Nationals March 18 MO'!$A$17:$H$97,8,FALSE))=TRUE,0,VLOOKUP($C35,'Jr Nationals March 18 MO'!$A$17:$H$97,8,FALSE))</f>
        <v>0</v>
      </c>
      <c r="AJ35" s="10">
        <f>IF(ISNA(VLOOKUP($C35,'Thunder Bay TT Jan 2016 MO'!$A$17:$H$97,8,FALSE))=TRUE,0,VLOOKUP($C35,'Thunder Bay TT Jan 2016 MO'!$A$17:$H$97,8,FALSE))</f>
        <v>0</v>
      </c>
      <c r="AK35" s="10">
        <f>IF(ISNA(VLOOKUP($C35,Event28!$A$17:$H$97,8,FALSE))=TRUE,0,VLOOKUP($C35,Event28!$A$17:$H$97,8,FALSE))</f>
        <v>0</v>
      </c>
      <c r="AL35" s="10">
        <f>IF(ISNA(VLOOKUP($C35,Event29!$A$17:$H$97,8,FALSE))=TRUE,0,VLOOKUP($C35,Event29!$A$17:$H$97,8,FALSE))</f>
        <v>0</v>
      </c>
      <c r="AM35" s="10">
        <f>IF(ISNA(VLOOKUP($C35,Event30!$A$17:$H$96,8,FALSE))=TRUE,0,VLOOKUP($C35,Event30!$A$17:$H$96,8,FALSE))</f>
        <v>0</v>
      </c>
    </row>
    <row r="36" spans="1:39" ht="13.5" customHeight="1">
      <c r="A36" s="151" t="s">
        <v>139</v>
      </c>
      <c r="B36" s="151" t="s">
        <v>136</v>
      </c>
      <c r="C36" s="219" t="s">
        <v>129</v>
      </c>
      <c r="D36" s="140"/>
      <c r="E36" s="8">
        <f t="shared" si="0"/>
        <v>31</v>
      </c>
      <c r="F36" s="9">
        <f t="shared" si="1"/>
        <v>31</v>
      </c>
      <c r="G36" s="19">
        <f t="shared" si="2"/>
        <v>228.80000000000004</v>
      </c>
      <c r="H36" s="19">
        <f t="shared" si="3"/>
        <v>167.9286100594916</v>
      </c>
      <c r="I36" s="19">
        <f t="shared" si="4"/>
        <v>142.51911175828178</v>
      </c>
      <c r="J36" s="9">
        <f t="shared" si="5"/>
        <v>539.2477218177735</v>
      </c>
      <c r="K36" s="98"/>
      <c r="L36" s="10" t="str">
        <f>IF(ISNA(VLOOKUP($C36,'Canadian Selections Dec 19 - M'!$A$17:$H$67,8,FALSE))=TRUE,"0",VLOOKUP($C36,'Canadian Selections Dec 19 - M'!$A$17:$H$67,8,FALSE))</f>
        <v>0</v>
      </c>
      <c r="M36" s="26">
        <f>IF(ISNA(VLOOKUP($C36,'Canadian Selections Dec 20 - M'!$A$17:$H$66,8,FALSE))=TRUE,0,VLOOKUP($C36,'Canadian Selections Dec 20 - M'!$A$17:$H$66,8,FALSE))</f>
        <v>0</v>
      </c>
      <c r="N36" s="10">
        <f>IF(ISNA(VLOOKUP($C36,'Le Massif Cnd. Series Jan 16 MO'!$A$17:$H$95,8,FALSE))=TRUE,0,VLOOKUP($C36,'Le Massif Cnd. Series Jan 16 MO'!$A$17:$H$95,8,FALSE))</f>
        <v>0</v>
      </c>
      <c r="O36" s="10">
        <f>IF(ISNA(VLOOKUP($C36,'Le Massif Cnd. Series Jan 17 DM'!$A$17:$H$100,8,FALSE))=TRUE,0,VLOOKUP($C36,'Le Massif Cnd. Series Jan 17 DM'!$A$17:$H$100,8,FALSE))</f>
        <v>0</v>
      </c>
      <c r="P36" s="10">
        <f>IF(ISNA(VLOOKUP($C36,'USSA Bristol Jan 16 MO'!$A$17:$H$100,8,FALSE))=TRUE,0,VLOOKUP($C36,'USSA Bristol Jan 16 MO'!$A$17:$H$100,8,FALSE))</f>
        <v>0</v>
      </c>
      <c r="Q36" s="10">
        <f>IF(ISNA(VLOOKUP($C36,'USSA Bristol Jan 17 DM'!$A$17:$H$100,8,FALSE))=TRUE,0,VLOOKUP($C36,'USSA Bristol Jan 17 DM'!$A$17:$H$100,8,FALSE))</f>
        <v>0</v>
      </c>
      <c r="R36" s="10">
        <f>IF(ISNA(VLOOKUP($C36,'Apex Cnd. Series Feb 6 MO'!$A$17:$H$99,8,FALSE))=TRUE,0,VLOOKUP($C36,'Apex Cnd. Series Feb 6 MO'!$A$17:$H$99,8,FALSE))</f>
        <v>0</v>
      </c>
      <c r="S36" s="10">
        <f>IF(ISNA(VLOOKUP($C36,'Apex Cnd. Series Feb 7 DM'!$A$17:$H$99,8,FALSE))=TRUE,0,VLOOKUP($C36,'Apex Cnd. Series Feb 7 DM'!$A$17:$H$99,8,FALSE))</f>
        <v>0</v>
      </c>
      <c r="T36" s="10">
        <f>IF(ISNA(VLOOKUP($C36,'Calabogie TT Feb 7 MO'!$A$17:$H$97,8,FALSE))=TRUE,0,VLOOKUP($C36,'Calabogie TT Feb 7 MO'!$A$17:$H$97,8,FALSE))</f>
        <v>167.9286100594916</v>
      </c>
      <c r="U36" s="10">
        <f>IF(ISNA(VLOOKUP($C36,'Calabogie TT Feb 6 MO'!$A$17:$H$97,8,FALSE))=TRUE,0,VLOOKUP($C36,'Calabogie TT Feb 6 MO'!$A$17:$H$97,8,FALSE))</f>
        <v>142.51911175828178</v>
      </c>
      <c r="V36" s="10">
        <f>IF(ISNA(VLOOKUP($C36,'Calgary Nor-Am Feb 13 MO'!$A$17:$H$92,8,FALSE))=TRUE,0,VLOOKUP($C36,'Calgary Nor-Am Feb 13 MO'!$A$17:$H$92,8,FALSE))</f>
        <v>0</v>
      </c>
      <c r="W36" s="10">
        <f>IF(ISNA(VLOOKUP($C36,'Calgary Nor-Am Feb 14 DM'!$A$17:$H$92,8,FALSE))=TRUE,0,VLOOKUP($C36,'Calgary Nor-Am Feb 14 DM'!$A$17:$H$92,8,FALSE))</f>
        <v>0</v>
      </c>
      <c r="X36" s="10">
        <f>IF(ISNA(VLOOKUP($C36,'Camp Fortune TT Feb 21 MO'!$A$17:$H$97,8,FALSE))=TRUE,0,VLOOKUP($C36,'Camp Fortune TT Feb 21 MO'!$A$17:$H$97,8,FALSE))</f>
        <v>115.31325817040104</v>
      </c>
      <c r="Y36" s="10">
        <f>IF(ISNA(VLOOKUP($C36,'Park City Nor-Am Feb 20 MO'!$A$17:$H$97,8,FALSE))=TRUE,0,VLOOKUP($C36,'Park City Nor-Am Feb 20 MO'!$A$17:$H$97,8,FALSE))</f>
        <v>0</v>
      </c>
      <c r="Z36" s="10">
        <f>IF(ISNA(VLOOKUP($C36,'Park City Nor-Am Feb 21 DM'!$A$17:$H$97,8,FALSE))=TRUE,0,VLOOKUP($C36,'Park City Nor-Am Feb 21 DM'!$A$17:$H$97,8,FALSE))</f>
        <v>0</v>
      </c>
      <c r="AA36" s="10">
        <f>IF(ISNA(VLOOKUP($C36,'Caledon TT Feb 27 MO'!$A$17:$H$96,8,FALSE))=TRUE,0,VLOOKUP($C36,'Caledon TT Feb 27 MO'!$A$17:$H$96,8,FALSE))</f>
        <v>120.43224797383763</v>
      </c>
      <c r="AB36" s="10">
        <f>IF(ISNA(VLOOKUP($C36,'Caledon TT Feb 28 DM'!$A$17:$H$97,8,FALSE))=TRUE,0,VLOOKUP($C36,'Caledon TT Feb 28 DM'!$A$17:$H$97,8,FALSE))</f>
        <v>228.80000000000004</v>
      </c>
      <c r="AC36" s="10">
        <f>IF(ISNA(VLOOKUP($C36,'Killington Nor-Am March 5 MO'!$A$17:$H$97,8,FALSE))=TRUE,0,VLOOKUP($C36,'Killington Nor-Am March 5 MO'!$A$17:$H$97,8,FALSE))</f>
        <v>0</v>
      </c>
      <c r="AD36" s="10">
        <f>IF(ISNA(VLOOKUP($C36,'Killington Nor-Am March 6 DM'!$A$17:$H$97,8,FALSE))=TRUE,0,VLOOKUP($C36,'Killington Nor-Am March 6 DM'!$A$17:$H$97,8,FALSE))</f>
        <v>0</v>
      </c>
      <c r="AE36" s="10">
        <f>IF(ISNA(VLOOKUP($C36,'VSC Nor-Am Feb 27 MO'!$A$17:$H$97,8,FALSE))=TRUE,0,VLOOKUP($C36,'VSC Nor-Am Feb 27 MO'!$A$17:$H$97,8,FALSE))</f>
        <v>0</v>
      </c>
      <c r="AF36" s="10">
        <f>IF(ISNA(VLOOKUP($C36,'VSC Nor-Am Feb 28 DM'!$A$17:$H$97,8,FALSE))=TRUE,0,VLOOKUP($C36,'VSC Nor-Am Feb 28 DM'!$A$17:$H$97,8,FALSE))</f>
        <v>0</v>
      </c>
      <c r="AG36" s="10">
        <f>IF(ISNA(VLOOKUP($C36,'Sr Nationals March 12 MO'!$A$17:$H$97,8,FALSE))=TRUE,0,VLOOKUP($C36,'Sr Nationals March 12 MO'!$A$17:$H$97,8,FALSE))</f>
        <v>0</v>
      </c>
      <c r="AH36" s="10">
        <f>IF(ISNA(VLOOKUP($C36,'Sr Nationals March 13 DM'!$A$17:$H$97,8,FALSE))=TRUE,0,VLOOKUP($C36,'Sr Nationals March 13 DM'!$A$17:$H$97,8,FALSE))</f>
        <v>0</v>
      </c>
      <c r="AI36" s="10">
        <f>IF(ISNA(VLOOKUP($C36,'Jr Nationals March 18 MO'!$A$17:$H$97,8,FALSE))=TRUE,0,VLOOKUP($C36,'Jr Nationals March 18 MO'!$A$17:$H$97,8,FALSE))</f>
        <v>0</v>
      </c>
      <c r="AJ36" s="10">
        <f>IF(ISNA(VLOOKUP($C36,'Thunder Bay TT Jan 2016 MO'!$A$17:$H$97,8,FALSE))=TRUE,0,VLOOKUP($C36,'Thunder Bay TT Jan 2016 MO'!$A$17:$H$97,8,FALSE))</f>
        <v>0</v>
      </c>
      <c r="AK36" s="10">
        <f>IF(ISNA(VLOOKUP($C36,Event28!$A$17:$H$97,8,FALSE))=TRUE,0,VLOOKUP($C36,Event28!$A$17:$H$97,8,FALSE))</f>
        <v>0</v>
      </c>
      <c r="AL36" s="10">
        <f>IF(ISNA(VLOOKUP($C36,Event29!$A$17:$H$97,8,FALSE))=TRUE,0,VLOOKUP($C36,Event29!$A$17:$H$97,8,FALSE))</f>
        <v>0</v>
      </c>
      <c r="AM36" s="10">
        <f>IF(ISNA(VLOOKUP($C36,Event30!$A$17:$H$96,8,FALSE))=TRUE,0,VLOOKUP($C36,Event30!$A$17:$H$96,8,FALSE))</f>
        <v>0</v>
      </c>
    </row>
    <row r="37" spans="1:39" ht="13.5" customHeight="1">
      <c r="A37" s="151" t="s">
        <v>80</v>
      </c>
      <c r="B37" s="174" t="s">
        <v>81</v>
      </c>
      <c r="C37" s="207" t="s">
        <v>93</v>
      </c>
      <c r="D37" s="140"/>
      <c r="E37" s="8">
        <f t="shared" si="0"/>
        <v>32</v>
      </c>
      <c r="F37" s="9">
        <f t="shared" si="1"/>
        <v>32</v>
      </c>
      <c r="G37" s="19">
        <f t="shared" si="2"/>
        <v>192.11867491809247</v>
      </c>
      <c r="H37" s="19">
        <f t="shared" si="3"/>
        <v>181.74682460396747</v>
      </c>
      <c r="I37" s="19">
        <f t="shared" si="4"/>
        <v>161.25408787146313</v>
      </c>
      <c r="J37" s="9">
        <f t="shared" si="5"/>
        <v>535.119587393523</v>
      </c>
      <c r="K37" s="98"/>
      <c r="L37" s="10" t="str">
        <f>IF(ISNA(VLOOKUP($C37,'Canadian Selections Dec 19 - M'!$A$17:$H$67,8,FALSE))=TRUE,"0",VLOOKUP($C37,'Canadian Selections Dec 19 - M'!$A$17:$H$67,8,FALSE))</f>
        <v>0</v>
      </c>
      <c r="M37" s="26">
        <f>IF(ISNA(VLOOKUP($C37,'Canadian Selections Dec 20 - M'!$A$17:$H$66,8,FALSE))=TRUE,0,VLOOKUP($C37,'Canadian Selections Dec 20 - M'!$A$17:$H$66,8,FALSE))</f>
        <v>0</v>
      </c>
      <c r="N37" s="10">
        <f>IF(ISNA(VLOOKUP($C37,'Le Massif Cnd. Series Jan 16 MO'!$A$17:$H$95,8,FALSE))=TRUE,0,VLOOKUP($C37,'Le Massif Cnd. Series Jan 16 MO'!$A$17:$H$95,8,FALSE))</f>
        <v>0</v>
      </c>
      <c r="O37" s="10">
        <f>IF(ISNA(VLOOKUP($C37,'Le Massif Cnd. Series Jan 17 DM'!$A$17:$H$100,8,FALSE))=TRUE,0,VLOOKUP($C37,'Le Massif Cnd. Series Jan 17 DM'!$A$17:$H$100,8,FALSE))</f>
        <v>0</v>
      </c>
      <c r="P37" s="10">
        <f>IF(ISNA(VLOOKUP($C37,'USSA Bristol Jan 16 MO'!$A$17:$H$100,8,FALSE))=TRUE,0,VLOOKUP($C37,'USSA Bristol Jan 16 MO'!$A$17:$H$100,8,FALSE))</f>
        <v>0</v>
      </c>
      <c r="Q37" s="10">
        <f>IF(ISNA(VLOOKUP($C37,'USSA Bristol Jan 17 DM'!$A$17:$H$100,8,FALSE))=TRUE,0,VLOOKUP($C37,'USSA Bristol Jan 17 DM'!$A$17:$H$100,8,FALSE))</f>
        <v>0</v>
      </c>
      <c r="R37" s="10">
        <f>IF(ISNA(VLOOKUP($C37,'Sr Nationals March 12 MO'!$A$17:$H$17,8,FALSE))=TRUE,0,VLOOKUP($C37,'Sr Nationals March 12 MO'!$A$17:$H$17,8,FALSE))</f>
        <v>0</v>
      </c>
      <c r="S37" s="10">
        <f>IF(ISNA(VLOOKUP($C37,'Apex Cnd. Series Feb 7 DM'!$A$17:$H$99,8,FALSE))=TRUE,0,VLOOKUP($C37,'Apex Cnd. Series Feb 7 DM'!$A$17:$H$99,8,FALSE))</f>
        <v>0</v>
      </c>
      <c r="T37" s="10">
        <f>IF(ISNA(VLOOKUP($C37,'Calabogie TT Feb 7 MO'!$A$17:$H$97,8,FALSE))=TRUE,0,VLOOKUP($C37,'Calabogie TT Feb 7 MO'!$A$17:$H$97,8,FALSE))</f>
        <v>128.71822606814496</v>
      </c>
      <c r="U37" s="10">
        <f>IF(ISNA(VLOOKUP($C37,'Calabogie TT Feb 6 MO'!$A$17:$H$97,8,FALSE))=TRUE,0,VLOOKUP($C37,'Calabogie TT Feb 6 MO'!$A$17:$H$97,8,FALSE))</f>
        <v>192.11867491809247</v>
      </c>
      <c r="V37" s="10">
        <f>IF(ISNA(VLOOKUP($C37,'Calgary Nor-Am Feb 13 MO'!$A$17:$H$92,8,FALSE))=TRUE,0,VLOOKUP($C37,'Calgary Nor-Am Feb 13 MO'!$A$17:$H$92,8,FALSE))</f>
        <v>0</v>
      </c>
      <c r="W37" s="10">
        <f>IF(ISNA(VLOOKUP($C37,'Calgary Nor-Am Feb 14 DM'!$A$17:$H$92,8,FALSE))=TRUE,0,VLOOKUP($C37,'Calgary Nor-Am Feb 14 DM'!$A$17:$H$92,8,FALSE))</f>
        <v>0</v>
      </c>
      <c r="X37" s="10">
        <f>IF(ISNA(VLOOKUP($C37,'Camp Fortune TT Feb 21 MO'!$A$17:$H$97,8,FALSE))=TRUE,0,VLOOKUP($C37,'Camp Fortune TT Feb 21 MO'!$A$17:$H$97,8,FALSE))</f>
        <v>181.74682460396747</v>
      </c>
      <c r="Y37" s="10">
        <f>IF(ISNA(VLOOKUP($C37,'Park City Nor-Am Feb 20 MO'!$A$17:$H$97,8,FALSE))=TRUE,0,VLOOKUP($C37,'Park City Nor-Am Feb 20 MO'!$A$17:$H$97,8,FALSE))</f>
        <v>0</v>
      </c>
      <c r="Z37" s="10">
        <f>IF(ISNA(VLOOKUP($C37,'Park City Nor-Am Feb 21 DM'!$A$17:$H$97,8,FALSE))=TRUE,0,VLOOKUP($C37,'Park City Nor-Am Feb 21 DM'!$A$17:$H$97,8,FALSE))</f>
        <v>0</v>
      </c>
      <c r="AA37" s="10">
        <f>IF(ISNA(VLOOKUP($C37,'Caledon TT Feb 27 MO'!$A$17:$H$96,8,FALSE))=TRUE,0,VLOOKUP($C37,'Caledon TT Feb 27 MO'!$A$17:$H$96,8,FALSE))</f>
        <v>161.25408787146313</v>
      </c>
      <c r="AB37" s="10">
        <f>IF(ISNA(VLOOKUP($C37,'Caledon TT Feb 28 DM'!$A$17:$H$97,8,FALSE))=TRUE,0,VLOOKUP($C37,'Caledon TT Feb 28 DM'!$A$17:$H$97,8,FALSE))</f>
        <v>36.66666666666667</v>
      </c>
      <c r="AC37" s="10">
        <f>IF(ISNA(VLOOKUP($C37,'Killington Nor-Am March 5 MO'!$A$17:$H$97,8,FALSE))=TRUE,0,VLOOKUP($C37,'Killington Nor-Am March 5 MO'!$A$17:$H$97,8,FALSE))</f>
        <v>0</v>
      </c>
      <c r="AD37" s="10">
        <f>IF(ISNA(VLOOKUP($C37,'Killington Nor-Am March 6 DM'!$A$17:$H$97,8,FALSE))=TRUE,0,VLOOKUP($C37,'Killington Nor-Am March 6 DM'!$A$17:$H$97,8,FALSE))</f>
        <v>0</v>
      </c>
      <c r="AE37" s="10">
        <f>IF(ISNA(VLOOKUP($C37,'VSC Nor-Am Feb 27 MO'!$A$17:$H$97,8,FALSE))=TRUE,0,VLOOKUP($C37,'VSC Nor-Am Feb 27 MO'!$A$17:$H$97,8,FALSE))</f>
        <v>0</v>
      </c>
      <c r="AF37" s="10">
        <f>IF(ISNA(VLOOKUP($C37,'VSC Nor-Am Feb 28 DM'!$A$17:$H$97,8,FALSE))=TRUE,0,VLOOKUP($C37,'VSC Nor-Am Feb 28 DM'!$A$17:$H$97,8,FALSE))</f>
        <v>0</v>
      </c>
      <c r="AG37" s="10">
        <f>IF(ISNA(VLOOKUP($C37,'Sr Nationals March 12 MO'!$A$17:$H$97,8,FALSE))=TRUE,0,VLOOKUP($C37,'Sr Nationals March 12 MO'!$A$17:$H$97,8,FALSE))</f>
        <v>0</v>
      </c>
      <c r="AH37" s="10">
        <f>IF(ISNA(VLOOKUP($C37,'Sr Nationals March 13 DM'!$A$17:$H$97,8,FALSE))=TRUE,0,VLOOKUP($C37,'Sr Nationals March 13 DM'!$A$17:$H$97,8,FALSE))</f>
        <v>0</v>
      </c>
      <c r="AI37" s="10">
        <f>IF(ISNA(VLOOKUP($C37,'Jr Nationals March 18 MO'!$A$17:$H$97,8,FALSE))=TRUE,0,VLOOKUP($C37,'Jr Nationals March 18 MO'!$A$17:$H$97,8,FALSE))</f>
        <v>0</v>
      </c>
      <c r="AJ37" s="10">
        <f>IF(ISNA(VLOOKUP($C37,'Thunder Bay TT Jan 2016 MO'!$A$17:$H$97,8,FALSE))=TRUE,0,VLOOKUP($C37,'Thunder Bay TT Jan 2016 MO'!$A$17:$H$97,8,FALSE))</f>
        <v>0</v>
      </c>
      <c r="AK37" s="10">
        <f>IF(ISNA(VLOOKUP($C37,Event28!$A$17:$H$97,8,FALSE))=TRUE,0,VLOOKUP($C37,Event28!$A$17:$H$97,8,FALSE))</f>
        <v>0</v>
      </c>
      <c r="AL37" s="10">
        <f>IF(ISNA(VLOOKUP($C37,Event29!$A$17:$H$97,8,FALSE))=TRUE,0,VLOOKUP($C37,Event29!$A$17:$H$97,8,FALSE))</f>
        <v>0</v>
      </c>
      <c r="AM37" s="10">
        <f>IF(ISNA(VLOOKUP($C37,Event30!$A$17:$H$96,8,FALSE))=TRUE,0,VLOOKUP($C37,Event30!$A$17:$H$96,8,FALSE))</f>
        <v>0</v>
      </c>
    </row>
    <row r="38" spans="1:39" ht="13.5" customHeight="1">
      <c r="A38" s="151" t="s">
        <v>89</v>
      </c>
      <c r="B38" s="174" t="s">
        <v>81</v>
      </c>
      <c r="C38" s="207" t="s">
        <v>95</v>
      </c>
      <c r="D38" s="140"/>
      <c r="E38" s="8">
        <f aca="true" t="shared" si="6" ref="E38:E69">F38</f>
        <v>33</v>
      </c>
      <c r="F38" s="9">
        <f aca="true" t="shared" si="7" ref="F38:F69">RANK(J38,$J$6:$J$87,0)</f>
        <v>33</v>
      </c>
      <c r="G38" s="19">
        <f aca="true" t="shared" si="8" ref="G38:G69">LARGE(($L38:$AM38),1)</f>
        <v>244.61253032681606</v>
      </c>
      <c r="H38" s="19">
        <f aca="true" t="shared" si="9" ref="H38:H69">LARGE(($L38:$AM38),2)</f>
        <v>149.83648514147592</v>
      </c>
      <c r="I38" s="19">
        <f aca="true" t="shared" si="10" ref="I38:I69">LARGE(($L38:$AM38),3)</f>
        <v>133.5092828540226</v>
      </c>
      <c r="J38" s="9">
        <f aca="true" t="shared" si="11" ref="J38:J69">SUM(G38+H38+I38)</f>
        <v>527.9582983223146</v>
      </c>
      <c r="K38" s="98"/>
      <c r="L38" s="10" t="str">
        <f>IF(ISNA(VLOOKUP($C38,'Canadian Selections Dec 19 - M'!$A$17:$H$67,8,FALSE))=TRUE,"0",VLOOKUP($C38,'Canadian Selections Dec 19 - M'!$A$17:$H$67,8,FALSE))</f>
        <v>0</v>
      </c>
      <c r="M38" s="26">
        <f>IF(ISNA(VLOOKUP($C38,'Canadian Selections Dec 20 - M'!$A$17:$H$66,8,FALSE))=TRUE,0,VLOOKUP($C38,'Canadian Selections Dec 20 - M'!$A$17:$H$66,8,FALSE))</f>
        <v>0</v>
      </c>
      <c r="N38" s="10">
        <f>IF(ISNA(VLOOKUP($C38,'Le Massif Cnd. Series Jan 16 MO'!$A$17:$H$95,8,FALSE))=TRUE,0,VLOOKUP($C38,'Le Massif Cnd. Series Jan 16 MO'!$A$17:$H$95,8,FALSE))</f>
        <v>0</v>
      </c>
      <c r="O38" s="26">
        <f>IF(ISNA(VLOOKUP($C38,'Le Massif Cnd. Series Jan 17 DM'!$A$17:$H$100,8,FALSE))=TRUE,0,VLOOKUP($C38,'Le Massif Cnd. Series Jan 17 DM'!$A$17:$H$100,8,FALSE))</f>
        <v>0</v>
      </c>
      <c r="P38" s="10">
        <f>IF(ISNA(VLOOKUP($C38,'USSA Bristol Jan 16 MO'!$A$17:$H$100,8,FALSE))=TRUE,0,VLOOKUP($C38,'USSA Bristol Jan 16 MO'!$A$17:$H$100,8,FALSE))</f>
        <v>0</v>
      </c>
      <c r="Q38" s="10">
        <f>IF(ISNA(VLOOKUP($C38,'USSA Bristol Jan 17 DM'!$A$17:$H$100,8,FALSE))=TRUE,0,VLOOKUP($C38,'USSA Bristol Jan 17 DM'!$A$17:$H$100,8,FALSE))</f>
        <v>0</v>
      </c>
      <c r="R38" s="10">
        <f>IF(ISNA(VLOOKUP($C38,'Apex Cnd. Series Feb 6 MO'!$A$17:$H$99,8,FALSE))=TRUE,0,VLOOKUP($C38,'Apex Cnd. Series Feb 6 MO'!$A$17:$H$99,8,FALSE))</f>
        <v>0</v>
      </c>
      <c r="S38" s="10">
        <f>IF(ISNA(VLOOKUP($C38,'Apex Cnd. Series Feb 7 DM'!$A$17:$H$99,8,FALSE))=TRUE,0,VLOOKUP($C38,'Apex Cnd. Series Feb 7 DM'!$A$17:$H$99,8,FALSE))</f>
        <v>0</v>
      </c>
      <c r="T38" s="10">
        <f>IF(ISNA(VLOOKUP($C38,'Calabogie TT Feb 7 MO'!$A$17:$H$97,8,FALSE))=TRUE,0,VLOOKUP($C38,'Calabogie TT Feb 7 MO'!$A$17:$H$97,8,FALSE))</f>
        <v>0</v>
      </c>
      <c r="U38" s="10">
        <f>IF(ISNA(VLOOKUP($C38,'Calabogie TT Feb 6 MO'!$A$17:$H$97,8,FALSE))=TRUE,0,VLOOKUP($C38,'Calabogie TT Feb 6 MO'!$A$17:$H$97,8,FALSE))</f>
        <v>133.5092828540226</v>
      </c>
      <c r="V38" s="10">
        <f>IF(ISNA(VLOOKUP($C38,'Calgary Nor-Am Feb 13 MO'!$A$17:$H$92,8,FALSE))=TRUE,0,VLOOKUP($C38,'Calgary Nor-Am Feb 13 MO'!$A$17:$H$92,8,FALSE))</f>
        <v>0</v>
      </c>
      <c r="W38" s="10">
        <f>IF(ISNA(VLOOKUP($C38,'Calgary Nor-Am Feb 14 DM'!$A$17:$H$92,8,FALSE))=TRUE,0,VLOOKUP($C38,'Calgary Nor-Am Feb 14 DM'!$A$17:$H$92,8,FALSE))</f>
        <v>0</v>
      </c>
      <c r="X38" s="10">
        <f>IF(ISNA(VLOOKUP($C38,'Camp Fortune TT Feb 21 MO'!$A$17:$H$97,8,FALSE))=TRUE,0,VLOOKUP($C38,'Camp Fortune TT Feb 21 MO'!$A$17:$H$97,8,FALSE))</f>
        <v>244.61253032681606</v>
      </c>
      <c r="Y38" s="10">
        <f>IF(ISNA(VLOOKUP($C38,'Park City Nor-Am Feb 20 MO'!$A$17:$H$97,8,FALSE))=TRUE,0,VLOOKUP($C38,'Park City Nor-Am Feb 20 MO'!$A$17:$H$97,8,FALSE))</f>
        <v>0</v>
      </c>
      <c r="Z38" s="10">
        <f>IF(ISNA(VLOOKUP($C38,'Park City Nor-Am Feb 21 DM'!$A$17:$H$97,8,FALSE))=TRUE,0,VLOOKUP($C38,'Park City Nor-Am Feb 21 DM'!$A$17:$H$97,8,FALSE))</f>
        <v>0</v>
      </c>
      <c r="AA38" s="10">
        <f>IF(ISNA(VLOOKUP($C38,'Caledon TT Feb 27 MO'!$A$17:$H$96,8,FALSE))=TRUE,0,VLOOKUP($C38,'Caledon TT Feb 27 MO'!$A$17:$H$96,8,FALSE))</f>
        <v>149.83648514147592</v>
      </c>
      <c r="AB38" s="10">
        <f>IF(ISNA(VLOOKUP($C38,'Caledon TT Feb 28 DM'!$A$17:$H$97,8,FALSE))=TRUE,0,VLOOKUP($C38,'Caledon TT Feb 28 DM'!$A$17:$H$97,8,FALSE))</f>
        <v>36.66666666666667</v>
      </c>
      <c r="AC38" s="10">
        <f>IF(ISNA(VLOOKUP($C38,'Killington Nor-Am March 5 MO'!$A$17:$H$97,8,FALSE))=TRUE,0,VLOOKUP($C38,'Killington Nor-Am March 5 MO'!$A$17:$H$97,8,FALSE))</f>
        <v>0</v>
      </c>
      <c r="AD38" s="10">
        <f>IF(ISNA(VLOOKUP($C38,'Killington Nor-Am March 6 DM'!$A$17:$H$97,8,FALSE))=TRUE,0,VLOOKUP($C38,'Killington Nor-Am March 6 DM'!$A$17:$H$97,8,FALSE))</f>
        <v>0</v>
      </c>
      <c r="AE38" s="10">
        <f>IF(ISNA(VLOOKUP($C38,'VSC Nor-Am Feb 27 MO'!$A$17:$H$97,8,FALSE))=TRUE,0,VLOOKUP($C38,'VSC Nor-Am Feb 27 MO'!$A$17:$H$97,8,FALSE))</f>
        <v>0</v>
      </c>
      <c r="AF38" s="10">
        <f>IF(ISNA(VLOOKUP($C38,'VSC Nor-Am Feb 28 DM'!$A$17:$H$97,8,FALSE))=TRUE,0,VLOOKUP($C38,'VSC Nor-Am Feb 28 DM'!$A$17:$H$97,8,FALSE))</f>
        <v>0</v>
      </c>
      <c r="AG38" s="10">
        <f>IF(ISNA(VLOOKUP($C38,'Sr Nationals March 12 MO'!$A$17:$H$97,8,FALSE))=TRUE,0,VLOOKUP($C38,'Sr Nationals March 12 MO'!$A$17:$H$97,8,FALSE))</f>
        <v>0</v>
      </c>
      <c r="AH38" s="10">
        <f>IF(ISNA(VLOOKUP($C38,'Sr Nationals March 13 DM'!$A$17:$H$97,8,FALSE))=TRUE,0,VLOOKUP($C38,'Sr Nationals March 13 DM'!$A$17:$H$97,8,FALSE))</f>
        <v>0</v>
      </c>
      <c r="AI38" s="10">
        <f>IF(ISNA(VLOOKUP($C38,'Jr Nationals March 18 MO'!$A$17:$H$97,8,FALSE))=TRUE,0,VLOOKUP($C38,'Jr Nationals March 18 MO'!$A$17:$H$97,8,FALSE))</f>
        <v>0</v>
      </c>
      <c r="AJ38" s="10">
        <f>IF(ISNA(VLOOKUP($C38,'Thunder Bay TT Jan 2016 MO'!$A$17:$H$97,8,FALSE))=TRUE,0,VLOOKUP($C38,'Thunder Bay TT Jan 2016 MO'!$A$17:$H$97,8,FALSE))</f>
        <v>0</v>
      </c>
      <c r="AK38" s="10">
        <f>IF(ISNA(VLOOKUP($C38,Event28!$A$17:$H$97,8,FALSE))=TRUE,0,VLOOKUP($C38,Event28!$A$17:$H$97,8,FALSE))</f>
        <v>0</v>
      </c>
      <c r="AL38" s="10">
        <f>IF(ISNA(VLOOKUP($C38,Event29!$A$17:$H$97,8,FALSE))=TRUE,0,VLOOKUP($C38,Event29!$A$17:$H$97,8,FALSE))</f>
        <v>0</v>
      </c>
      <c r="AM38" s="10">
        <f>IF(ISNA(VLOOKUP($C38,Event30!$A$17:$H$96,8,FALSE))=TRUE,0,VLOOKUP($C38,Event30!$A$17:$H$96,8,FALSE))</f>
        <v>0</v>
      </c>
    </row>
    <row r="39" spans="1:39" ht="13.5" customHeight="1">
      <c r="A39" s="151" t="s">
        <v>89</v>
      </c>
      <c r="B39" s="151" t="s">
        <v>67</v>
      </c>
      <c r="C39" s="207" t="s">
        <v>111</v>
      </c>
      <c r="D39" s="140"/>
      <c r="E39" s="8">
        <f t="shared" si="6"/>
        <v>34</v>
      </c>
      <c r="F39" s="9">
        <f t="shared" si="7"/>
        <v>34</v>
      </c>
      <c r="G39" s="19">
        <f t="shared" si="8"/>
        <v>228.80000000000004</v>
      </c>
      <c r="H39" s="19">
        <f t="shared" si="9"/>
        <v>162.5835347646808</v>
      </c>
      <c r="I39" s="19">
        <f t="shared" si="10"/>
        <v>135.72142143570719</v>
      </c>
      <c r="J39" s="9">
        <f t="shared" si="11"/>
        <v>527.104956200388</v>
      </c>
      <c r="K39" s="98"/>
      <c r="L39" s="10" t="str">
        <f>IF(ISNA(VLOOKUP($C39,'Canadian Selections Dec 19 - M'!$A$17:$H$67,8,FALSE))=TRUE,"0",VLOOKUP($C39,'Canadian Selections Dec 19 - M'!$A$17:$H$67,8,FALSE))</f>
        <v>0</v>
      </c>
      <c r="M39" s="10">
        <f>IF(ISNA(VLOOKUP($C39,'Canadian Selections Dec 20 - M'!$A$17:$H$17,8,FALSE))=TRUE,0,VLOOKUP($C39,'Canadian Selections Dec 20 - M'!$A$17:$H$17,8,FALSE))</f>
        <v>0</v>
      </c>
      <c r="N39" s="10">
        <f>IF(ISNA(VLOOKUP($C39,'Le Massif Cnd. Series Jan 16 MO'!$A$17:$H$95,8,FALSE))=TRUE,0,VLOOKUP($C39,'Le Massif Cnd. Series Jan 16 MO'!$A$17:$H$95,8,FALSE))</f>
        <v>0</v>
      </c>
      <c r="O39" s="26">
        <f>IF(ISNA(VLOOKUP($C39,'Le Massif Cnd. Series Jan 17 DM'!$A$17:$H$100,8,FALSE))=TRUE,0,VLOOKUP($C39,'Le Massif Cnd. Series Jan 17 DM'!$A$17:$H$100,8,FALSE))</f>
        <v>0</v>
      </c>
      <c r="P39" s="10">
        <f>IF(ISNA(VLOOKUP($C39,'USSA Bristol Jan 16 MO'!$A$17:$H$100,8,FALSE))=TRUE,0,VLOOKUP($C39,'USSA Bristol Jan 16 MO'!$A$17:$H$100,8,FALSE))</f>
        <v>0</v>
      </c>
      <c r="Q39" s="10">
        <f>IF(ISNA(VLOOKUP($C39,'USSA Bristol Jan 17 DM'!$A$17:$H$100,8,FALSE))=TRUE,0,VLOOKUP($C39,'USSA Bristol Jan 17 DM'!$A$17:$H$100,8,FALSE))</f>
        <v>0</v>
      </c>
      <c r="R39" s="10">
        <f>IF(ISNA(VLOOKUP($C39,'Apex Cnd. Series Feb 6 MO'!$A$17:$H$99,8,FALSE))=TRUE,0,VLOOKUP($C39,'Apex Cnd. Series Feb 6 MO'!$A$17:$H$99,8,FALSE))</f>
        <v>0</v>
      </c>
      <c r="S39" s="10">
        <f>IF(ISNA(VLOOKUP($C39,'Apex Cnd. Series Feb 7 DM'!$A$17:$H$99,8,FALSE))=TRUE,0,VLOOKUP($C39,'Apex Cnd. Series Feb 7 DM'!$A$17:$H$99,8,FALSE))</f>
        <v>0</v>
      </c>
      <c r="T39" s="10">
        <f>IF(ISNA(VLOOKUP($C39,'Calabogie TT Feb 7 MO'!$A$17:$H$97,8,FALSE))=TRUE,0,VLOOKUP($C39,'Calabogie TT Feb 7 MO'!$A$17:$H$97,8,FALSE))</f>
        <v>103.47935821164594</v>
      </c>
      <c r="U39" s="10">
        <f>IF(ISNA(VLOOKUP($C39,'Calabogie TT Feb 6 MO'!$A$17:$H$97,8,FALSE))=TRUE,0,VLOOKUP($C39,'Calabogie TT Feb 6 MO'!$A$17:$H$97,8,FALSE))</f>
        <v>131.05205678922462</v>
      </c>
      <c r="V39" s="10">
        <f>IF(ISNA(VLOOKUP($C39,'Calgary Nor-Am Feb 13 MO'!$A$17:$H$92,8,FALSE))=TRUE,0,VLOOKUP($C39,'Calgary Nor-Am Feb 13 MO'!$A$17:$H$92,8,FALSE))</f>
        <v>0</v>
      </c>
      <c r="W39" s="10">
        <f>IF(ISNA(VLOOKUP($C39,'Calgary Nor-Am Feb 14 DM'!$A$17:$H$92,8,FALSE))=TRUE,0,VLOOKUP($C39,'Calgary Nor-Am Feb 14 DM'!$A$17:$H$92,8,FALSE))</f>
        <v>0</v>
      </c>
      <c r="X39" s="10">
        <f>IF(ISNA(VLOOKUP($C39,'Camp Fortune TT Feb 21 MO'!$A$17:$H$97,8,FALSE))=TRUE,0,VLOOKUP($C39,'Camp Fortune TT Feb 21 MO'!$A$17:$H$97,8,FALSE))</f>
        <v>135.72142143570719</v>
      </c>
      <c r="Y39" s="10">
        <f>IF(ISNA(VLOOKUP($C39,'Park City Nor-Am Feb 20 MO'!$A$17:$H$97,8,FALSE))=TRUE,0,VLOOKUP($C39,'Park City Nor-Am Feb 20 MO'!$A$17:$H$97,8,FALSE))</f>
        <v>0</v>
      </c>
      <c r="Z39" s="10">
        <f>IF(ISNA(VLOOKUP($C39,'Park City Nor-Am Feb 21 DM'!$A$17:$H$97,8,FALSE))=TRUE,0,VLOOKUP($C39,'Park City Nor-Am Feb 21 DM'!$A$17:$H$97,8,FALSE))</f>
        <v>0</v>
      </c>
      <c r="AA39" s="10">
        <f>IF(ISNA(VLOOKUP($C39,'Caledon TT Feb 27 MO'!$A$17:$H$96,8,FALSE))=TRUE,0,VLOOKUP($C39,'Caledon TT Feb 27 MO'!$A$17:$H$96,8,FALSE))</f>
        <v>162.5835347646808</v>
      </c>
      <c r="AB39" s="10">
        <f>IF(ISNA(VLOOKUP($C39,'Caledon TT Feb 28 DM'!$A$17:$H$97,8,FALSE))=TRUE,0,VLOOKUP($C39,'Caledon TT Feb 28 DM'!$A$17:$H$97,8,FALSE))</f>
        <v>228.80000000000004</v>
      </c>
      <c r="AC39" s="10">
        <f>IF(ISNA(VLOOKUP($C39,'Killington Nor-Am March 5 MO'!$A$17:$H$97,8,FALSE))=TRUE,0,VLOOKUP($C39,'Killington Nor-Am March 5 MO'!$A$17:$H$97,8,FALSE))</f>
        <v>0</v>
      </c>
      <c r="AD39" s="10">
        <f>IF(ISNA(VLOOKUP($C39,'Killington Nor-Am March 6 DM'!$A$17:$H$97,8,FALSE))=TRUE,0,VLOOKUP($C39,'Killington Nor-Am March 6 DM'!$A$17:$H$97,8,FALSE))</f>
        <v>0</v>
      </c>
      <c r="AE39" s="10">
        <f>IF(ISNA(VLOOKUP($C39,'VSC Nor-Am Feb 27 MO'!$A$17:$H$97,8,FALSE))=TRUE,0,VLOOKUP($C39,'VSC Nor-Am Feb 27 MO'!$A$17:$H$97,8,FALSE))</f>
        <v>0</v>
      </c>
      <c r="AF39" s="10">
        <f>IF(ISNA(VLOOKUP($C39,'VSC Nor-Am Feb 28 DM'!$A$17:$H$97,8,FALSE))=TRUE,0,VLOOKUP($C39,'VSC Nor-Am Feb 28 DM'!$A$17:$H$97,8,FALSE))</f>
        <v>0</v>
      </c>
      <c r="AG39" s="10">
        <f>IF(ISNA(VLOOKUP($C39,'Sr Nationals March 12 MO'!$A$17:$H$97,8,FALSE))=TRUE,0,VLOOKUP($C39,'Sr Nationals March 12 MO'!$A$17:$H$97,8,FALSE))</f>
        <v>0</v>
      </c>
      <c r="AH39" s="10">
        <f>IF(ISNA(VLOOKUP($C39,'Sr Nationals March 13 DM'!$A$17:$H$97,8,FALSE))=TRUE,0,VLOOKUP($C39,'Sr Nationals March 13 DM'!$A$17:$H$97,8,FALSE))</f>
        <v>0</v>
      </c>
      <c r="AI39" s="10">
        <f>IF(ISNA(VLOOKUP($C39,'Jr Nationals March 18 MO'!$A$17:$H$97,8,FALSE))=TRUE,0,VLOOKUP($C39,'Jr Nationals March 18 MO'!$A$17:$H$97,8,FALSE))</f>
        <v>0</v>
      </c>
      <c r="AJ39" s="10">
        <f>IF(ISNA(VLOOKUP($C39,'Thunder Bay TT Jan 2016 MO'!$A$17:$H$97,8,FALSE))=TRUE,0,VLOOKUP($C39,'Thunder Bay TT Jan 2016 MO'!$A$17:$H$97,8,FALSE))</f>
        <v>0</v>
      </c>
      <c r="AK39" s="10">
        <f>IF(ISNA(VLOOKUP($C39,Event28!$A$17:$H$97,8,FALSE))=TRUE,0,VLOOKUP($C39,Event28!$A$17:$H$97,8,FALSE))</f>
        <v>0</v>
      </c>
      <c r="AL39" s="10">
        <f>IF(ISNA(VLOOKUP($C39,Event29!$A$17:$H$97,8,FALSE))=TRUE,0,VLOOKUP($C39,Event29!$A$17:$H$97,8,FALSE))</f>
        <v>0</v>
      </c>
      <c r="AM39" s="10">
        <f>IF(ISNA(VLOOKUP($C39,Event30!$A$17:$H$96,8,FALSE))=TRUE,0,VLOOKUP($C39,Event30!$A$17:$H$96,8,FALSE))</f>
        <v>0</v>
      </c>
    </row>
    <row r="40" spans="1:39" ht="13.5" customHeight="1">
      <c r="A40" s="151" t="s">
        <v>139</v>
      </c>
      <c r="B40" s="151" t="s">
        <v>70</v>
      </c>
      <c r="C40" s="219" t="s">
        <v>123</v>
      </c>
      <c r="D40" s="140"/>
      <c r="E40" s="8">
        <f t="shared" si="6"/>
        <v>35</v>
      </c>
      <c r="F40" s="9">
        <f t="shared" si="7"/>
        <v>35</v>
      </c>
      <c r="G40" s="19">
        <f t="shared" si="8"/>
        <v>208.50577993435138</v>
      </c>
      <c r="H40" s="19">
        <f t="shared" si="9"/>
        <v>147.46709933297277</v>
      </c>
      <c r="I40" s="19">
        <f t="shared" si="10"/>
        <v>144.97633782307972</v>
      </c>
      <c r="J40" s="9">
        <f t="shared" si="11"/>
        <v>500.94921709040386</v>
      </c>
      <c r="K40" s="98"/>
      <c r="L40" s="10" t="str">
        <f>IF(ISNA(VLOOKUP($C40,'Canadian Selections Dec 19 - M'!$A$17:$H$67,8,FALSE))=TRUE,"0",VLOOKUP($C40,'Canadian Selections Dec 19 - M'!$A$17:$H$67,8,FALSE))</f>
        <v>0</v>
      </c>
      <c r="M40" s="10">
        <f>IF(ISNA(VLOOKUP($C40,'Canadian Selections Dec 20 - M'!$A$17:$H$17,8,FALSE))=TRUE,0,VLOOKUP($C40,'Canadian Selections Dec 20 - M'!$A$17:$H$17,8,FALSE))</f>
        <v>0</v>
      </c>
      <c r="N40" s="10">
        <f>IF(ISNA(VLOOKUP($C40,'Le Massif Cnd. Series Jan 16 MO'!$A$17:$H$95,8,FALSE))=TRUE,0,VLOOKUP($C40,'Le Massif Cnd. Series Jan 16 MO'!$A$17:$H$95,8,FALSE))</f>
        <v>0</v>
      </c>
      <c r="O40" s="10">
        <f>IF(ISNA(VLOOKUP($C40,'Le Massif Cnd. Series Jan 17 DM'!$A$17:$H$100,8,FALSE))=TRUE,0,VLOOKUP($C40,'Le Massif Cnd. Series Jan 17 DM'!$A$17:$H$100,8,FALSE))</f>
        <v>0</v>
      </c>
      <c r="P40" s="10">
        <f>IF(ISNA(VLOOKUP($C40,'USSA Bristol Jan 16 MO'!$A$17:$H$100,8,FALSE))=TRUE,0,VLOOKUP($C40,'USSA Bristol Jan 16 MO'!$A$17:$H$100,8,FALSE))</f>
        <v>0</v>
      </c>
      <c r="Q40" s="10">
        <f>IF(ISNA(VLOOKUP($C40,'USSA Bristol Jan 17 DM'!$A$17:$H$100,8,FALSE))=TRUE,0,VLOOKUP($C40,'USSA Bristol Jan 17 DM'!$A$17:$H$100,8,FALSE))</f>
        <v>0</v>
      </c>
      <c r="R40" s="10">
        <f>IF(ISNA(VLOOKUP($C40,'Sr Nationals March 12 MO'!$A$17:$H$17,8,FALSE))=TRUE,0,VLOOKUP($C40,'Sr Nationals March 12 MO'!$A$17:$H$17,8,FALSE))</f>
        <v>0</v>
      </c>
      <c r="S40" s="10">
        <f>IF(ISNA(VLOOKUP($C40,'Apex Cnd. Series Feb 7 DM'!$A$17:$H$99,8,FALSE))=TRUE,0,VLOOKUP($C40,'Apex Cnd. Series Feb 7 DM'!$A$17:$H$99,8,FALSE))</f>
        <v>0</v>
      </c>
      <c r="T40" s="10">
        <f>IF(ISNA(VLOOKUP($C40,'Calabogie TT Feb 7 MO'!$A$17:$H$97,8,FALSE))=TRUE,0,VLOOKUP($C40,'Calabogie TT Feb 7 MO'!$A$17:$H$97,8,FALSE))</f>
        <v>147.46709933297277</v>
      </c>
      <c r="U40" s="10">
        <f>IF(ISNA(VLOOKUP($C40,'Calabogie TT Feb 6 MO'!$A$17:$H$97,8,FALSE))=TRUE,0,VLOOKUP($C40,'Calabogie TT Feb 6 MO'!$A$17:$H$97,8,FALSE))</f>
        <v>144.97633782307972</v>
      </c>
      <c r="V40" s="10">
        <f>IF(ISNA(VLOOKUP($C40,'Calgary Nor-Am Feb 13 MO'!$A$17:$H$92,8,FALSE))=TRUE,0,VLOOKUP($C40,'Calgary Nor-Am Feb 13 MO'!$A$17:$H$92,8,FALSE))</f>
        <v>0</v>
      </c>
      <c r="W40" s="10">
        <f>IF(ISNA(VLOOKUP($C40,'Calgary Nor-Am Feb 14 DM'!$A$17:$H$92,8,FALSE))=TRUE,0,VLOOKUP($C40,'Calgary Nor-Am Feb 14 DM'!$A$17:$H$92,8,FALSE))</f>
        <v>0</v>
      </c>
      <c r="X40" s="10">
        <f>IF(ISNA(VLOOKUP($C40,'Camp Fortune TT Feb 21 MO'!$A$17:$H$97,8,FALSE))=TRUE,0,VLOOKUP($C40,'Camp Fortune TT Feb 21 MO'!$A$17:$H$97,8,FALSE))</f>
        <v>208.50577993435138</v>
      </c>
      <c r="Y40" s="10">
        <f>IF(ISNA(VLOOKUP($C40,'Park City Nor-Am Feb 20 MO'!$A$17:$H$97,8,FALSE))=TRUE,0,VLOOKUP($C40,'Park City Nor-Am Feb 20 MO'!$A$17:$H$97,8,FALSE))</f>
        <v>0</v>
      </c>
      <c r="Z40" s="10">
        <f>IF(ISNA(VLOOKUP($C40,'Park City Nor-Am Feb 21 DM'!$A$17:$H$97,8,FALSE))=TRUE,0,VLOOKUP($C40,'Park City Nor-Am Feb 21 DM'!$A$17:$H$97,8,FALSE))</f>
        <v>0</v>
      </c>
      <c r="AA40" s="10">
        <f>IF(ISNA(VLOOKUP($C40,'Caledon TT Feb 27 MO'!$A$17:$H$96,8,FALSE))=TRUE,0,VLOOKUP($C40,'Caledon TT Feb 27 MO'!$A$17:$H$96,8,FALSE))</f>
        <v>0</v>
      </c>
      <c r="AB40" s="10">
        <f>IF(ISNA(VLOOKUP($C40,'Caledon TT Feb 28 DM'!$A$17:$H$97,8,FALSE))=TRUE,0,VLOOKUP($C40,'Caledon TT Feb 28 DM'!$A$17:$H$97,8,FALSE))</f>
        <v>0</v>
      </c>
      <c r="AC40" s="10">
        <f>IF(ISNA(VLOOKUP($C40,'Killington Nor-Am March 5 MO'!$A$17:$H$97,8,FALSE))=TRUE,0,VLOOKUP($C40,'Killington Nor-Am March 5 MO'!$A$17:$H$97,8,FALSE))</f>
        <v>0</v>
      </c>
      <c r="AD40" s="10">
        <f>IF(ISNA(VLOOKUP($C40,'Killington Nor-Am March 6 DM'!$A$17:$H$97,8,FALSE))=TRUE,0,VLOOKUP($C40,'Killington Nor-Am March 6 DM'!$A$17:$H$97,8,FALSE))</f>
        <v>0</v>
      </c>
      <c r="AE40" s="10">
        <f>IF(ISNA(VLOOKUP($C40,'VSC Nor-Am Feb 27 MO'!$A$17:$H$97,8,FALSE))=TRUE,0,VLOOKUP($C40,'VSC Nor-Am Feb 27 MO'!$A$17:$H$97,8,FALSE))</f>
        <v>0</v>
      </c>
      <c r="AF40" s="10">
        <f>IF(ISNA(VLOOKUP($C40,'VSC Nor-Am Feb 28 DM'!$A$17:$H$97,8,FALSE))=TRUE,0,VLOOKUP($C40,'VSC Nor-Am Feb 28 DM'!$A$17:$H$97,8,FALSE))</f>
        <v>0</v>
      </c>
      <c r="AG40" s="10">
        <f>IF(ISNA(VLOOKUP($C40,'Sr Nationals March 12 MO'!$A$17:$H$97,8,FALSE))=TRUE,0,VLOOKUP($C40,'Sr Nationals March 12 MO'!$A$17:$H$97,8,FALSE))</f>
        <v>0</v>
      </c>
      <c r="AH40" s="10">
        <f>IF(ISNA(VLOOKUP($C40,'Sr Nationals March 13 DM'!$A$17:$H$97,8,FALSE))=TRUE,0,VLOOKUP($C40,'Sr Nationals March 13 DM'!$A$17:$H$97,8,FALSE))</f>
        <v>0</v>
      </c>
      <c r="AI40" s="10">
        <f>IF(ISNA(VLOOKUP($C40,'Jr Nationals March 18 MO'!$A$17:$H$97,8,FALSE))=TRUE,0,VLOOKUP($C40,'Jr Nationals March 18 MO'!$A$17:$H$97,8,FALSE))</f>
        <v>0</v>
      </c>
      <c r="AJ40" s="10">
        <f>IF(ISNA(VLOOKUP($C40,'Thunder Bay TT Jan 2016 MO'!$A$17:$H$97,8,FALSE))=TRUE,0,VLOOKUP($C40,'Thunder Bay TT Jan 2016 MO'!$A$17:$H$97,8,FALSE))</f>
        <v>0</v>
      </c>
      <c r="AK40" s="10">
        <f>IF(ISNA(VLOOKUP($C40,Event28!$A$17:$H$97,8,FALSE))=TRUE,0,VLOOKUP($C40,Event28!$A$17:$H$97,8,FALSE))</f>
        <v>0</v>
      </c>
      <c r="AL40" s="10">
        <f>IF(ISNA(VLOOKUP($C40,Event29!$A$17:$H$97,8,FALSE))=TRUE,0,VLOOKUP($C40,Event29!$A$17:$H$97,8,FALSE))</f>
        <v>0</v>
      </c>
      <c r="AM40" s="10">
        <f>IF(ISNA(VLOOKUP($C40,Event30!$A$17:$H$96,8,FALSE))=TRUE,0,VLOOKUP($C40,Event30!$A$17:$H$96,8,FALSE))</f>
        <v>0</v>
      </c>
    </row>
    <row r="41" spans="1:39" ht="13.5" customHeight="1">
      <c r="A41" s="151" t="s">
        <v>196</v>
      </c>
      <c r="B41" s="151" t="s">
        <v>59</v>
      </c>
      <c r="C41" s="253" t="s">
        <v>200</v>
      </c>
      <c r="D41" s="140"/>
      <c r="E41" s="8">
        <f t="shared" si="6"/>
        <v>36</v>
      </c>
      <c r="F41" s="9">
        <f t="shared" si="7"/>
        <v>36</v>
      </c>
      <c r="G41" s="19">
        <f t="shared" si="8"/>
        <v>500</v>
      </c>
      <c r="H41" s="19">
        <f t="shared" si="9"/>
        <v>0</v>
      </c>
      <c r="I41" s="19">
        <f t="shared" si="10"/>
        <v>0</v>
      </c>
      <c r="J41" s="9">
        <f t="shared" si="11"/>
        <v>500</v>
      </c>
      <c r="K41" s="98"/>
      <c r="L41" s="10" t="str">
        <f>IF(ISNA(VLOOKUP($C41,'Canadian Selections Dec 19 - M'!$A$17:$H$67,8,FALSE))=TRUE,"0",VLOOKUP($C41,'Canadian Selections Dec 19 - M'!$A$17:$H$67,8,FALSE))</f>
        <v>0</v>
      </c>
      <c r="M41" s="10">
        <f>IF(ISNA(VLOOKUP($C41,'Canadian Selections Dec 20 - M'!$A$17:$H$17,8,FALSE))=TRUE,0,VLOOKUP($C41,'Canadian Selections Dec 20 - M'!$A$17:$H$17,8,FALSE))</f>
        <v>0</v>
      </c>
      <c r="N41" s="10">
        <f>IF(ISNA(VLOOKUP($C41,'Le Massif Cnd. Series Jan 16 MO'!$A$17:$H$95,8,FALSE))=TRUE,0,VLOOKUP($C41,'Le Massif Cnd. Series Jan 16 MO'!$A$17:$H$95,8,FALSE))</f>
        <v>0</v>
      </c>
      <c r="O41" s="10">
        <f>IF(ISNA(VLOOKUP($C41,'Le Massif Cnd. Series Jan 17 DM'!$A$17:$H$100,8,FALSE))=TRUE,0,VLOOKUP($C41,'Le Massif Cnd. Series Jan 17 DM'!$A$17:$H$100,8,FALSE))</f>
        <v>0</v>
      </c>
      <c r="P41" s="10">
        <f>IF(ISNA(VLOOKUP($C41,'USSA Bristol Jan 16 MO'!$A$17:$H$100,8,FALSE))=TRUE,0,VLOOKUP($C41,'USSA Bristol Jan 16 MO'!$A$17:$H$100,8,FALSE))</f>
        <v>0</v>
      </c>
      <c r="Q41" s="10">
        <f>IF(ISNA(VLOOKUP($C41,'USSA Bristol Jan 17 DM'!$A$17:$H$100,8,FALSE))=TRUE,0,VLOOKUP($C41,'USSA Bristol Jan 17 DM'!$A$17:$H$100,8,FALSE))</f>
        <v>0</v>
      </c>
      <c r="R41" s="10">
        <f>IF(ISNA(VLOOKUP($C41,'Sr Nationals March 12 MO'!$A$17:$H$17,8,FALSE))=TRUE,0,VLOOKUP($C41,'Sr Nationals March 12 MO'!$A$17:$H$17,8,FALSE))</f>
        <v>0</v>
      </c>
      <c r="S41" s="10">
        <f>IF(ISNA(VLOOKUP($C41,'Apex Cnd. Series Feb 7 DM'!$A$17:$H$99,8,FALSE))=TRUE,0,VLOOKUP($C41,'Apex Cnd. Series Feb 7 DM'!$A$17:$H$99,8,FALSE))</f>
        <v>0</v>
      </c>
      <c r="T41" s="10">
        <f>IF(ISNA(VLOOKUP($C41,'Calabogie TT Feb 7 MO'!$A$17:$H$97,8,FALSE))=TRUE,0,VLOOKUP($C41,'Calabogie TT Feb 7 MO'!$A$17:$H$97,8,FALSE))</f>
        <v>0</v>
      </c>
      <c r="U41" s="10">
        <f>IF(ISNA(VLOOKUP($C41,'Calabogie TT Feb 6 MO'!$A$17:$H$97,8,FALSE))=TRUE,0,VLOOKUP($C41,'Calabogie TT Feb 6 MO'!$A$17:$H$97,8,FALSE))</f>
        <v>0</v>
      </c>
      <c r="V41" s="10">
        <f>IF(ISNA(VLOOKUP($C41,'Calgary Nor-Am Feb 13 MO'!$A$17:$H$92,8,FALSE))=TRUE,0,VLOOKUP($C41,'Calgary Nor-Am Feb 13 MO'!$A$17:$H$92,8,FALSE))</f>
        <v>0</v>
      </c>
      <c r="W41" s="10">
        <f>IF(ISNA(VLOOKUP($C41,'Calgary Nor-Am Feb 14 DM'!$A$17:$H$92,8,FALSE))=TRUE,0,VLOOKUP($C41,'Calgary Nor-Am Feb 14 DM'!$A$17:$H$92,8,FALSE))</f>
        <v>0</v>
      </c>
      <c r="X41" s="10">
        <f>IF(ISNA(VLOOKUP($C41,'Camp Fortune TT Feb 21 MO'!$A$17:$H$97,8,FALSE))=TRUE,0,VLOOKUP($C41,'Camp Fortune TT Feb 21 MO'!$A$17:$H$97,8,FALSE))</f>
        <v>0</v>
      </c>
      <c r="Y41" s="10">
        <f>IF(ISNA(VLOOKUP($C41,'Park City Nor-Am Feb 20 MO'!$A$17:$H$97,8,FALSE))=TRUE,0,VLOOKUP($C41,'Park City Nor-Am Feb 20 MO'!$A$17:$H$97,8,FALSE))</f>
        <v>0</v>
      </c>
      <c r="Z41" s="10">
        <f>IF(ISNA(VLOOKUP($C41,'Park City Nor-Am Feb 21 DM'!$A$17:$H$97,8,FALSE))=TRUE,0,VLOOKUP($C41,'Park City Nor-Am Feb 21 DM'!$A$17:$H$97,8,FALSE))</f>
        <v>0</v>
      </c>
      <c r="AA41" s="10">
        <f>IF(ISNA(VLOOKUP($C41,'Caledon TT Feb 27 MO'!$A$17:$H$96,8,FALSE))=TRUE,0,VLOOKUP($C41,'Caledon TT Feb 27 MO'!$A$17:$H$96,8,FALSE))</f>
        <v>0</v>
      </c>
      <c r="AB41" s="10">
        <f>IF(ISNA(VLOOKUP($C41,'Caledon TT Feb 28 DM'!$A$17:$H$97,8,FALSE))=TRUE,0,VLOOKUP($C41,'Caledon TT Feb 28 DM'!$A$17:$H$97,8,FALSE))</f>
        <v>0</v>
      </c>
      <c r="AC41" s="10">
        <f>IF(ISNA(VLOOKUP($C41,'Killington Nor-Am March 5 MO'!$A$17:$H$97,8,FALSE))=TRUE,0,VLOOKUP($C41,'Killington Nor-Am March 5 MO'!$A$17:$H$97,8,FALSE))</f>
        <v>0</v>
      </c>
      <c r="AD41" s="10">
        <f>IF(ISNA(VLOOKUP($C41,'Killington Nor-Am March 6 DM'!$A$17:$H$97,8,FALSE))=TRUE,0,VLOOKUP($C41,'Killington Nor-Am March 6 DM'!$A$17:$H$97,8,FALSE))</f>
        <v>0</v>
      </c>
      <c r="AE41" s="10">
        <f>IF(ISNA(VLOOKUP($C41,'VSC Nor-Am Feb 27 MO'!$A$17:$H$97,8,FALSE))=TRUE,0,VLOOKUP($C41,'VSC Nor-Am Feb 27 MO'!$A$17:$H$97,8,FALSE))</f>
        <v>0</v>
      </c>
      <c r="AF41" s="10">
        <f>IF(ISNA(VLOOKUP($C41,'VSC Nor-Am Feb 28 DM'!$A$17:$H$97,8,FALSE))=TRUE,0,VLOOKUP($C41,'VSC Nor-Am Feb 28 DM'!$A$17:$H$97,8,FALSE))</f>
        <v>0</v>
      </c>
      <c r="AG41" s="10">
        <f>IF(ISNA(VLOOKUP($C41,'Sr Nationals March 12 MO'!$A$17:$H$97,8,FALSE))=TRUE,0,VLOOKUP($C41,'Sr Nationals March 12 MO'!$A$17:$H$97,8,FALSE))</f>
        <v>0</v>
      </c>
      <c r="AH41" s="10">
        <f>IF(ISNA(VLOOKUP($C41,'Sr Nationals March 13 DM'!$A$17:$H$97,8,FALSE))=TRUE,0,VLOOKUP($C41,'Sr Nationals March 13 DM'!$A$17:$H$97,8,FALSE))</f>
        <v>0</v>
      </c>
      <c r="AI41" s="10">
        <f>IF(ISNA(VLOOKUP($C41,'Jr Nationals March 18 MO'!$A$17:$H$97,8,FALSE))=TRUE,0,VLOOKUP($C41,'Jr Nationals March 18 MO'!$A$17:$H$97,8,FALSE))</f>
        <v>0</v>
      </c>
      <c r="AJ41" s="10">
        <f>IF(ISNA(VLOOKUP($C41,'Thunder Bay TT Jan 2016 MO'!$A$17:$H$97,8,FALSE))=TRUE,0,VLOOKUP($C41,'Thunder Bay TT Jan 2016 MO'!$A$17:$H$97,8,FALSE))</f>
        <v>500</v>
      </c>
      <c r="AK41" s="10">
        <f>IF(ISNA(VLOOKUP($C41,Event28!$A$17:$H$97,8,FALSE))=TRUE,0,VLOOKUP($C41,Event28!$A$17:$H$97,8,FALSE))</f>
        <v>0</v>
      </c>
      <c r="AL41" s="10">
        <f>IF(ISNA(VLOOKUP($C41,Event29!$A$17:$H$97,8,FALSE))=TRUE,0,VLOOKUP($C41,Event29!$A$17:$H$97,8,FALSE))</f>
        <v>0</v>
      </c>
      <c r="AM41" s="10">
        <f>IF(ISNA(VLOOKUP($C41,Event30!$A$17:$H$96,8,FALSE))=TRUE,0,VLOOKUP($C41,Event30!$A$17:$H$96,8,FALSE))</f>
        <v>0</v>
      </c>
    </row>
    <row r="42" spans="1:39" ht="13.5" customHeight="1">
      <c r="A42" s="151" t="s">
        <v>139</v>
      </c>
      <c r="B42" s="151" t="s">
        <v>136</v>
      </c>
      <c r="C42" s="210" t="s">
        <v>128</v>
      </c>
      <c r="D42" s="140"/>
      <c r="E42" s="8">
        <f t="shared" si="6"/>
        <v>37</v>
      </c>
      <c r="F42" s="9">
        <f t="shared" si="7"/>
        <v>37</v>
      </c>
      <c r="G42" s="19">
        <f t="shared" si="8"/>
        <v>148.6389039120245</v>
      </c>
      <c r="H42" s="19">
        <f t="shared" si="9"/>
        <v>146.61448853294505</v>
      </c>
      <c r="I42" s="19">
        <f t="shared" si="10"/>
        <v>129.65605822748682</v>
      </c>
      <c r="J42" s="9">
        <f t="shared" si="11"/>
        <v>424.9094506724564</v>
      </c>
      <c r="K42" s="98"/>
      <c r="L42" s="10" t="str">
        <f>IF(ISNA(VLOOKUP($C42,'Canadian Selections Dec 19 - M'!$A$17:$H$67,8,FALSE))=TRUE,"0",VLOOKUP($C42,'Canadian Selections Dec 19 - M'!$A$17:$H$67,8,FALSE))</f>
        <v>0</v>
      </c>
      <c r="M42" s="10">
        <f>IF(ISNA(VLOOKUP($C42,'Canadian Selections Dec 20 - M'!$A$17:$H$66,8,FALSE))=TRUE,0,VLOOKUP($C42,'Canadian Selections Dec 20 - M'!$A$17:$H$66,8,FALSE))</f>
        <v>0</v>
      </c>
      <c r="N42" s="10">
        <f>IF(ISNA(VLOOKUP($C42,'Le Massif Cnd. Series Jan 16 MO'!$A$17:$H$17,8,FALSE))=TRUE,0,VLOOKUP($C42,'Le Massif Cnd. Series Jan 16 MO'!$A$17:$H$24,8,FALSE))</f>
        <v>0</v>
      </c>
      <c r="O42" s="10">
        <f>IF(ISNA(VLOOKUP($C42,'Le Massif Cnd. Series Jan 17 DM'!$A$17:$H$100,8,FALSE))=TRUE,0,VLOOKUP($C42,'Le Massif Cnd. Series Jan 17 DM'!$A$17:$H$100,8,FALSE))</f>
        <v>0</v>
      </c>
      <c r="P42" s="10">
        <f>IF(ISNA(VLOOKUP($C42,'USSA Bristol Jan 16 MO'!$A$17:$H$100,8,FALSE))=TRUE,0,VLOOKUP($C42,'USSA Bristol Jan 16 MO'!$A$17:$H$100,8,FALSE))</f>
        <v>0</v>
      </c>
      <c r="Q42" s="10">
        <f>IF(ISNA(VLOOKUP($C42,'USSA Bristol Jan 17 DM'!$A$17:$H$100,8,FALSE))=TRUE,0,VLOOKUP($C42,'USSA Bristol Jan 17 DM'!$A$17:$H$100,8,FALSE))</f>
        <v>0</v>
      </c>
      <c r="R42" s="10">
        <f>IF(ISNA(VLOOKUP($C42,'Apex Cnd. Series Feb 6 MO'!$A$17:$H$99,8,FALSE))=TRUE,0,VLOOKUP($C42,'Apex Cnd. Series Feb 6 MO'!$A$17:$H$99,8,FALSE))</f>
        <v>0</v>
      </c>
      <c r="S42" s="10">
        <f>IF(ISNA(VLOOKUP($C42,'Apex Cnd. Series Feb 7 DM'!$A$17:$H$99,8,FALSE))=TRUE,0,VLOOKUP($C42,'Apex Cnd. Series Feb 7 DM'!$A$17:$H$99,8,FALSE))</f>
        <v>0</v>
      </c>
      <c r="T42" s="10">
        <f>IF(ISNA(VLOOKUP($C42,'Calabogie TT Feb 7 MO'!$A$17:$H$97,8,FALSE))=TRUE,0,VLOOKUP($C42,'Calabogie TT Feb 7 MO'!$A$17:$H$97,8,FALSE))</f>
        <v>148.6389039120245</v>
      </c>
      <c r="U42" s="10">
        <f>IF(ISNA(VLOOKUP($C42,'Calabogie TT Feb 6 MO'!$A$17:$H$97,8,FALSE))=TRUE,0,VLOOKUP($C42,'Calabogie TT Feb 6 MO'!$A$17:$H$97,8,FALSE))</f>
        <v>146.61448853294505</v>
      </c>
      <c r="V42" s="10">
        <f>IF(ISNA(VLOOKUP($C42,'Calgary Nor-Am Feb 13 MO'!$A$17:$H$92,8,FALSE))=TRUE,0,VLOOKUP($C42,'Calgary Nor-Am Feb 13 MO'!$A$17:$H$92,8,FALSE))</f>
        <v>0</v>
      </c>
      <c r="W42" s="10">
        <f>IF(ISNA(VLOOKUP($C42,'Calgary Nor-Am Feb 14 DM'!$A$17:$H$92,8,FALSE))=TRUE,0,VLOOKUP($C42,'Calgary Nor-Am Feb 14 DM'!$A$17:$H$92,8,FALSE))</f>
        <v>0</v>
      </c>
      <c r="X42" s="10">
        <f>IF(ISNA(VLOOKUP($C42,'Camp Fortune TT Feb 21 MO'!$A$17:$H$97,8,FALSE))=TRUE,0,VLOOKUP($C42,'Camp Fortune TT Feb 21 MO'!$A$17:$H$97,8,FALSE))</f>
        <v>129.65605822748682</v>
      </c>
      <c r="Y42" s="10">
        <f>IF(ISNA(VLOOKUP($C42,'Park City Nor-Am Feb 20 MO'!$A$17:$H$97,8,FALSE))=TRUE,0,VLOOKUP($C42,'Park City Nor-Am Feb 20 MO'!$A$17:$H$97,8,FALSE))</f>
        <v>0</v>
      </c>
      <c r="Z42" s="10">
        <f>IF(ISNA(VLOOKUP($C42,'Park City Nor-Am Feb 21 DM'!$A$17:$H$97,8,FALSE))=TRUE,0,VLOOKUP($C42,'Park City Nor-Am Feb 21 DM'!$A$17:$H$97,8,FALSE))</f>
        <v>0</v>
      </c>
      <c r="AA42" s="10">
        <f>IF(ISNA(VLOOKUP($C42,'Caledon TT Feb 27 MO'!$A$17:$H$96,8,FALSE))=TRUE,0,VLOOKUP($C42,'Caledon TT Feb 27 MO'!$A$17:$H$96,8,FALSE))</f>
        <v>81.09626048627898</v>
      </c>
      <c r="AB42" s="10">
        <f>IF(ISNA(VLOOKUP($C42,'Caledon TT Feb 28 DM'!$A$17:$H$97,8,FALSE))=TRUE,0,VLOOKUP($C42,'Caledon TT Feb 28 DM'!$A$17:$H$97,8,FALSE))</f>
        <v>36.66666666666667</v>
      </c>
      <c r="AC42" s="10">
        <f>IF(ISNA(VLOOKUP($C42,'Killington Nor-Am March 5 MO'!$A$17:$H$97,8,FALSE))=TRUE,0,VLOOKUP($C42,'Killington Nor-Am March 5 MO'!$A$17:$H$97,8,FALSE))</f>
        <v>0</v>
      </c>
      <c r="AD42" s="10">
        <f>IF(ISNA(VLOOKUP($C42,'Killington Nor-Am March 6 DM'!$A$17:$H$97,8,FALSE))=TRUE,0,VLOOKUP($C42,'Killington Nor-Am March 6 DM'!$A$17:$H$97,8,FALSE))</f>
        <v>0</v>
      </c>
      <c r="AE42" s="10">
        <f>IF(ISNA(VLOOKUP($C42,'VSC Nor-Am Feb 27 MO'!$A$17:$H$97,8,FALSE))=TRUE,0,VLOOKUP($C42,'VSC Nor-Am Feb 27 MO'!$A$17:$H$97,8,FALSE))</f>
        <v>0</v>
      </c>
      <c r="AF42" s="10">
        <f>IF(ISNA(VLOOKUP($C42,'VSC Nor-Am Feb 28 DM'!$A$17:$H$97,8,FALSE))=TRUE,0,VLOOKUP($C42,'VSC Nor-Am Feb 28 DM'!$A$17:$H$97,8,FALSE))</f>
        <v>0</v>
      </c>
      <c r="AG42" s="10">
        <f>IF(ISNA(VLOOKUP($C42,'Sr Nationals March 12 MO'!$A$17:$H$97,8,FALSE))=TRUE,0,VLOOKUP($C42,'Sr Nationals March 12 MO'!$A$17:$H$97,8,FALSE))</f>
        <v>0</v>
      </c>
      <c r="AH42" s="10">
        <f>IF(ISNA(VLOOKUP($C42,'Sr Nationals March 13 DM'!$A$17:$H$97,8,FALSE))=TRUE,0,VLOOKUP($C42,'Sr Nationals March 13 DM'!$A$17:$H$97,8,FALSE))</f>
        <v>0</v>
      </c>
      <c r="AI42" s="10">
        <f>IF(ISNA(VLOOKUP($C42,'Jr Nationals March 18 MO'!$A$17:$H$97,8,FALSE))=TRUE,0,VLOOKUP($C42,'Jr Nationals March 18 MO'!$A$17:$H$97,8,FALSE))</f>
        <v>0</v>
      </c>
      <c r="AJ42" s="10">
        <f>IF(ISNA(VLOOKUP($C42,'Thunder Bay TT Jan 2016 MO'!$A$17:$H$97,8,FALSE))=TRUE,0,VLOOKUP($C42,'Thunder Bay TT Jan 2016 MO'!$A$17:$H$97,8,FALSE))</f>
        <v>0</v>
      </c>
      <c r="AK42" s="10">
        <f>IF(ISNA(VLOOKUP($C42,Event28!$A$17:$H$97,8,FALSE))=TRUE,0,VLOOKUP($C42,Event28!$A$17:$H$97,8,FALSE))</f>
        <v>0</v>
      </c>
      <c r="AL42" s="10">
        <f>IF(ISNA(VLOOKUP($C42,Event29!$A$17:$H$97,8,FALSE))=TRUE,0,VLOOKUP($C42,Event29!$A$17:$H$97,8,FALSE))</f>
        <v>0</v>
      </c>
      <c r="AM42" s="10">
        <f>IF(ISNA(VLOOKUP($C42,Event30!$A$17:$H$96,8,FALSE))=TRUE,0,VLOOKUP($C42,Event30!$A$17:$H$96,8,FALSE))</f>
        <v>0</v>
      </c>
    </row>
    <row r="43" spans="1:39" ht="13.5" customHeight="1">
      <c r="A43" s="151" t="s">
        <v>196</v>
      </c>
      <c r="B43" s="151" t="s">
        <v>136</v>
      </c>
      <c r="C43" s="253" t="s">
        <v>199</v>
      </c>
      <c r="D43" s="140"/>
      <c r="E43" s="8">
        <f t="shared" si="6"/>
        <v>38</v>
      </c>
      <c r="F43" s="9">
        <f t="shared" si="7"/>
        <v>38</v>
      </c>
      <c r="G43" s="19">
        <f t="shared" si="8"/>
        <v>421.56179187728776</v>
      </c>
      <c r="H43" s="19">
        <f t="shared" si="9"/>
        <v>0</v>
      </c>
      <c r="I43" s="19">
        <f t="shared" si="10"/>
        <v>0</v>
      </c>
      <c r="J43" s="9">
        <f t="shared" si="11"/>
        <v>421.56179187728776</v>
      </c>
      <c r="K43" s="98"/>
      <c r="L43" s="10" t="str">
        <f>IF(ISNA(VLOOKUP($C43,'Canadian Selections Dec 19 - M'!$A$17:$H$67,8,FALSE))=TRUE,"0",VLOOKUP($C43,'Canadian Selections Dec 19 - M'!$A$17:$H$67,8,FALSE))</f>
        <v>0</v>
      </c>
      <c r="M43" s="10">
        <f>IF(ISNA(VLOOKUP($C43,'Canadian Selections Dec 20 - M'!$A$17:$H$17,8,FALSE))=TRUE,0,VLOOKUP($C43,'Canadian Selections Dec 20 - M'!$A$17:$H$17,8,FALSE))</f>
        <v>0</v>
      </c>
      <c r="N43" s="10">
        <f>IF(ISNA(VLOOKUP($C43,'Le Massif Cnd. Series Jan 16 MO'!$A$17:$H$95,8,FALSE))=TRUE,0,VLOOKUP($C43,'Le Massif Cnd. Series Jan 16 MO'!$A$17:$H$95,8,FALSE))</f>
        <v>0</v>
      </c>
      <c r="O43" s="10">
        <f>IF(ISNA(VLOOKUP($C43,'Le Massif Cnd. Series Jan 17 DM'!$A$17:$H$100,8,FALSE))=TRUE,0,VLOOKUP($C43,'Le Massif Cnd. Series Jan 17 DM'!$A$17:$H$100,8,FALSE))</f>
        <v>0</v>
      </c>
      <c r="P43" s="10">
        <f>IF(ISNA(VLOOKUP($C43,'USSA Bristol Jan 16 MO'!$A$17:$H$100,8,FALSE))=TRUE,0,VLOOKUP($C43,'USSA Bristol Jan 16 MO'!$A$17:$H$100,8,FALSE))</f>
        <v>0</v>
      </c>
      <c r="Q43" s="10">
        <f>IF(ISNA(VLOOKUP($C43,'USSA Bristol Jan 17 DM'!$A$17:$H$100,8,FALSE))=TRUE,0,VLOOKUP($C43,'USSA Bristol Jan 17 DM'!$A$17:$H$100,8,FALSE))</f>
        <v>0</v>
      </c>
      <c r="R43" s="10">
        <f>IF(ISNA(VLOOKUP($C43,'Sr Nationals March 12 MO'!$A$17:$H$17,8,FALSE))=TRUE,0,VLOOKUP($C43,'Sr Nationals March 12 MO'!$A$17:$H$17,8,FALSE))</f>
        <v>0</v>
      </c>
      <c r="S43" s="10">
        <f>IF(ISNA(VLOOKUP($C43,'Apex Cnd. Series Feb 7 DM'!$A$17:$H$99,8,FALSE))=TRUE,0,VLOOKUP($C43,'Apex Cnd. Series Feb 7 DM'!$A$17:$H$99,8,FALSE))</f>
        <v>0</v>
      </c>
      <c r="T43" s="10">
        <f>IF(ISNA(VLOOKUP($C43,'Calabogie TT Feb 7 MO'!$A$17:$H$97,8,FALSE))=TRUE,0,VLOOKUP($C43,'Calabogie TT Feb 7 MO'!$A$17:$H$97,8,FALSE))</f>
        <v>0</v>
      </c>
      <c r="U43" s="10">
        <f>IF(ISNA(VLOOKUP($C43,'Calabogie TT Feb 6 MO'!$A$17:$H$97,8,FALSE))=TRUE,0,VLOOKUP($C43,'Calabogie TT Feb 6 MO'!$A$17:$H$97,8,FALSE))</f>
        <v>0</v>
      </c>
      <c r="V43" s="10">
        <f>IF(ISNA(VLOOKUP($C43,'Calgary Nor-Am Feb 13 MO'!$A$17:$H$92,8,FALSE))=TRUE,0,VLOOKUP($C43,'Calgary Nor-Am Feb 13 MO'!$A$17:$H$92,8,FALSE))</f>
        <v>0</v>
      </c>
      <c r="W43" s="10">
        <f>IF(ISNA(VLOOKUP($C43,'Calgary Nor-Am Feb 14 DM'!$A$17:$H$92,8,FALSE))=TRUE,0,VLOOKUP($C43,'Calgary Nor-Am Feb 14 DM'!$A$17:$H$92,8,FALSE))</f>
        <v>0</v>
      </c>
      <c r="X43" s="10">
        <f>IF(ISNA(VLOOKUP($C43,'Camp Fortune TT Feb 21 MO'!$A$17:$H$97,8,FALSE))=TRUE,0,VLOOKUP($C43,'Camp Fortune TT Feb 21 MO'!$A$17:$H$97,8,FALSE))</f>
        <v>0</v>
      </c>
      <c r="Y43" s="10">
        <f>IF(ISNA(VLOOKUP($C43,'Park City Nor-Am Feb 20 MO'!$A$17:$H$97,8,FALSE))=TRUE,0,VLOOKUP($C43,'Park City Nor-Am Feb 20 MO'!$A$17:$H$97,8,FALSE))</f>
        <v>0</v>
      </c>
      <c r="Z43" s="10">
        <f>IF(ISNA(VLOOKUP($C43,'Park City Nor-Am Feb 21 DM'!$A$17:$H$97,8,FALSE))=TRUE,0,VLOOKUP($C43,'Park City Nor-Am Feb 21 DM'!$A$17:$H$97,8,FALSE))</f>
        <v>0</v>
      </c>
      <c r="AA43" s="10">
        <f>IF(ISNA(VLOOKUP($C43,'Caledon TT Feb 27 MO'!$A$17:$H$96,8,FALSE))=TRUE,0,VLOOKUP($C43,'Caledon TT Feb 27 MO'!$A$17:$H$96,8,FALSE))</f>
        <v>0</v>
      </c>
      <c r="AB43" s="10">
        <f>IF(ISNA(VLOOKUP($C43,'Caledon TT Feb 28 DM'!$A$17:$H$97,8,FALSE))=TRUE,0,VLOOKUP($C43,'Caledon TT Feb 28 DM'!$A$17:$H$97,8,FALSE))</f>
        <v>0</v>
      </c>
      <c r="AC43" s="10">
        <f>IF(ISNA(VLOOKUP($C43,'Killington Nor-Am March 5 MO'!$A$17:$H$97,8,FALSE))=TRUE,0,VLOOKUP($C43,'Killington Nor-Am March 5 MO'!$A$17:$H$97,8,FALSE))</f>
        <v>0</v>
      </c>
      <c r="AD43" s="10">
        <f>IF(ISNA(VLOOKUP($C43,'Killington Nor-Am March 6 DM'!$A$17:$H$97,8,FALSE))=TRUE,0,VLOOKUP($C43,'Killington Nor-Am March 6 DM'!$A$17:$H$97,8,FALSE))</f>
        <v>0</v>
      </c>
      <c r="AE43" s="10">
        <f>IF(ISNA(VLOOKUP($C43,'VSC Nor-Am Feb 27 MO'!$A$17:$H$97,8,FALSE))=TRUE,0,VLOOKUP($C43,'VSC Nor-Am Feb 27 MO'!$A$17:$H$97,8,FALSE))</f>
        <v>0</v>
      </c>
      <c r="AF43" s="10">
        <f>IF(ISNA(VLOOKUP($C43,'VSC Nor-Am Feb 28 DM'!$A$17:$H$97,8,FALSE))=TRUE,0,VLOOKUP($C43,'VSC Nor-Am Feb 28 DM'!$A$17:$H$97,8,FALSE))</f>
        <v>0</v>
      </c>
      <c r="AG43" s="10">
        <f>IF(ISNA(VLOOKUP($C43,'Sr Nationals March 12 MO'!$A$17:$H$97,8,FALSE))=TRUE,0,VLOOKUP($C43,'Sr Nationals March 12 MO'!$A$17:$H$97,8,FALSE))</f>
        <v>0</v>
      </c>
      <c r="AH43" s="10">
        <f>IF(ISNA(VLOOKUP($C43,'Sr Nationals March 13 DM'!$A$17:$H$97,8,FALSE))=TRUE,0,VLOOKUP($C43,'Sr Nationals March 13 DM'!$A$17:$H$97,8,FALSE))</f>
        <v>0</v>
      </c>
      <c r="AI43" s="10">
        <f>IF(ISNA(VLOOKUP($C43,'Jr Nationals March 18 MO'!$A$17:$H$97,8,FALSE))=TRUE,0,VLOOKUP($C43,'Jr Nationals March 18 MO'!$A$17:$H$97,8,FALSE))</f>
        <v>0</v>
      </c>
      <c r="AJ43" s="10">
        <f>IF(ISNA(VLOOKUP($C43,'Thunder Bay TT Jan 2016 MO'!$A$17:$H$97,8,FALSE))=TRUE,0,VLOOKUP($C43,'Thunder Bay TT Jan 2016 MO'!$A$17:$H$97,8,FALSE))</f>
        <v>421.56179187728776</v>
      </c>
      <c r="AK43" s="10">
        <f>IF(ISNA(VLOOKUP($C43,Event28!$A$17:$H$97,8,FALSE))=TRUE,0,VLOOKUP($C43,Event28!$A$17:$H$97,8,FALSE))</f>
        <v>0</v>
      </c>
      <c r="AL43" s="10">
        <f>IF(ISNA(VLOOKUP($C43,Event29!$A$17:$H$97,8,FALSE))=TRUE,0,VLOOKUP($C43,Event29!$A$17:$H$97,8,FALSE))</f>
        <v>0</v>
      </c>
      <c r="AM43" s="10">
        <f>IF(ISNA(VLOOKUP($C43,Event30!$A$17:$H$96,8,FALSE))=TRUE,0,VLOOKUP($C43,Event30!$A$17:$H$96,8,FALSE))</f>
        <v>0</v>
      </c>
    </row>
    <row r="44" spans="1:39" ht="13.5" customHeight="1">
      <c r="A44" s="151" t="s">
        <v>141</v>
      </c>
      <c r="B44" s="174" t="s">
        <v>81</v>
      </c>
      <c r="C44" s="220" t="s">
        <v>100</v>
      </c>
      <c r="D44" s="140"/>
      <c r="E44" s="8">
        <f t="shared" si="6"/>
        <v>39</v>
      </c>
      <c r="F44" s="9">
        <f t="shared" si="7"/>
        <v>39</v>
      </c>
      <c r="G44" s="19">
        <f t="shared" si="8"/>
        <v>191.4548404542996</v>
      </c>
      <c r="H44" s="19">
        <f t="shared" si="9"/>
        <v>135</v>
      </c>
      <c r="I44" s="19">
        <f t="shared" si="10"/>
        <v>84.63778667637425</v>
      </c>
      <c r="J44" s="9">
        <f t="shared" si="11"/>
        <v>411.0926271306739</v>
      </c>
      <c r="K44" s="98"/>
      <c r="L44" s="10" t="str">
        <f>IF(ISNA(VLOOKUP($C44,'Canadian Selections Dec 19 - M'!$A$17:$H$67,8,FALSE))=TRUE,"0",VLOOKUP($C44,'Canadian Selections Dec 19 - M'!$A$17:$H$67,8,FALSE))</f>
        <v>0</v>
      </c>
      <c r="M44" s="26">
        <f>IF(ISNA(VLOOKUP($C44,'Canadian Selections Dec 20 - M'!$A$17:$H$17,8,FALSE))=TRUE,0,VLOOKUP($C44,'Canadian Selections Dec 20 - M'!$A$17:$H$17,8,FALSE))</f>
        <v>0</v>
      </c>
      <c r="N44" s="10">
        <f>IF(ISNA(VLOOKUP($C44,'Le Massif Cnd. Series Jan 16 MO'!$A$17:$H$95,8,FALSE))=TRUE,0,VLOOKUP($C44,'Le Massif Cnd. Series Jan 16 MO'!$A$17:$H$95,8,FALSE))</f>
        <v>0</v>
      </c>
      <c r="O44" s="10">
        <f>IF(ISNA(VLOOKUP($C44,'Le Massif Cnd. Series Jan 17 DM'!$A$17:$H$100,8,FALSE))=TRUE,0,VLOOKUP($C44,'Le Massif Cnd. Series Jan 17 DM'!$A$17:$H$100,8,FALSE))</f>
        <v>0</v>
      </c>
      <c r="P44" s="10">
        <f>IF(ISNA(VLOOKUP($C44,'USSA Bristol Jan 16 MO'!$A$17:$H$100,8,FALSE))=TRUE,0,VLOOKUP($C44,'USSA Bristol Jan 16 MO'!$A$17:$H$100,8,FALSE))</f>
        <v>0</v>
      </c>
      <c r="Q44" s="10">
        <f>IF(ISNA(VLOOKUP($C44,'USSA Bristol Jan 17 DM'!$A$17:$H$100,8,FALSE))=TRUE,0,VLOOKUP($C44,'USSA Bristol Jan 17 DM'!$A$17:$H$100,8,FALSE))</f>
        <v>0</v>
      </c>
      <c r="R44" s="10">
        <f>IF(ISNA(VLOOKUP($C44,'Apex Cnd. Series Feb 6 MO'!$A$17:$H$99,8,FALSE))=TRUE,0,VLOOKUP($C44,'Apex Cnd. Series Feb 6 MO'!$A$17:$H$99,8,FALSE))</f>
        <v>0</v>
      </c>
      <c r="S44" s="10">
        <f>IF(ISNA(VLOOKUP($C44,'Apex Cnd. Series Feb 7 DM'!$A$17:$H$99,8,FALSE))=TRUE,0,VLOOKUP($C44,'Apex Cnd. Series Feb 7 DM'!$A$17:$H$99,8,FALSE))</f>
        <v>0</v>
      </c>
      <c r="T44" s="10">
        <f>IF(ISNA(VLOOKUP($C44,'Calabogie TT Feb 7 MO'!$A$17:$H$97,8,FALSE))=TRUE,0,VLOOKUP($C44,'Calabogie TT Feb 7 MO'!$A$17:$H$97,8,FALSE))</f>
        <v>191.4548404542996</v>
      </c>
      <c r="U44" s="10">
        <f>IF(ISNA(VLOOKUP($C44,'Calabogie TT Feb 6 MO'!$A$17:$H$97,8,FALSE))=TRUE,0,VLOOKUP($C44,'Calabogie TT Feb 6 MO'!$A$17:$H$97,8,FALSE))</f>
        <v>84.63778667637425</v>
      </c>
      <c r="V44" s="10">
        <f>IF(ISNA(VLOOKUP($C44,'Calgary Nor-Am Feb 13 MO'!$A$17:$H$92,8,FALSE))=TRUE,0,VLOOKUP($C44,'Calgary Nor-Am Feb 13 MO'!$A$17:$H$92,8,FALSE))</f>
        <v>0</v>
      </c>
      <c r="W44" s="10">
        <f>IF(ISNA(VLOOKUP($C44,'Calgary Nor-Am Feb 14 DM'!$A$17:$H$92,8,FALSE))=TRUE,0,VLOOKUP($C44,'Calgary Nor-Am Feb 14 DM'!$A$17:$H$92,8,FALSE))</f>
        <v>0</v>
      </c>
      <c r="X44" s="10">
        <v>135</v>
      </c>
      <c r="Y44" s="10">
        <f>IF(ISNA(VLOOKUP($C44,'Park City Nor-Am Feb 20 MO'!$A$17:$H$97,8,FALSE))=TRUE,0,VLOOKUP($C44,'Park City Nor-Am Feb 20 MO'!$A$17:$H$97,8,FALSE))</f>
        <v>0</v>
      </c>
      <c r="Z44" s="10">
        <f>IF(ISNA(VLOOKUP($C44,'Park City Nor-Am Feb 21 DM'!$A$17:$H$97,8,FALSE))=TRUE,0,VLOOKUP($C44,'Park City Nor-Am Feb 21 DM'!$A$17:$H$97,8,FALSE))</f>
        <v>0</v>
      </c>
      <c r="AA44" s="10">
        <f>IF(ISNA(VLOOKUP($C44,'Caledon TT Feb 27 MO'!$A$17:$H$96,8,FALSE))=TRUE,0,VLOOKUP($C44,'Caledon TT Feb 27 MO'!$A$17:$H$96,8,FALSE))</f>
        <v>0</v>
      </c>
      <c r="AB44" s="10">
        <f>IF(ISNA(VLOOKUP($C44,'Caledon TT Feb 28 DM'!$A$17:$H$97,8,FALSE))=TRUE,0,VLOOKUP($C44,'Caledon TT Feb 28 DM'!$A$17:$H$97,8,FALSE))</f>
        <v>0</v>
      </c>
      <c r="AC44" s="10">
        <f>IF(ISNA(VLOOKUP($C44,'Killington Nor-Am March 5 MO'!$A$17:$H$97,8,FALSE))=TRUE,0,VLOOKUP($C44,'Killington Nor-Am March 5 MO'!$A$17:$H$97,8,FALSE))</f>
        <v>0</v>
      </c>
      <c r="AD44" s="10">
        <f>IF(ISNA(VLOOKUP($C44,'Killington Nor-Am March 6 DM'!$A$17:$H$97,8,FALSE))=TRUE,0,VLOOKUP($C44,'Killington Nor-Am March 6 DM'!$A$17:$H$97,8,FALSE))</f>
        <v>0</v>
      </c>
      <c r="AE44" s="10">
        <f>IF(ISNA(VLOOKUP($C44,'VSC Nor-Am Feb 27 MO'!$A$17:$H$97,8,FALSE))=TRUE,0,VLOOKUP($C44,'VSC Nor-Am Feb 27 MO'!$A$17:$H$97,8,FALSE))</f>
        <v>0</v>
      </c>
      <c r="AF44" s="10">
        <f>IF(ISNA(VLOOKUP($C44,'VSC Nor-Am Feb 28 DM'!$A$17:$H$97,8,FALSE))=TRUE,0,VLOOKUP($C44,'VSC Nor-Am Feb 28 DM'!$A$17:$H$97,8,FALSE))</f>
        <v>0</v>
      </c>
      <c r="AG44" s="10">
        <f>IF(ISNA(VLOOKUP($C44,'Sr Nationals March 12 MO'!$A$17:$H$97,8,FALSE))=TRUE,0,VLOOKUP($C44,'Sr Nationals March 12 MO'!$A$17:$H$97,8,FALSE))</f>
        <v>0</v>
      </c>
      <c r="AH44" s="10">
        <f>IF(ISNA(VLOOKUP($C44,'Sr Nationals March 13 DM'!$A$17:$H$97,8,FALSE))=TRUE,0,VLOOKUP($C44,'Sr Nationals March 13 DM'!$A$17:$H$97,8,FALSE))</f>
        <v>0</v>
      </c>
      <c r="AI44" s="10">
        <f>IF(ISNA(VLOOKUP($C44,'Jr Nationals March 18 MO'!$A$17:$H$97,8,FALSE))=TRUE,0,VLOOKUP($C44,'Jr Nationals March 18 MO'!$A$17:$H$97,8,FALSE))</f>
        <v>0</v>
      </c>
      <c r="AJ44" s="10">
        <f>IF(ISNA(VLOOKUP($C44,'Thunder Bay TT Jan 2016 MO'!$A$17:$H$97,8,FALSE))=TRUE,0,VLOOKUP($C44,'Thunder Bay TT Jan 2016 MO'!$A$17:$H$97,8,FALSE))</f>
        <v>0</v>
      </c>
      <c r="AK44" s="10">
        <f>IF(ISNA(VLOOKUP($C44,Event28!$A$17:$H$97,8,FALSE))=TRUE,0,VLOOKUP($C44,Event28!$A$17:$H$97,8,FALSE))</f>
        <v>0</v>
      </c>
      <c r="AL44" s="10">
        <f>IF(ISNA(VLOOKUP($C44,Event29!$A$17:$H$97,8,FALSE))=TRUE,0,VLOOKUP($C44,Event29!$A$17:$H$97,8,FALSE))</f>
        <v>0</v>
      </c>
      <c r="AM44" s="10">
        <f>IF(ISNA(VLOOKUP($C44,Event30!$A$17:$H$96,8,FALSE))=TRUE,0,VLOOKUP($C44,Event30!$A$17:$H$96,8,FALSE))</f>
        <v>0</v>
      </c>
    </row>
    <row r="45" spans="1:39" ht="13.5" customHeight="1">
      <c r="A45" s="151" t="s">
        <v>89</v>
      </c>
      <c r="B45" s="151" t="s">
        <v>136</v>
      </c>
      <c r="C45" s="220" t="s">
        <v>156</v>
      </c>
      <c r="D45" s="140"/>
      <c r="E45" s="8">
        <f t="shared" si="6"/>
        <v>40</v>
      </c>
      <c r="F45" s="9">
        <f t="shared" si="7"/>
        <v>40</v>
      </c>
      <c r="G45" s="19">
        <f t="shared" si="8"/>
        <v>222.56505047632592</v>
      </c>
      <c r="H45" s="19">
        <f t="shared" si="9"/>
        <v>175.46738975310404</v>
      </c>
      <c r="I45" s="19">
        <f t="shared" si="10"/>
        <v>0</v>
      </c>
      <c r="J45" s="9">
        <f t="shared" si="11"/>
        <v>398.03244022943</v>
      </c>
      <c r="K45" s="98"/>
      <c r="L45" s="10" t="str">
        <f>IF(ISNA(VLOOKUP($C45,'Canadian Selections Dec 19 - M'!$A$17:$H$67,8,FALSE))=TRUE,"0",VLOOKUP($C45,'Canadian Selections Dec 19 - M'!$A$17:$H$67,8,FALSE))</f>
        <v>0</v>
      </c>
      <c r="M45" s="26">
        <f>IF(ISNA(VLOOKUP($C45,'Canadian Selections Dec 20 - M'!$A$17:$H$17,8,FALSE))=TRUE,0,VLOOKUP($C45,'Canadian Selections Dec 20 - M'!$A$17:$H$17,8,FALSE))</f>
        <v>0</v>
      </c>
      <c r="N45" s="26">
        <f>IF(ISNA(VLOOKUP($C45,'Le Massif Cnd. Series Jan 16 MO'!$A$17:$H$95,8,FALSE))=TRUE,0,VLOOKUP($C45,'Le Massif Cnd. Series Jan 16 MO'!$A$17:$H$95,8,FALSE))</f>
        <v>0</v>
      </c>
      <c r="O45" s="10">
        <f>IF(ISNA(VLOOKUP($C45,'Le Massif Cnd. Series Jan 17 DM'!$A$17:$H$100,8,FALSE))=TRUE,0,VLOOKUP($C45,'Le Massif Cnd. Series Jan 17 DM'!$A$17:$H$100,8,FALSE))</f>
        <v>0</v>
      </c>
      <c r="P45" s="10">
        <f>IF(ISNA(VLOOKUP($C45,'USSA Bristol Jan 16 MO'!$A$17:$H$100,8,FALSE))=TRUE,0,VLOOKUP($C45,'USSA Bristol Jan 16 MO'!$A$17:$H$100,8,FALSE))</f>
        <v>0</v>
      </c>
      <c r="Q45" s="10">
        <f>IF(ISNA(VLOOKUP($C45,'USSA Bristol Jan 17 DM'!$A$17:$H$100,8,FALSE))=TRUE,0,VLOOKUP($C45,'USSA Bristol Jan 17 DM'!$A$17:$H$100,8,FALSE))</f>
        <v>0</v>
      </c>
      <c r="R45" s="10">
        <f>IF(ISNA(VLOOKUP($C45,'Sr Nationals March 12 MO'!$A$17:$H$17,8,FALSE))=TRUE,0,VLOOKUP($C45,'Sr Nationals March 12 MO'!$A$17:$H$17,8,FALSE))</f>
        <v>0</v>
      </c>
      <c r="S45" s="10">
        <f>IF(ISNA(VLOOKUP($C45,'Apex Cnd. Series Feb 7 DM'!$A$17:$H$99,8,FALSE))=TRUE,0,VLOOKUP($C45,'Apex Cnd. Series Feb 7 DM'!$A$17:$H$99,8,FALSE))</f>
        <v>0</v>
      </c>
      <c r="T45" s="10">
        <f>IF(ISNA(VLOOKUP($C45,'Calabogie TT Feb 7 MO'!$A$17:$H$97,8,FALSE))=TRUE,0,VLOOKUP($C45,'Calabogie TT Feb 7 MO'!$A$17:$H$97,8,FALSE))</f>
        <v>0</v>
      </c>
      <c r="U45" s="10">
        <f>IF(ISNA(VLOOKUP($C45,'Calabogie TT Feb 6 MO'!$A$17:$H$97,8,FALSE))=TRUE,0,VLOOKUP($C45,'Calabogie TT Feb 6 MO'!$A$17:$H$97,8,FALSE))</f>
        <v>0</v>
      </c>
      <c r="V45" s="10">
        <f>IF(ISNA(VLOOKUP($C45,'Calgary Nor-Am Feb 13 MO'!$A$17:$H$92,8,FALSE))=TRUE,0,VLOOKUP($C45,'Calgary Nor-Am Feb 13 MO'!$A$17:$H$92,8,FALSE))</f>
        <v>0</v>
      </c>
      <c r="W45" s="10">
        <f>IF(ISNA(VLOOKUP($C45,'Calgary Nor-Am Feb 14 DM'!$A$17:$H$92,8,FALSE))=TRUE,0,VLOOKUP($C45,'Calgary Nor-Am Feb 14 DM'!$A$17:$H$92,8,FALSE))</f>
        <v>0</v>
      </c>
      <c r="X45" s="10">
        <f>IF(ISNA(VLOOKUP($C45,'Camp Fortune TT Feb 21 MO'!$A$17:$H$97,8,FALSE))=TRUE,0,VLOOKUP($C45,'Camp Fortune TT Feb 21 MO'!$A$17:$H$97,8,FALSE))</f>
        <v>175.46738975310404</v>
      </c>
      <c r="Y45" s="10">
        <f>IF(ISNA(VLOOKUP($C45,'Park City Nor-Am Feb 20 MO'!$A$17:$H$97,8,FALSE))=TRUE,0,VLOOKUP($C45,'Park City Nor-Am Feb 20 MO'!$A$17:$H$97,8,FALSE))</f>
        <v>0</v>
      </c>
      <c r="Z45" s="10">
        <f>IF(ISNA(VLOOKUP($C45,'Park City Nor-Am Feb 21 DM'!$A$17:$H$97,8,FALSE))=TRUE,0,VLOOKUP($C45,'Park City Nor-Am Feb 21 DM'!$A$17:$H$97,8,FALSE))</f>
        <v>0</v>
      </c>
      <c r="AA45" s="10">
        <f>IF(ISNA(VLOOKUP($C45,'Caledon TT Feb 27 MO'!$A$17:$H$96,8,FALSE))=TRUE,0,VLOOKUP($C45,'Caledon TT Feb 27 MO'!$A$17:$H$96,8,FALSE))</f>
        <v>222.56505047632592</v>
      </c>
      <c r="AB45" s="10">
        <f>IF(ISNA(VLOOKUP($C45,'Caledon TT Feb 28 DM'!$A$17:$H$97,8,FALSE))=TRUE,0,VLOOKUP($C45,'Caledon TT Feb 28 DM'!$A$17:$H$97,8,FALSE))</f>
        <v>0</v>
      </c>
      <c r="AC45" s="10">
        <f>IF(ISNA(VLOOKUP($C45,'Killington Nor-Am March 5 MO'!$A$17:$H$97,8,FALSE))=TRUE,0,VLOOKUP($C45,'Killington Nor-Am March 5 MO'!$A$17:$H$97,8,FALSE))</f>
        <v>0</v>
      </c>
      <c r="AD45" s="10">
        <f>IF(ISNA(VLOOKUP($C45,'Killington Nor-Am March 6 DM'!$A$17:$H$97,8,FALSE))=TRUE,0,VLOOKUP($C45,'Killington Nor-Am March 6 DM'!$A$17:$H$97,8,FALSE))</f>
        <v>0</v>
      </c>
      <c r="AE45" s="10">
        <f>IF(ISNA(VLOOKUP($C45,'VSC Nor-Am Feb 27 MO'!$A$17:$H$97,8,FALSE))=TRUE,0,VLOOKUP($C45,'VSC Nor-Am Feb 27 MO'!$A$17:$H$97,8,FALSE))</f>
        <v>0</v>
      </c>
      <c r="AF45" s="10">
        <f>IF(ISNA(VLOOKUP($C45,'VSC Nor-Am Feb 28 DM'!$A$17:$H$97,8,FALSE))=TRUE,0,VLOOKUP($C45,'VSC Nor-Am Feb 28 DM'!$A$17:$H$97,8,FALSE))</f>
        <v>0</v>
      </c>
      <c r="AG45" s="10">
        <f>IF(ISNA(VLOOKUP($C45,'Sr Nationals March 12 MO'!$A$17:$H$97,8,FALSE))=TRUE,0,VLOOKUP($C45,'Sr Nationals March 12 MO'!$A$17:$H$97,8,FALSE))</f>
        <v>0</v>
      </c>
      <c r="AH45" s="10">
        <f>IF(ISNA(VLOOKUP($C45,'Sr Nationals March 13 DM'!$A$17:$H$97,8,FALSE))=TRUE,0,VLOOKUP($C45,'Sr Nationals March 13 DM'!$A$17:$H$97,8,FALSE))</f>
        <v>0</v>
      </c>
      <c r="AI45" s="10">
        <f>IF(ISNA(VLOOKUP($C45,'Jr Nationals March 18 MO'!$A$17:$H$97,8,FALSE))=TRUE,0,VLOOKUP($C45,'Jr Nationals March 18 MO'!$A$17:$H$97,8,FALSE))</f>
        <v>0</v>
      </c>
      <c r="AJ45" s="10">
        <f>IF(ISNA(VLOOKUP($C45,'Thunder Bay TT Jan 2016 MO'!$A$17:$H$97,8,FALSE))=TRUE,0,VLOOKUP($C45,'Thunder Bay TT Jan 2016 MO'!$A$17:$H$97,8,FALSE))</f>
        <v>0</v>
      </c>
      <c r="AK45" s="10">
        <f>IF(ISNA(VLOOKUP($C45,Event28!$A$17:$H$97,8,FALSE))=TRUE,0,VLOOKUP($C45,Event28!$A$17:$H$97,8,FALSE))</f>
        <v>0</v>
      </c>
      <c r="AL45" s="10">
        <f>IF(ISNA(VLOOKUP($C45,Event29!$A$17:$H$97,8,FALSE))=TRUE,0,VLOOKUP($C45,Event29!$A$17:$H$97,8,FALSE))</f>
        <v>0</v>
      </c>
      <c r="AM45" s="10">
        <f>IF(ISNA(VLOOKUP($C45,Event30!$A$17:$H$96,8,FALSE))=TRUE,0,VLOOKUP($C45,Event30!$A$17:$H$96,8,FALSE))</f>
        <v>0</v>
      </c>
    </row>
    <row r="46" spans="1:39" ht="13.5" customHeight="1">
      <c r="A46" s="151" t="s">
        <v>196</v>
      </c>
      <c r="B46" s="151" t="s">
        <v>59</v>
      </c>
      <c r="C46" s="253" t="s">
        <v>201</v>
      </c>
      <c r="D46" s="140"/>
      <c r="E46" s="8">
        <f t="shared" si="6"/>
        <v>41</v>
      </c>
      <c r="F46" s="9">
        <f t="shared" si="7"/>
        <v>41</v>
      </c>
      <c r="G46" s="19">
        <f t="shared" si="8"/>
        <v>388.87920515949105</v>
      </c>
      <c r="H46" s="19">
        <f t="shared" si="9"/>
        <v>0</v>
      </c>
      <c r="I46" s="19">
        <f t="shared" si="10"/>
        <v>0</v>
      </c>
      <c r="J46" s="9">
        <f t="shared" si="11"/>
        <v>388.87920515949105</v>
      </c>
      <c r="K46" s="98"/>
      <c r="L46" s="10" t="str">
        <f>IF(ISNA(VLOOKUP($C46,'Canadian Selections Dec 19 - M'!$A$17:$H$67,8,FALSE))=TRUE,"0",VLOOKUP($C46,'Canadian Selections Dec 19 - M'!$A$17:$H$67,8,FALSE))</f>
        <v>0</v>
      </c>
      <c r="M46" s="26">
        <f>IF(ISNA(VLOOKUP($C46,'Canadian Selections Dec 20 - M'!$A$17:$H$17,8,FALSE))=TRUE,0,VLOOKUP($C46,'Canadian Selections Dec 20 - M'!$A$17:$H$17,8,FALSE))</f>
        <v>0</v>
      </c>
      <c r="N46" s="10">
        <f>IF(ISNA(VLOOKUP($C46,'Le Massif Cnd. Series Jan 16 MO'!$A$17:$H$95,8,FALSE))=TRUE,0,VLOOKUP($C46,'Le Massif Cnd. Series Jan 16 MO'!$A$17:$H$95,8,FALSE))</f>
        <v>0</v>
      </c>
      <c r="O46" s="10">
        <f>IF(ISNA(VLOOKUP($C46,'Le Massif Cnd. Series Jan 17 DM'!$A$17:$H$100,8,FALSE))=TRUE,0,VLOOKUP($C46,'Le Massif Cnd. Series Jan 17 DM'!$A$17:$H$100,8,FALSE))</f>
        <v>0</v>
      </c>
      <c r="P46" s="10">
        <f>IF(ISNA(VLOOKUP($C46,'USSA Bristol Jan 16 MO'!$A$17:$H$100,8,FALSE))=TRUE,0,VLOOKUP($C46,'USSA Bristol Jan 16 MO'!$A$17:$H$100,8,FALSE))</f>
        <v>0</v>
      </c>
      <c r="Q46" s="10">
        <f>IF(ISNA(VLOOKUP($C46,'USSA Bristol Jan 17 DM'!$A$17:$H$100,8,FALSE))=TRUE,0,VLOOKUP($C46,'USSA Bristol Jan 17 DM'!$A$17:$H$100,8,FALSE))</f>
        <v>0</v>
      </c>
      <c r="R46" s="10">
        <f>IF(ISNA(VLOOKUP($C46,'Sr Nationals March 12 MO'!$A$17:$H$17,8,FALSE))=TRUE,0,VLOOKUP($C46,'Sr Nationals March 12 MO'!$A$17:$H$17,8,FALSE))</f>
        <v>0</v>
      </c>
      <c r="S46" s="10">
        <f>IF(ISNA(VLOOKUP($C46,'Apex Cnd. Series Feb 7 DM'!$A$17:$H$99,8,FALSE))=TRUE,0,VLOOKUP($C46,'Apex Cnd. Series Feb 7 DM'!$A$17:$H$99,8,FALSE))</f>
        <v>0</v>
      </c>
      <c r="T46" s="10">
        <f>IF(ISNA(VLOOKUP($C46,'Calabogie TT Feb 7 MO'!$A$17:$H$97,8,FALSE))=TRUE,0,VLOOKUP($C46,'Calabogie TT Feb 7 MO'!$A$17:$H$97,8,FALSE))</f>
        <v>0</v>
      </c>
      <c r="U46" s="10">
        <f>IF(ISNA(VLOOKUP($C46,'Calabogie TT Feb 6 MO'!$A$17:$H$97,8,FALSE))=TRUE,0,VLOOKUP($C46,'Calabogie TT Feb 6 MO'!$A$17:$H$97,8,FALSE))</f>
        <v>0</v>
      </c>
      <c r="V46" s="10">
        <f>IF(ISNA(VLOOKUP($C46,'Calgary Nor-Am Feb 13 MO'!$A$17:$H$92,8,FALSE))=TRUE,0,VLOOKUP($C46,'Calgary Nor-Am Feb 13 MO'!$A$17:$H$92,8,FALSE))</f>
        <v>0</v>
      </c>
      <c r="W46" s="10">
        <f>IF(ISNA(VLOOKUP($C46,'Calgary Nor-Am Feb 14 DM'!$A$17:$H$92,8,FALSE))=TRUE,0,VLOOKUP($C46,'Calgary Nor-Am Feb 14 DM'!$A$17:$H$92,8,FALSE))</f>
        <v>0</v>
      </c>
      <c r="X46" s="10">
        <f>IF(ISNA(VLOOKUP($C46,'Camp Fortune TT Feb 21 MO'!$A$17:$H$97,8,FALSE))=TRUE,0,VLOOKUP($C46,'Camp Fortune TT Feb 21 MO'!$A$17:$H$97,8,FALSE))</f>
        <v>0</v>
      </c>
      <c r="Y46" s="10">
        <f>IF(ISNA(VLOOKUP($C46,'Park City Nor-Am Feb 20 MO'!$A$17:$H$97,8,FALSE))=TRUE,0,VLOOKUP($C46,'Park City Nor-Am Feb 20 MO'!$A$17:$H$97,8,FALSE))</f>
        <v>0</v>
      </c>
      <c r="Z46" s="10">
        <f>IF(ISNA(VLOOKUP($C46,'Park City Nor-Am Feb 21 DM'!$A$17:$H$97,8,FALSE))=TRUE,0,VLOOKUP($C46,'Park City Nor-Am Feb 21 DM'!$A$17:$H$97,8,FALSE))</f>
        <v>0</v>
      </c>
      <c r="AA46" s="10">
        <f>IF(ISNA(VLOOKUP($C46,'Caledon TT Feb 27 MO'!$A$17:$H$96,8,FALSE))=TRUE,0,VLOOKUP($C46,'Caledon TT Feb 27 MO'!$A$17:$H$96,8,FALSE))</f>
        <v>0</v>
      </c>
      <c r="AB46" s="10">
        <f>IF(ISNA(VLOOKUP($C46,'Caledon TT Feb 28 DM'!$A$17:$H$97,8,FALSE))=TRUE,0,VLOOKUP($C46,'Caledon TT Feb 28 DM'!$A$17:$H$97,8,FALSE))</f>
        <v>0</v>
      </c>
      <c r="AC46" s="10">
        <f>IF(ISNA(VLOOKUP($C46,'Killington Nor-Am March 5 MO'!$A$17:$H$97,8,FALSE))=TRUE,0,VLOOKUP($C46,'Killington Nor-Am March 5 MO'!$A$17:$H$97,8,FALSE))</f>
        <v>0</v>
      </c>
      <c r="AD46" s="10">
        <f>IF(ISNA(VLOOKUP($C46,'Killington Nor-Am March 6 DM'!$A$17:$H$97,8,FALSE))=TRUE,0,VLOOKUP($C46,'Killington Nor-Am March 6 DM'!$A$17:$H$97,8,FALSE))</f>
        <v>0</v>
      </c>
      <c r="AE46" s="10">
        <f>IF(ISNA(VLOOKUP($C46,'VSC Nor-Am Feb 27 MO'!$A$17:$H$97,8,FALSE))=TRUE,0,VLOOKUP($C46,'VSC Nor-Am Feb 27 MO'!$A$17:$H$97,8,FALSE))</f>
        <v>0</v>
      </c>
      <c r="AF46" s="10">
        <f>IF(ISNA(VLOOKUP($C46,'VSC Nor-Am Feb 28 DM'!$A$17:$H$97,8,FALSE))=TRUE,0,VLOOKUP($C46,'VSC Nor-Am Feb 28 DM'!$A$17:$H$97,8,FALSE))</f>
        <v>0</v>
      </c>
      <c r="AG46" s="10">
        <f>IF(ISNA(VLOOKUP($C46,'Sr Nationals March 12 MO'!$A$17:$H$97,8,FALSE))=TRUE,0,VLOOKUP($C46,'Sr Nationals March 12 MO'!$A$17:$H$97,8,FALSE))</f>
        <v>0</v>
      </c>
      <c r="AH46" s="10">
        <f>IF(ISNA(VLOOKUP($C46,'Sr Nationals March 13 DM'!$A$17:$H$97,8,FALSE))=TRUE,0,VLOOKUP($C46,'Sr Nationals March 13 DM'!$A$17:$H$97,8,FALSE))</f>
        <v>0</v>
      </c>
      <c r="AI46" s="10">
        <f>IF(ISNA(VLOOKUP($C46,'Jr Nationals March 18 MO'!$A$17:$H$97,8,FALSE))=TRUE,0,VLOOKUP($C46,'Jr Nationals March 18 MO'!$A$17:$H$97,8,FALSE))</f>
        <v>0</v>
      </c>
      <c r="AJ46" s="10">
        <f>IF(ISNA(VLOOKUP($C46,'Thunder Bay TT Jan 2016 MO'!$A$17:$H$97,8,FALSE))=TRUE,0,VLOOKUP($C46,'Thunder Bay TT Jan 2016 MO'!$A$17:$H$97,8,FALSE))</f>
        <v>388.87920515949105</v>
      </c>
      <c r="AK46" s="10">
        <f>IF(ISNA(VLOOKUP($C46,Event28!$A$17:$H$97,8,FALSE))=TRUE,0,VLOOKUP($C46,Event28!$A$17:$H$97,8,FALSE))</f>
        <v>0</v>
      </c>
      <c r="AL46" s="10">
        <f>IF(ISNA(VLOOKUP($C46,Event29!$A$17:$H$97,8,FALSE))=TRUE,0,VLOOKUP($C46,Event29!$A$17:$H$97,8,FALSE))</f>
        <v>0</v>
      </c>
      <c r="AM46" s="10">
        <f>IF(ISNA(VLOOKUP($C46,Event30!$A$17:$H$96,8,FALSE))=TRUE,0,VLOOKUP($C46,Event30!$A$17:$H$96,8,FALSE))</f>
        <v>0</v>
      </c>
    </row>
    <row r="47" spans="1:39" ht="13.5" customHeight="1">
      <c r="A47" s="151" t="s">
        <v>196</v>
      </c>
      <c r="B47" s="151" t="s">
        <v>70</v>
      </c>
      <c r="C47" s="253" t="s">
        <v>198</v>
      </c>
      <c r="D47" s="140"/>
      <c r="E47" s="8">
        <f t="shared" si="6"/>
        <v>42</v>
      </c>
      <c r="F47" s="9">
        <f t="shared" si="7"/>
        <v>42</v>
      </c>
      <c r="G47" s="19">
        <f t="shared" si="8"/>
        <v>383.2142234617396</v>
      </c>
      <c r="H47" s="19">
        <f t="shared" si="9"/>
        <v>0</v>
      </c>
      <c r="I47" s="19">
        <f t="shared" si="10"/>
        <v>0</v>
      </c>
      <c r="J47" s="9">
        <f t="shared" si="11"/>
        <v>383.2142234617396</v>
      </c>
      <c r="K47" s="98"/>
      <c r="L47" s="10" t="str">
        <f>IF(ISNA(VLOOKUP($C47,'Canadian Selections Dec 19 - M'!$A$17:$H$67,8,FALSE))=TRUE,"0",VLOOKUP($C47,'Canadian Selections Dec 19 - M'!$A$17:$H$67,8,FALSE))</f>
        <v>0</v>
      </c>
      <c r="M47" s="26">
        <f>IF(ISNA(VLOOKUP($C47,'Canadian Selections Dec 20 - M'!$A$17:$H$17,8,FALSE))=TRUE,0,VLOOKUP($C47,'Canadian Selections Dec 20 - M'!$A$17:$H$17,8,FALSE))</f>
        <v>0</v>
      </c>
      <c r="N47" s="10">
        <f>IF(ISNA(VLOOKUP($C47,'Le Massif Cnd. Series Jan 16 MO'!$A$17:$H$95,8,FALSE))=TRUE,0,VLOOKUP($C47,'Le Massif Cnd. Series Jan 16 MO'!$A$17:$H$95,8,FALSE))</f>
        <v>0</v>
      </c>
      <c r="O47" s="10">
        <f>IF(ISNA(VLOOKUP($C47,'Le Massif Cnd. Series Jan 17 DM'!$A$17:$H$100,8,FALSE))=TRUE,0,VLOOKUP($C47,'Le Massif Cnd. Series Jan 17 DM'!$A$17:$H$100,8,FALSE))</f>
        <v>0</v>
      </c>
      <c r="P47" s="10">
        <f>IF(ISNA(VLOOKUP($C47,'USSA Bristol Jan 16 MO'!$A$17:$H$100,8,FALSE))=TRUE,0,VLOOKUP($C47,'USSA Bristol Jan 16 MO'!$A$17:$H$100,8,FALSE))</f>
        <v>0</v>
      </c>
      <c r="Q47" s="10">
        <f>IF(ISNA(VLOOKUP($C47,'USSA Bristol Jan 17 DM'!$A$17:$H$100,8,FALSE))=TRUE,0,VLOOKUP($C47,'USSA Bristol Jan 17 DM'!$A$17:$H$100,8,FALSE))</f>
        <v>0</v>
      </c>
      <c r="R47" s="10">
        <f>IF(ISNA(VLOOKUP($C47,'Sr Nationals March 12 MO'!$A$17:$H$17,8,FALSE))=TRUE,0,VLOOKUP($C47,'Sr Nationals March 12 MO'!$A$17:$H$17,8,FALSE))</f>
        <v>0</v>
      </c>
      <c r="S47" s="10">
        <f>IF(ISNA(VLOOKUP($C47,'Apex Cnd. Series Feb 7 DM'!$A$17:$H$99,8,FALSE))=TRUE,0,VLOOKUP($C47,'Apex Cnd. Series Feb 7 DM'!$A$17:$H$99,8,FALSE))</f>
        <v>0</v>
      </c>
      <c r="T47" s="10">
        <f>IF(ISNA(VLOOKUP($C47,'Calabogie TT Feb 7 MO'!$A$17:$H$97,8,FALSE))=TRUE,0,VLOOKUP($C47,'Calabogie TT Feb 7 MO'!$A$17:$H$97,8,FALSE))</f>
        <v>0</v>
      </c>
      <c r="U47" s="10">
        <f>IF(ISNA(VLOOKUP($C47,'Calabogie TT Feb 6 MO'!$A$17:$H$97,8,FALSE))=TRUE,0,VLOOKUP($C47,'Calabogie TT Feb 6 MO'!$A$17:$H$97,8,FALSE))</f>
        <v>0</v>
      </c>
      <c r="V47" s="10">
        <f>IF(ISNA(VLOOKUP($C47,'Calgary Nor-Am Feb 13 MO'!$A$17:$H$92,8,FALSE))=TRUE,0,VLOOKUP($C47,'Calgary Nor-Am Feb 13 MO'!$A$17:$H$92,8,FALSE))</f>
        <v>0</v>
      </c>
      <c r="W47" s="10">
        <f>IF(ISNA(VLOOKUP($C47,'Calgary Nor-Am Feb 14 DM'!$A$17:$H$92,8,FALSE))=TRUE,0,VLOOKUP($C47,'Calgary Nor-Am Feb 14 DM'!$A$17:$H$92,8,FALSE))</f>
        <v>0</v>
      </c>
      <c r="X47" s="10">
        <f>IF(ISNA(VLOOKUP($C47,'Camp Fortune TT Feb 21 MO'!$A$17:$H$97,8,FALSE))=TRUE,0,VLOOKUP($C47,'Camp Fortune TT Feb 21 MO'!$A$17:$H$97,8,FALSE))</f>
        <v>0</v>
      </c>
      <c r="Y47" s="10">
        <f>IF(ISNA(VLOOKUP($C47,'Park City Nor-Am Feb 20 MO'!$A$17:$H$97,8,FALSE))=TRUE,0,VLOOKUP($C47,'Park City Nor-Am Feb 20 MO'!$A$17:$H$97,8,FALSE))</f>
        <v>0</v>
      </c>
      <c r="Z47" s="10">
        <f>IF(ISNA(VLOOKUP($C47,'Park City Nor-Am Feb 21 DM'!$A$17:$H$97,8,FALSE))=TRUE,0,VLOOKUP($C47,'Park City Nor-Am Feb 21 DM'!$A$17:$H$97,8,FALSE))</f>
        <v>0</v>
      </c>
      <c r="AA47" s="10">
        <f>IF(ISNA(VLOOKUP($C47,'Caledon TT Feb 27 MO'!$A$17:$H$96,8,FALSE))=TRUE,0,VLOOKUP($C47,'Caledon TT Feb 27 MO'!$A$17:$H$96,8,FALSE))</f>
        <v>0</v>
      </c>
      <c r="AB47" s="10">
        <f>IF(ISNA(VLOOKUP($C47,'Caledon TT Feb 28 DM'!$A$17:$H$97,8,FALSE))=TRUE,0,VLOOKUP($C47,'Caledon TT Feb 28 DM'!$A$17:$H$97,8,FALSE))</f>
        <v>0</v>
      </c>
      <c r="AC47" s="10">
        <f>IF(ISNA(VLOOKUP($C47,'Killington Nor-Am March 5 MO'!$A$17:$H$97,8,FALSE))=TRUE,0,VLOOKUP($C47,'Killington Nor-Am March 5 MO'!$A$17:$H$97,8,FALSE))</f>
        <v>0</v>
      </c>
      <c r="AD47" s="10">
        <f>IF(ISNA(VLOOKUP($C47,'Killington Nor-Am March 6 DM'!$A$17:$H$97,8,FALSE))=TRUE,0,VLOOKUP($C47,'Killington Nor-Am March 6 DM'!$A$17:$H$97,8,FALSE))</f>
        <v>0</v>
      </c>
      <c r="AE47" s="10">
        <f>IF(ISNA(VLOOKUP($C47,'VSC Nor-Am Feb 27 MO'!$A$17:$H$97,8,FALSE))=TRUE,0,VLOOKUP($C47,'VSC Nor-Am Feb 27 MO'!$A$17:$H$97,8,FALSE))</f>
        <v>0</v>
      </c>
      <c r="AF47" s="10">
        <f>IF(ISNA(VLOOKUP($C47,'VSC Nor-Am Feb 28 DM'!$A$17:$H$97,8,FALSE))=TRUE,0,VLOOKUP($C47,'VSC Nor-Am Feb 28 DM'!$A$17:$H$97,8,FALSE))</f>
        <v>0</v>
      </c>
      <c r="AG47" s="10">
        <f>IF(ISNA(VLOOKUP($C47,'Sr Nationals March 12 MO'!$A$17:$H$97,8,FALSE))=TRUE,0,VLOOKUP($C47,'Sr Nationals March 12 MO'!$A$17:$H$97,8,FALSE))</f>
        <v>0</v>
      </c>
      <c r="AH47" s="10">
        <f>IF(ISNA(VLOOKUP($C47,'Sr Nationals March 13 DM'!$A$17:$H$97,8,FALSE))=TRUE,0,VLOOKUP($C47,'Sr Nationals March 13 DM'!$A$17:$H$97,8,FALSE))</f>
        <v>0</v>
      </c>
      <c r="AI47" s="10">
        <f>IF(ISNA(VLOOKUP($C47,'Jr Nationals March 18 MO'!$A$17:$H$97,8,FALSE))=TRUE,0,VLOOKUP($C47,'Jr Nationals March 18 MO'!$A$17:$H$97,8,FALSE))</f>
        <v>0</v>
      </c>
      <c r="AJ47" s="10">
        <f>IF(ISNA(VLOOKUP($C47,'Thunder Bay TT Jan 2016 MO'!$A$17:$H$97,8,FALSE))=TRUE,0,VLOOKUP($C47,'Thunder Bay TT Jan 2016 MO'!$A$17:$H$97,8,FALSE))</f>
        <v>383.2142234617396</v>
      </c>
      <c r="AK47" s="10">
        <f>IF(ISNA(VLOOKUP($C47,Event28!$A$17:$H$97,8,FALSE))=TRUE,0,VLOOKUP($C47,Event28!$A$17:$H$97,8,FALSE))</f>
        <v>0</v>
      </c>
      <c r="AL47" s="10">
        <f>IF(ISNA(VLOOKUP($C47,Event29!$A$17:$H$97,8,FALSE))=TRUE,0,VLOOKUP($C47,Event29!$A$17:$H$97,8,FALSE))</f>
        <v>0</v>
      </c>
      <c r="AM47" s="10">
        <f>IF(ISNA(VLOOKUP($C47,Event30!$A$17:$H$96,8,FALSE))=TRUE,0,VLOOKUP($C47,Event30!$A$17:$H$96,8,FALSE))</f>
        <v>0</v>
      </c>
    </row>
    <row r="48" spans="1:39" ht="13.5" customHeight="1">
      <c r="A48" s="151" t="s">
        <v>141</v>
      </c>
      <c r="B48" s="151" t="s">
        <v>81</v>
      </c>
      <c r="C48" s="220" t="s">
        <v>166</v>
      </c>
      <c r="D48" s="140"/>
      <c r="E48" s="8">
        <f t="shared" si="6"/>
        <v>43</v>
      </c>
      <c r="F48" s="9">
        <f t="shared" si="7"/>
        <v>43</v>
      </c>
      <c r="G48" s="19">
        <f t="shared" si="8"/>
        <v>228.80000000000004</v>
      </c>
      <c r="H48" s="19">
        <f t="shared" si="9"/>
        <v>124.57699417033983</v>
      </c>
      <c r="I48" s="19">
        <f t="shared" si="10"/>
        <v>0</v>
      </c>
      <c r="J48" s="9">
        <f t="shared" si="11"/>
        <v>353.37699417033986</v>
      </c>
      <c r="K48" s="98"/>
      <c r="L48" s="10" t="str">
        <f>IF(ISNA(VLOOKUP($C48,'Canadian Selections Dec 19 - M'!$A$17:$H$67,8,FALSE))=TRUE,"0",VLOOKUP($C48,'Canadian Selections Dec 19 - M'!$A$17:$H$67,8,FALSE))</f>
        <v>0</v>
      </c>
      <c r="M48" s="26">
        <f>IF(ISNA(VLOOKUP($C48,'Canadian Selections Dec 20 - M'!$A$17:$H$17,8,FALSE))=TRUE,0,VLOOKUP($C48,'Canadian Selections Dec 20 - M'!$A$17:$H$17,8,FALSE))</f>
        <v>0</v>
      </c>
      <c r="N48" s="10">
        <f>IF(ISNA(VLOOKUP($C48,'Le Massif Cnd. Series Jan 16 MO'!$A$17:$H$95,8,FALSE))=TRUE,0,VLOOKUP($C48,'Le Massif Cnd. Series Jan 16 MO'!$A$17:$H$95,8,FALSE))</f>
        <v>0</v>
      </c>
      <c r="O48" s="10">
        <f>IF(ISNA(VLOOKUP($C48,'Le Massif Cnd. Series Jan 17 DM'!$A$17:$H$100,8,FALSE))=TRUE,0,VLOOKUP($C48,'Le Massif Cnd. Series Jan 17 DM'!$A$17:$H$100,8,FALSE))</f>
        <v>0</v>
      </c>
      <c r="P48" s="10">
        <f>IF(ISNA(VLOOKUP($C48,'USSA Bristol Jan 16 MO'!$A$17:$H$100,8,FALSE))=TRUE,0,VLOOKUP($C48,'USSA Bristol Jan 16 MO'!$A$17:$H$100,8,FALSE))</f>
        <v>0</v>
      </c>
      <c r="Q48" s="10">
        <f>IF(ISNA(VLOOKUP($C48,'USSA Bristol Jan 17 DM'!$A$17:$H$100,8,FALSE))=TRUE,0,VLOOKUP($C48,'USSA Bristol Jan 17 DM'!$A$17:$H$100,8,FALSE))</f>
        <v>0</v>
      </c>
      <c r="R48" s="10">
        <f>IF(ISNA(VLOOKUP($C48,'Sr Nationals March 12 MO'!$A$17:$H$17,8,FALSE))=TRUE,0,VLOOKUP($C48,'Sr Nationals March 12 MO'!$A$17:$H$17,8,FALSE))</f>
        <v>0</v>
      </c>
      <c r="S48" s="10">
        <f>IF(ISNA(VLOOKUP($C48,'Apex Cnd. Series Feb 7 DM'!$A$17:$H$99,8,FALSE))=TRUE,0,VLOOKUP($C48,'Apex Cnd. Series Feb 7 DM'!$A$17:$H$99,8,FALSE))</f>
        <v>0</v>
      </c>
      <c r="T48" s="10">
        <f>IF(ISNA(VLOOKUP($C48,'Calabogie TT Feb 7 MO'!$A$17:$H$97,8,FALSE))=TRUE,0,VLOOKUP($C48,'Calabogie TT Feb 7 MO'!$A$17:$H$97,8,FALSE))</f>
        <v>0</v>
      </c>
      <c r="U48" s="10">
        <f>IF(ISNA(VLOOKUP($C48,'Calabogie TT Feb 6 MO'!$A$17:$H$97,8,FALSE))=TRUE,0,VLOOKUP($C48,'Calabogie TT Feb 6 MO'!$A$17:$H$97,8,FALSE))</f>
        <v>0</v>
      </c>
      <c r="V48" s="10">
        <f>IF(ISNA(VLOOKUP($C48,'Calgary Nor-Am Feb 13 MO'!$A$17:$H$92,8,FALSE))=TRUE,0,VLOOKUP($C48,'Calgary Nor-Am Feb 13 MO'!$A$17:$H$92,8,FALSE))</f>
        <v>0</v>
      </c>
      <c r="W48" s="10">
        <f>IF(ISNA(VLOOKUP($C48,'Calgary Nor-Am Feb 14 DM'!$A$17:$H$92,8,FALSE))=TRUE,0,VLOOKUP($C48,'Calgary Nor-Am Feb 14 DM'!$A$17:$H$92,8,FALSE))</f>
        <v>0</v>
      </c>
      <c r="X48" s="10">
        <f>IF(ISNA(VLOOKUP($C48,'Camp Fortune TT Feb 21 MO'!$A$17:$H$97,8,FALSE))=TRUE,0,VLOOKUP($C48,'Camp Fortune TT Feb 21 MO'!$A$17:$H$97,8,FALSE))</f>
        <v>0</v>
      </c>
      <c r="Y48" s="10">
        <f>IF(ISNA(VLOOKUP($C48,'Park City Nor-Am Feb 20 MO'!$A$17:$H$97,8,FALSE))=TRUE,0,VLOOKUP($C48,'Park City Nor-Am Feb 20 MO'!$A$17:$H$97,8,FALSE))</f>
        <v>0</v>
      </c>
      <c r="Z48" s="10">
        <f>IF(ISNA(VLOOKUP($C48,'Park City Nor-Am Feb 21 DM'!$A$17:$H$97,8,FALSE))=TRUE,0,VLOOKUP($C48,'Park City Nor-Am Feb 21 DM'!$A$17:$H$97,8,FALSE))</f>
        <v>0</v>
      </c>
      <c r="AA48" s="10">
        <f>IF(ISNA(VLOOKUP($C48,'Caledon TT Feb 27 MO'!$A$17:$H$96,8,FALSE))=TRUE,0,VLOOKUP($C48,'Caledon TT Feb 27 MO'!$A$17:$H$96,8,FALSE))</f>
        <v>124.57699417033983</v>
      </c>
      <c r="AB48" s="10">
        <f>IF(ISNA(VLOOKUP($C48,'Caledon TT Feb 28 DM'!$A$17:$H$97,8,FALSE))=TRUE,0,VLOOKUP($C48,'Caledon TT Feb 28 DM'!$A$17:$H$97,8,FALSE))</f>
        <v>228.80000000000004</v>
      </c>
      <c r="AC48" s="10">
        <f>IF(ISNA(VLOOKUP($C48,'Killington Nor-Am March 5 MO'!$A$17:$H$97,8,FALSE))=TRUE,0,VLOOKUP($C48,'Killington Nor-Am March 5 MO'!$A$17:$H$97,8,FALSE))</f>
        <v>0</v>
      </c>
      <c r="AD48" s="10">
        <f>IF(ISNA(VLOOKUP($C48,'Killington Nor-Am March 6 DM'!$A$17:$H$97,8,FALSE))=TRUE,0,VLOOKUP($C48,'Killington Nor-Am March 6 DM'!$A$17:$H$97,8,FALSE))</f>
        <v>0</v>
      </c>
      <c r="AE48" s="10">
        <f>IF(ISNA(VLOOKUP($C48,'VSC Nor-Am Feb 27 MO'!$A$17:$H$97,8,FALSE))=TRUE,0,VLOOKUP($C48,'VSC Nor-Am Feb 27 MO'!$A$17:$H$97,8,FALSE))</f>
        <v>0</v>
      </c>
      <c r="AF48" s="10">
        <f>IF(ISNA(VLOOKUP($C48,'VSC Nor-Am Feb 28 DM'!$A$17:$H$97,8,FALSE))=TRUE,0,VLOOKUP($C48,'VSC Nor-Am Feb 28 DM'!$A$17:$H$97,8,FALSE))</f>
        <v>0</v>
      </c>
      <c r="AG48" s="10">
        <f>IF(ISNA(VLOOKUP($C48,'Sr Nationals March 12 MO'!$A$17:$H$97,8,FALSE))=TRUE,0,VLOOKUP($C48,'Sr Nationals March 12 MO'!$A$17:$H$97,8,FALSE))</f>
        <v>0</v>
      </c>
      <c r="AH48" s="10">
        <f>IF(ISNA(VLOOKUP($C48,'Sr Nationals March 13 DM'!$A$17:$H$97,8,FALSE))=TRUE,0,VLOOKUP($C48,'Sr Nationals March 13 DM'!$A$17:$H$97,8,FALSE))</f>
        <v>0</v>
      </c>
      <c r="AI48" s="10">
        <f>IF(ISNA(VLOOKUP($C48,'Jr Nationals March 18 MO'!$A$17:$H$97,8,FALSE))=TRUE,0,VLOOKUP($C48,'Jr Nationals March 18 MO'!$A$17:$H$97,8,FALSE))</f>
        <v>0</v>
      </c>
      <c r="AJ48" s="10">
        <f>IF(ISNA(VLOOKUP($C48,'Thunder Bay TT Jan 2016 MO'!$A$17:$H$97,8,FALSE))=TRUE,0,VLOOKUP($C48,'Thunder Bay TT Jan 2016 MO'!$A$17:$H$97,8,FALSE))</f>
        <v>0</v>
      </c>
      <c r="AK48" s="10">
        <f>IF(ISNA(VLOOKUP($C48,Event28!$A$17:$H$97,8,FALSE))=TRUE,0,VLOOKUP($C48,Event28!$A$17:$H$97,8,FALSE))</f>
        <v>0</v>
      </c>
      <c r="AL48" s="10">
        <f>IF(ISNA(VLOOKUP($C48,Event29!$A$17:$H$97,8,FALSE))=TRUE,0,VLOOKUP($C48,Event29!$A$17:$H$97,8,FALSE))</f>
        <v>0</v>
      </c>
      <c r="AM48" s="10">
        <f>IF(ISNA(VLOOKUP($C48,Event30!$A$17:$H$96,8,FALSE))=TRUE,0,VLOOKUP($C48,Event30!$A$17:$H$96,8,FALSE))</f>
        <v>0</v>
      </c>
    </row>
    <row r="49" spans="1:39" ht="13.5" customHeight="1">
      <c r="A49" s="151" t="s">
        <v>141</v>
      </c>
      <c r="B49" s="151" t="s">
        <v>81</v>
      </c>
      <c r="C49" s="220" t="s">
        <v>168</v>
      </c>
      <c r="D49" s="140"/>
      <c r="E49" s="8">
        <f t="shared" si="6"/>
        <v>44</v>
      </c>
      <c r="F49" s="9">
        <f t="shared" si="7"/>
        <v>44</v>
      </c>
      <c r="G49" s="19">
        <f t="shared" si="8"/>
        <v>228.80000000000004</v>
      </c>
      <c r="H49" s="19">
        <f t="shared" si="9"/>
        <v>118.08616522110053</v>
      </c>
      <c r="I49" s="19">
        <f t="shared" si="10"/>
        <v>0</v>
      </c>
      <c r="J49" s="9">
        <f t="shared" si="11"/>
        <v>346.88616522110055</v>
      </c>
      <c r="K49" s="98"/>
      <c r="L49" s="10" t="str">
        <f>IF(ISNA(VLOOKUP($C49,'Canadian Selections Dec 19 - M'!$A$17:$H$67,8,FALSE))=TRUE,"0",VLOOKUP($C49,'Canadian Selections Dec 19 - M'!$A$17:$H$67,8,FALSE))</f>
        <v>0</v>
      </c>
      <c r="M49" s="26">
        <f>IF(ISNA(VLOOKUP($C49,'Canadian Selections Dec 20 - M'!$A$17:$H$17,8,FALSE))=TRUE,0,VLOOKUP($C49,'Canadian Selections Dec 20 - M'!$A$17:$H$17,8,FALSE))</f>
        <v>0</v>
      </c>
      <c r="N49" s="10">
        <f>IF(ISNA(VLOOKUP($C49,'Le Massif Cnd. Series Jan 16 MO'!$A$17:$H$95,8,FALSE))=TRUE,0,VLOOKUP($C49,'Le Massif Cnd. Series Jan 16 MO'!$A$17:$H$95,8,FALSE))</f>
        <v>0</v>
      </c>
      <c r="O49" s="26">
        <f>IF(ISNA(VLOOKUP($C49,'Le Massif Cnd. Series Jan 17 DM'!$A$17:$H$100,8,FALSE))=TRUE,0,VLOOKUP($C49,'Le Massif Cnd. Series Jan 17 DM'!$A$17:$H$100,8,FALSE))</f>
        <v>0</v>
      </c>
      <c r="P49" s="10">
        <f>IF(ISNA(VLOOKUP($C49,'USSA Bristol Jan 16 MO'!$A$17:$H$100,8,FALSE))=TRUE,0,VLOOKUP($C49,'USSA Bristol Jan 16 MO'!$A$17:$H$100,8,FALSE))</f>
        <v>0</v>
      </c>
      <c r="Q49" s="10">
        <f>IF(ISNA(VLOOKUP($C49,'USSA Bristol Jan 17 DM'!$A$17:$H$100,8,FALSE))=TRUE,0,VLOOKUP($C49,'USSA Bristol Jan 17 DM'!$A$17:$H$100,8,FALSE))</f>
        <v>0</v>
      </c>
      <c r="R49" s="10">
        <f>IF(ISNA(VLOOKUP($C49,'Sr Nationals March 12 MO'!$A$17:$H$17,8,FALSE))=TRUE,0,VLOOKUP($C49,'Sr Nationals March 12 MO'!$A$17:$H$17,8,FALSE))</f>
        <v>0</v>
      </c>
      <c r="S49" s="10">
        <f>IF(ISNA(VLOOKUP($C49,'Apex Cnd. Series Feb 7 DM'!$A$17:$H$99,8,FALSE))=TRUE,0,VLOOKUP($C49,'Apex Cnd. Series Feb 7 DM'!$A$17:$H$99,8,FALSE))</f>
        <v>0</v>
      </c>
      <c r="T49" s="10">
        <f>IF(ISNA(VLOOKUP($C49,'Calabogie TT Feb 7 MO'!$A$17:$H$97,8,FALSE))=TRUE,0,VLOOKUP($C49,'Calabogie TT Feb 7 MO'!$A$17:$H$97,8,FALSE))</f>
        <v>0</v>
      </c>
      <c r="U49" s="10">
        <f>IF(ISNA(VLOOKUP($C49,'Calabogie TT Feb 6 MO'!$A$17:$H$97,8,FALSE))=TRUE,0,VLOOKUP($C49,'Calabogie TT Feb 6 MO'!$A$17:$H$97,8,FALSE))</f>
        <v>0</v>
      </c>
      <c r="V49" s="10">
        <f>IF(ISNA(VLOOKUP($C49,'Calgary Nor-Am Feb 13 MO'!$A$17:$H$92,8,FALSE))=TRUE,0,VLOOKUP($C49,'Calgary Nor-Am Feb 13 MO'!$A$17:$H$92,8,FALSE))</f>
        <v>0</v>
      </c>
      <c r="W49" s="10">
        <f>IF(ISNA(VLOOKUP($C49,'Calgary Nor-Am Feb 14 DM'!$A$17:$H$92,8,FALSE))=TRUE,0,VLOOKUP($C49,'Calgary Nor-Am Feb 14 DM'!$A$17:$H$92,8,FALSE))</f>
        <v>0</v>
      </c>
      <c r="X49" s="10">
        <f>IF(ISNA(VLOOKUP($C49,'Camp Fortune TT Feb 21 MO'!$A$17:$H$97,8,FALSE))=TRUE,0,VLOOKUP($C49,'Camp Fortune TT Feb 21 MO'!$A$17:$H$97,8,FALSE))</f>
        <v>0</v>
      </c>
      <c r="Y49" s="10">
        <f>IF(ISNA(VLOOKUP($C49,'Park City Nor-Am Feb 20 MO'!$A$17:$H$97,8,FALSE))=TRUE,0,VLOOKUP($C49,'Park City Nor-Am Feb 20 MO'!$A$17:$H$97,8,FALSE))</f>
        <v>0</v>
      </c>
      <c r="Z49" s="10">
        <f>IF(ISNA(VLOOKUP($C49,'Park City Nor-Am Feb 21 DM'!$A$17:$H$97,8,FALSE))=TRUE,0,VLOOKUP($C49,'Park City Nor-Am Feb 21 DM'!$A$17:$H$97,8,FALSE))</f>
        <v>0</v>
      </c>
      <c r="AA49" s="10">
        <f>IF(ISNA(VLOOKUP($C49,'Caledon TT Feb 27 MO'!$A$17:$H$96,8,FALSE))=TRUE,0,VLOOKUP($C49,'Caledon TT Feb 27 MO'!$A$17:$H$96,8,FALSE))</f>
        <v>118.08616522110053</v>
      </c>
      <c r="AB49" s="10">
        <f>IF(ISNA(VLOOKUP($C49,'Caledon TT Feb 28 DM'!$A$17:$H$97,8,FALSE))=TRUE,0,VLOOKUP($C49,'Caledon TT Feb 28 DM'!$A$17:$H$97,8,FALSE))</f>
        <v>228.80000000000004</v>
      </c>
      <c r="AC49" s="10">
        <f>IF(ISNA(VLOOKUP($C49,'Killington Nor-Am March 5 MO'!$A$17:$H$97,8,FALSE))=TRUE,0,VLOOKUP($C49,'Killington Nor-Am March 5 MO'!$A$17:$H$97,8,FALSE))</f>
        <v>0</v>
      </c>
      <c r="AD49" s="10">
        <f>IF(ISNA(VLOOKUP($C49,'Killington Nor-Am March 6 DM'!$A$17:$H$97,8,FALSE))=TRUE,0,VLOOKUP($C49,'Killington Nor-Am March 6 DM'!$A$17:$H$97,8,FALSE))</f>
        <v>0</v>
      </c>
      <c r="AE49" s="10">
        <f>IF(ISNA(VLOOKUP($C49,'VSC Nor-Am Feb 27 MO'!$A$17:$H$97,8,FALSE))=TRUE,0,VLOOKUP($C49,'VSC Nor-Am Feb 27 MO'!$A$17:$H$97,8,FALSE))</f>
        <v>0</v>
      </c>
      <c r="AF49" s="10">
        <f>IF(ISNA(VLOOKUP($C49,'VSC Nor-Am Feb 28 DM'!$A$17:$H$97,8,FALSE))=TRUE,0,VLOOKUP($C49,'VSC Nor-Am Feb 28 DM'!$A$17:$H$97,8,FALSE))</f>
        <v>0</v>
      </c>
      <c r="AG49" s="10">
        <f>IF(ISNA(VLOOKUP($C49,'Sr Nationals March 12 MO'!$A$17:$H$97,8,FALSE))=TRUE,0,VLOOKUP($C49,'Sr Nationals March 12 MO'!$A$17:$H$97,8,FALSE))</f>
        <v>0</v>
      </c>
      <c r="AH49" s="10">
        <f>IF(ISNA(VLOOKUP($C49,'Sr Nationals March 13 DM'!$A$17:$H$97,8,FALSE))=TRUE,0,VLOOKUP($C49,'Sr Nationals March 13 DM'!$A$17:$H$97,8,FALSE))</f>
        <v>0</v>
      </c>
      <c r="AI49" s="10">
        <f>IF(ISNA(VLOOKUP($C49,'Jr Nationals March 18 MO'!$A$17:$H$97,8,FALSE))=TRUE,0,VLOOKUP($C49,'Jr Nationals March 18 MO'!$A$17:$H$97,8,FALSE))</f>
        <v>0</v>
      </c>
      <c r="AJ49" s="10">
        <f>IF(ISNA(VLOOKUP($C49,'Thunder Bay TT Jan 2016 MO'!$A$17:$H$97,8,FALSE))=TRUE,0,VLOOKUP($C49,'Thunder Bay TT Jan 2016 MO'!$A$17:$H$97,8,FALSE))</f>
        <v>0</v>
      </c>
      <c r="AK49" s="10">
        <f>IF(ISNA(VLOOKUP($C49,Event28!$A$17:$H$97,8,FALSE))=TRUE,0,VLOOKUP($C49,Event28!$A$17:$H$97,8,FALSE))</f>
        <v>0</v>
      </c>
      <c r="AL49" s="10">
        <f>IF(ISNA(VLOOKUP($C49,Event29!$A$17:$H$97,8,FALSE))=TRUE,0,VLOOKUP($C49,Event29!$A$17:$H$97,8,FALSE))</f>
        <v>0</v>
      </c>
      <c r="AM49" s="10">
        <f>IF(ISNA(VLOOKUP($C49,Event30!$A$17:$H$96,8,FALSE))=TRUE,0,VLOOKUP($C49,Event30!$A$17:$H$96,8,FALSE))</f>
        <v>0</v>
      </c>
    </row>
    <row r="50" spans="1:39" ht="13.5" customHeight="1">
      <c r="A50" s="174" t="s">
        <v>140</v>
      </c>
      <c r="B50" s="174" t="s">
        <v>134</v>
      </c>
      <c r="C50" s="220" t="s">
        <v>91</v>
      </c>
      <c r="D50" s="140"/>
      <c r="E50" s="8">
        <f t="shared" si="6"/>
        <v>45</v>
      </c>
      <c r="F50" s="9">
        <f t="shared" si="7"/>
        <v>45</v>
      </c>
      <c r="G50" s="19">
        <f t="shared" si="8"/>
        <v>118.63358453007253</v>
      </c>
      <c r="H50" s="19">
        <f t="shared" si="9"/>
        <v>116.66904524047384</v>
      </c>
      <c r="I50" s="19">
        <f t="shared" si="10"/>
        <v>86.4431224085091</v>
      </c>
      <c r="J50" s="9">
        <f t="shared" si="11"/>
        <v>321.74575217905544</v>
      </c>
      <c r="K50" s="98"/>
      <c r="L50" s="10" t="str">
        <f>IF(ISNA(VLOOKUP($C50,'Canadian Selections Dec 19 - M'!$A$17:$H$67,8,FALSE))=TRUE,"0",VLOOKUP($C50,'Canadian Selections Dec 19 - M'!$A$17:$H$67,8,FALSE))</f>
        <v>0</v>
      </c>
      <c r="M50" s="26">
        <f>IF(ISNA(VLOOKUP($C50,'Canadian Selections Dec 20 - M'!$A$17:$H$66,8,FALSE))=TRUE,0,VLOOKUP($C50,'Canadian Selections Dec 20 - M'!$A$17:$H$66,8,FALSE))</f>
        <v>0</v>
      </c>
      <c r="N50" s="10">
        <f>IF(ISNA(VLOOKUP($C50,'Le Massif Cnd. Series Jan 16 MO'!$A$17:$H$95,8,FALSE))=TRUE,0,VLOOKUP($C50,'Le Massif Cnd. Series Jan 16 MO'!$A$17:$H$95,8,FALSE))</f>
        <v>0</v>
      </c>
      <c r="O50" s="26">
        <f>IF(ISNA(VLOOKUP($C50,'Le Massif Cnd. Series Jan 17 DM'!$A$17:$H$100,8,FALSE))=TRUE,0,VLOOKUP($C50,'Le Massif Cnd. Series Jan 17 DM'!$A$17:$H$100,8,FALSE))</f>
        <v>0</v>
      </c>
      <c r="P50" s="10">
        <f>IF(ISNA(VLOOKUP($C50,'USSA Bristol Jan 16 MO'!$A$17:$H$100,8,FALSE))=TRUE,0,VLOOKUP($C50,'USSA Bristol Jan 16 MO'!$A$17:$H$100,8,FALSE))</f>
        <v>0</v>
      </c>
      <c r="Q50" s="10">
        <f>IF(ISNA(VLOOKUP($C50,'USSA Bristol Jan 17 DM'!$A$17:$H$100,8,FALSE))=TRUE,0,VLOOKUP($C50,'USSA Bristol Jan 17 DM'!$A$17:$H$100,8,FALSE))</f>
        <v>0</v>
      </c>
      <c r="R50" s="10">
        <f>IF(ISNA(VLOOKUP($C50,'Sr Nationals March 12 MO'!$A$17:$H$17,8,FALSE))=TRUE,0,VLOOKUP($C50,'Sr Nationals March 12 MO'!$A$17:$H$17,8,FALSE))</f>
        <v>0</v>
      </c>
      <c r="S50" s="10">
        <f>IF(ISNA(VLOOKUP($C50,'Apex Cnd. Series Feb 7 DM'!$A$17:$H$99,8,FALSE))=TRUE,0,VLOOKUP($C50,'Apex Cnd. Series Feb 7 DM'!$A$17:$H$99,8,FALSE))</f>
        <v>0</v>
      </c>
      <c r="T50" s="10">
        <f>IF(ISNA(VLOOKUP($C50,'Calabogie TT Feb 7 MO'!$A$17:$H$97,8,FALSE))=TRUE,0,VLOOKUP($C50,'Calabogie TT Feb 7 MO'!$A$17:$H$97,8,FALSE))</f>
        <v>86.4431224085091</v>
      </c>
      <c r="U50" s="10">
        <f>IF(ISNA(VLOOKUP($C50,'Calabogie TT Feb 6 MO'!$A$17:$H$97,8,FALSE))=TRUE,0,VLOOKUP($C50,'Calabogie TT Feb 6 MO'!$A$17:$H$97,8,FALSE))</f>
        <v>69.53039679650527</v>
      </c>
      <c r="V50" s="10">
        <f>IF(ISNA(VLOOKUP($C50,'Calgary Nor-Am Feb 13 MO'!$A$17:$H$92,8,FALSE))=TRUE,0,VLOOKUP($C50,'Calgary Nor-Am Feb 13 MO'!$A$17:$H$92,8,FALSE))</f>
        <v>0</v>
      </c>
      <c r="W50" s="10">
        <f>IF(ISNA(VLOOKUP($C50,'Calgary Nor-Am Feb 14 DM'!$A$17:$H$92,8,FALSE))=TRUE,0,VLOOKUP($C50,'Calgary Nor-Am Feb 14 DM'!$A$17:$H$92,8,FALSE))</f>
        <v>0</v>
      </c>
      <c r="X50" s="10">
        <f>IF(ISNA(VLOOKUP($C50,'Camp Fortune TT Feb 21 MO'!$A$17:$H$97,8,FALSE))=TRUE,0,VLOOKUP($C50,'Camp Fortune TT Feb 21 MO'!$A$17:$H$97,8,FALSE))</f>
        <v>116.66904524047384</v>
      </c>
      <c r="Y50" s="10">
        <f>IF(ISNA(VLOOKUP($C50,'Park City Nor-Am Feb 20 MO'!$A$17:$H$97,8,FALSE))=TRUE,0,VLOOKUP($C50,'Park City Nor-Am Feb 20 MO'!$A$17:$H$97,8,FALSE))</f>
        <v>0</v>
      </c>
      <c r="Z50" s="10">
        <f>IF(ISNA(VLOOKUP($C50,'Park City Nor-Am Feb 21 DM'!$A$17:$H$97,8,FALSE))=TRUE,0,VLOOKUP($C50,'Park City Nor-Am Feb 21 DM'!$A$17:$H$97,8,FALSE))</f>
        <v>0</v>
      </c>
      <c r="AA50" s="10">
        <f>IF(ISNA(VLOOKUP($C50,'Caledon TT Feb 27 MO'!$A$17:$H$96,8,FALSE))=TRUE,0,VLOOKUP($C50,'Caledon TT Feb 27 MO'!$A$17:$H$96,8,FALSE))</f>
        <v>118.63358453007253</v>
      </c>
      <c r="AB50" s="10">
        <f>IF(ISNA(VLOOKUP($C50,'Caledon TT Feb 28 DM'!$A$17:$H$97,8,FALSE))=TRUE,0,VLOOKUP($C50,'Caledon TT Feb 28 DM'!$A$17:$H$97,8,FALSE))</f>
        <v>0</v>
      </c>
      <c r="AC50" s="10">
        <f>IF(ISNA(VLOOKUP($C50,'Killington Nor-Am March 5 MO'!$A$17:$H$97,8,FALSE))=TRUE,0,VLOOKUP($C50,'Killington Nor-Am March 5 MO'!$A$17:$H$97,8,FALSE))</f>
        <v>0</v>
      </c>
      <c r="AD50" s="10">
        <f>IF(ISNA(VLOOKUP($C50,'Killington Nor-Am March 6 DM'!$A$17:$H$97,8,FALSE))=TRUE,0,VLOOKUP($C50,'Killington Nor-Am March 6 DM'!$A$17:$H$97,8,FALSE))</f>
        <v>0</v>
      </c>
      <c r="AE50" s="10">
        <f>IF(ISNA(VLOOKUP($C50,'VSC Nor-Am Feb 27 MO'!$A$17:$H$97,8,FALSE))=TRUE,0,VLOOKUP($C50,'VSC Nor-Am Feb 27 MO'!$A$17:$H$97,8,FALSE))</f>
        <v>0</v>
      </c>
      <c r="AF50" s="10">
        <f>IF(ISNA(VLOOKUP($C50,'VSC Nor-Am Feb 28 DM'!$A$17:$H$97,8,FALSE))=TRUE,0,VLOOKUP($C50,'VSC Nor-Am Feb 28 DM'!$A$17:$H$97,8,FALSE))</f>
        <v>0</v>
      </c>
      <c r="AG50" s="10">
        <f>IF(ISNA(VLOOKUP($C50,'Sr Nationals March 12 MO'!$A$17:$H$97,8,FALSE))=TRUE,0,VLOOKUP($C50,'Sr Nationals March 12 MO'!$A$17:$H$97,8,FALSE))</f>
        <v>0</v>
      </c>
      <c r="AH50" s="10">
        <f>IF(ISNA(VLOOKUP($C50,'Sr Nationals March 13 DM'!$A$17:$H$97,8,FALSE))=TRUE,0,VLOOKUP($C50,'Sr Nationals March 13 DM'!$A$17:$H$97,8,FALSE))</f>
        <v>0</v>
      </c>
      <c r="AI50" s="10">
        <f>IF(ISNA(VLOOKUP($C50,'Jr Nationals March 18 MO'!$A$17:$H$97,8,FALSE))=TRUE,0,VLOOKUP($C50,'Jr Nationals March 18 MO'!$A$17:$H$97,8,FALSE))</f>
        <v>0</v>
      </c>
      <c r="AJ50" s="10">
        <f>IF(ISNA(VLOOKUP($C50,'Thunder Bay TT Jan 2016 MO'!$A$17:$H$97,8,FALSE))=TRUE,0,VLOOKUP($C50,'Thunder Bay TT Jan 2016 MO'!$A$17:$H$97,8,FALSE))</f>
        <v>0</v>
      </c>
      <c r="AK50" s="10">
        <f>IF(ISNA(VLOOKUP($C50,Event28!$A$17:$H$97,8,FALSE))=TRUE,0,VLOOKUP($C50,Event28!$A$17:$H$97,8,FALSE))</f>
        <v>0</v>
      </c>
      <c r="AL50" s="10">
        <f>IF(ISNA(VLOOKUP($C50,Event29!$A$17:$H$97,8,FALSE))=TRUE,0,VLOOKUP($C50,Event29!$A$17:$H$97,8,FALSE))</f>
        <v>0</v>
      </c>
      <c r="AM50" s="10">
        <f>IF(ISNA(VLOOKUP($C50,Event30!$A$17:$H$96,8,FALSE))=TRUE,0,VLOOKUP($C50,Event30!$A$17:$H$96,8,FALSE))</f>
        <v>0</v>
      </c>
    </row>
    <row r="51" spans="1:39" ht="13.5" customHeight="1">
      <c r="A51" s="151" t="s">
        <v>139</v>
      </c>
      <c r="B51" s="174" t="s">
        <v>81</v>
      </c>
      <c r="C51" s="220" t="s">
        <v>97</v>
      </c>
      <c r="D51" s="140"/>
      <c r="E51" s="8">
        <f t="shared" si="6"/>
        <v>46</v>
      </c>
      <c r="F51" s="9">
        <f t="shared" si="7"/>
        <v>46</v>
      </c>
      <c r="G51" s="19">
        <f t="shared" si="8"/>
        <v>132.65306122448982</v>
      </c>
      <c r="H51" s="19">
        <f t="shared" si="9"/>
        <v>92.75283937263384</v>
      </c>
      <c r="I51" s="19">
        <f t="shared" si="10"/>
        <v>91.37240626137604</v>
      </c>
      <c r="J51" s="9">
        <f t="shared" si="11"/>
        <v>316.7783068584997</v>
      </c>
      <c r="K51" s="98"/>
      <c r="L51" s="10" t="str">
        <f>IF(ISNA(VLOOKUP($C51,'Canadian Selections Dec 19 - M'!$A$17:$H$67,8,FALSE))=TRUE,"0",VLOOKUP($C51,'Canadian Selections Dec 19 - M'!$A$17:$H$67,8,FALSE))</f>
        <v>0</v>
      </c>
      <c r="M51" s="26">
        <f>IF(ISNA(VLOOKUP($C51,'Canadian Selections Dec 20 - M'!$A$17:$H$17,8,FALSE))=TRUE,0,VLOOKUP($C51,'Canadian Selections Dec 20 - M'!$A$17:$H$17,8,FALSE))</f>
        <v>0</v>
      </c>
      <c r="N51" s="10">
        <f>IF(ISNA(VLOOKUP($C51,'Le Massif Cnd. Series Jan 16 MO'!$A$17:$H$95,8,FALSE))=TRUE,0,VLOOKUP($C51,'Le Massif Cnd. Series Jan 16 MO'!$A$17:$H$95,8,FALSE))</f>
        <v>0</v>
      </c>
      <c r="O51" s="10">
        <f>IF(ISNA(VLOOKUP($C51,'Le Massif Cnd. Series Jan 17 DM'!$A$17:$H$100,8,FALSE))=TRUE,0,VLOOKUP($C51,'Le Massif Cnd. Series Jan 17 DM'!$A$17:$H$100,8,FALSE))</f>
        <v>0</v>
      </c>
      <c r="P51" s="10">
        <f>IF(ISNA(VLOOKUP($C51,'USSA Bristol Jan 16 MO'!$A$17:$H$100,8,FALSE))=TRUE,0,VLOOKUP($C51,'USSA Bristol Jan 16 MO'!$A$17:$H$100,8,FALSE))</f>
        <v>0</v>
      </c>
      <c r="Q51" s="10">
        <f>IF(ISNA(VLOOKUP($C51,'USSA Bristol Jan 17 DM'!$A$17:$H$100,8,FALSE))=TRUE,0,VLOOKUP($C51,'USSA Bristol Jan 17 DM'!$A$17:$H$100,8,FALSE))</f>
        <v>0</v>
      </c>
      <c r="R51" s="10">
        <f>IF(ISNA(VLOOKUP($C51,'Apex Cnd. Series Feb 6 MO'!$A$17:$H$99,8,FALSE))=TRUE,0,VLOOKUP($C51,'Apex Cnd. Series Feb 6 MO'!$A$17:$H$99,8,FALSE))</f>
        <v>0</v>
      </c>
      <c r="S51" s="10">
        <f>IF(ISNA(VLOOKUP($C51,'Apex Cnd. Series Feb 7 DM'!$A$17:$H$99,8,FALSE))=TRUE,0,VLOOKUP($C51,'Apex Cnd. Series Feb 7 DM'!$A$17:$H$99,8,FALSE))</f>
        <v>0</v>
      </c>
      <c r="T51" s="10">
        <f>IF(ISNA(VLOOKUP($C51,'Calabogie TT Feb 7 MO'!$A$17:$H$97,8,FALSE))=TRUE,0,VLOOKUP($C51,'Calabogie TT Feb 7 MO'!$A$17:$H$97,8,FALSE))</f>
        <v>92.75283937263384</v>
      </c>
      <c r="U51" s="10">
        <f>IF(ISNA(VLOOKUP($C51,'Calabogie TT Feb 6 MO'!$A$17:$H$97,8,FALSE))=TRUE,0,VLOOKUP($C51,'Calabogie TT Feb 6 MO'!$A$17:$H$97,8,FALSE))</f>
        <v>91.37240626137604</v>
      </c>
      <c r="V51" s="10">
        <f>IF(ISNA(VLOOKUP($C51,'Calgary Nor-Am Feb 13 MO'!$A$17:$H$92,8,FALSE))=TRUE,0,VLOOKUP($C51,'Calgary Nor-Am Feb 13 MO'!$A$17:$H$92,8,FALSE))</f>
        <v>0</v>
      </c>
      <c r="W51" s="10">
        <f>IF(ISNA(VLOOKUP($C51,'Calgary Nor-Am Feb 14 DM'!$A$17:$H$92,8,FALSE))=TRUE,0,VLOOKUP($C51,'Calgary Nor-Am Feb 14 DM'!$A$17:$H$92,8,FALSE))</f>
        <v>0</v>
      </c>
      <c r="X51" s="10">
        <f>IF(ISNA(VLOOKUP($C51,'Camp Fortune TT Feb 21 MO'!$A$17:$H$97,8,FALSE))=TRUE,0,VLOOKUP($C51,'Camp Fortune TT Feb 21 MO'!$A$17:$H$97,8,FALSE))</f>
        <v>132.65306122448982</v>
      </c>
      <c r="Y51" s="10">
        <f>IF(ISNA(VLOOKUP($C51,'Park City Nor-Am Feb 20 MO'!$A$17:$H$97,8,FALSE))=TRUE,0,VLOOKUP($C51,'Park City Nor-Am Feb 20 MO'!$A$17:$H$97,8,FALSE))</f>
        <v>0</v>
      </c>
      <c r="Z51" s="10">
        <f>IF(ISNA(VLOOKUP($C51,'Park City Nor-Am Feb 21 DM'!$A$17:$H$97,8,FALSE))=TRUE,0,VLOOKUP($C51,'Park City Nor-Am Feb 21 DM'!$A$17:$H$97,8,FALSE))</f>
        <v>0</v>
      </c>
      <c r="AA51" s="10">
        <f>IF(ISNA(VLOOKUP($C51,'Caledon TT Feb 27 MO'!$A$17:$H$96,8,FALSE))=TRUE,0,VLOOKUP($C51,'Caledon TT Feb 27 MO'!$A$17:$H$96,8,FALSE))</f>
        <v>0</v>
      </c>
      <c r="AB51" s="10">
        <f>IF(ISNA(VLOOKUP($C51,'Caledon TT Feb 28 DM'!$A$17:$H$97,8,FALSE))=TRUE,0,VLOOKUP($C51,'Caledon TT Feb 28 DM'!$A$17:$H$97,8,FALSE))</f>
        <v>0</v>
      </c>
      <c r="AC51" s="10">
        <f>IF(ISNA(VLOOKUP($C51,'Killington Nor-Am March 5 MO'!$A$17:$H$97,8,FALSE))=TRUE,0,VLOOKUP($C51,'Killington Nor-Am March 5 MO'!$A$17:$H$97,8,FALSE))</f>
        <v>0</v>
      </c>
      <c r="AD51" s="10">
        <f>IF(ISNA(VLOOKUP($C51,'Killington Nor-Am March 6 DM'!$A$17:$H$97,8,FALSE))=TRUE,0,VLOOKUP($C51,'Killington Nor-Am March 6 DM'!$A$17:$H$97,8,FALSE))</f>
        <v>0</v>
      </c>
      <c r="AE51" s="10">
        <f>IF(ISNA(VLOOKUP($C51,'VSC Nor-Am Feb 27 MO'!$A$17:$H$97,8,FALSE))=TRUE,0,VLOOKUP($C51,'VSC Nor-Am Feb 27 MO'!$A$17:$H$97,8,FALSE))</f>
        <v>0</v>
      </c>
      <c r="AF51" s="10">
        <f>IF(ISNA(VLOOKUP($C51,'VSC Nor-Am Feb 28 DM'!$A$17:$H$97,8,FALSE))=TRUE,0,VLOOKUP($C51,'VSC Nor-Am Feb 28 DM'!$A$17:$H$97,8,FALSE))</f>
        <v>0</v>
      </c>
      <c r="AG51" s="10">
        <f>IF(ISNA(VLOOKUP($C51,'Sr Nationals March 12 MO'!$A$17:$H$97,8,FALSE))=TRUE,0,VLOOKUP($C51,'Sr Nationals March 12 MO'!$A$17:$H$97,8,FALSE))</f>
        <v>0</v>
      </c>
      <c r="AH51" s="10">
        <f>IF(ISNA(VLOOKUP($C51,'Sr Nationals March 13 DM'!$A$17:$H$97,8,FALSE))=TRUE,0,VLOOKUP($C51,'Sr Nationals March 13 DM'!$A$17:$H$97,8,FALSE))</f>
        <v>0</v>
      </c>
      <c r="AI51" s="10">
        <f>IF(ISNA(VLOOKUP($C51,'Jr Nationals March 18 MO'!$A$17:$H$97,8,FALSE))=TRUE,0,VLOOKUP($C51,'Jr Nationals March 18 MO'!$A$17:$H$97,8,FALSE))</f>
        <v>0</v>
      </c>
      <c r="AJ51" s="10">
        <f>IF(ISNA(VLOOKUP($C51,'Thunder Bay TT Jan 2016 MO'!$A$17:$H$97,8,FALSE))=TRUE,0,VLOOKUP($C51,'Thunder Bay TT Jan 2016 MO'!$A$17:$H$97,8,FALSE))</f>
        <v>0</v>
      </c>
      <c r="AK51" s="10">
        <f>IF(ISNA(VLOOKUP($C51,Event28!$A$17:$H$97,8,FALSE))=TRUE,0,VLOOKUP($C51,Event28!$A$17:$H$97,8,FALSE))</f>
        <v>0</v>
      </c>
      <c r="AL51" s="10">
        <f>IF(ISNA(VLOOKUP($C51,Event29!$A$17:$H$97,8,FALSE))=TRUE,0,VLOOKUP($C51,Event29!$A$17:$H$97,8,FALSE))</f>
        <v>0</v>
      </c>
      <c r="AM51" s="10">
        <f>IF(ISNA(VLOOKUP($C51,Event30!$A$17:$H$96,8,FALSE))=TRUE,0,VLOOKUP($C51,Event30!$A$17:$H$96,8,FALSE))</f>
        <v>0</v>
      </c>
    </row>
    <row r="52" spans="1:39" ht="13.5" customHeight="1">
      <c r="A52" s="151" t="s">
        <v>89</v>
      </c>
      <c r="B52" s="151" t="s">
        <v>67</v>
      </c>
      <c r="C52" s="210" t="s">
        <v>114</v>
      </c>
      <c r="D52" s="140"/>
      <c r="E52" s="8">
        <f t="shared" si="6"/>
        <v>47</v>
      </c>
      <c r="F52" s="9">
        <f t="shared" si="7"/>
        <v>47</v>
      </c>
      <c r="G52" s="19">
        <f t="shared" si="8"/>
        <v>147</v>
      </c>
      <c r="H52" s="19">
        <f t="shared" si="9"/>
        <v>86.2628447809627</v>
      </c>
      <c r="I52" s="19">
        <f t="shared" si="10"/>
        <v>75.71896614488534</v>
      </c>
      <c r="J52" s="9">
        <f t="shared" si="11"/>
        <v>308.98181092584804</v>
      </c>
      <c r="K52" s="98"/>
      <c r="L52" s="10" t="str">
        <f>IF(ISNA(VLOOKUP($C52,'Canadian Selections Dec 19 - M'!$A$17:$H$67,8,FALSE))=TRUE,"0",VLOOKUP($C52,'Canadian Selections Dec 19 - M'!$A$17:$H$67,8,FALSE))</f>
        <v>0</v>
      </c>
      <c r="M52" s="26">
        <f>IF(ISNA(VLOOKUP($C52,'Canadian Selections Dec 20 - M'!$A$17:$H$66,8,FALSE))=TRUE,0,VLOOKUP($C52,'Canadian Selections Dec 20 - M'!$A$17:$H$66,8,FALSE))</f>
        <v>0</v>
      </c>
      <c r="N52" s="10">
        <f>IF(ISNA(VLOOKUP($C52,'Le Massif Cnd. Series Jan 16 MO'!$A$17:$H$17,8,FALSE))=TRUE,0,VLOOKUP($C52,'Le Massif Cnd. Series Jan 16 MO'!$A$17:$H$24,8,FALSE))</f>
        <v>0</v>
      </c>
      <c r="O52" s="10">
        <f>IF(ISNA(VLOOKUP($C52,'Le Massif Cnd. Series Jan 17 DM'!$A$17:$H$100,8,FALSE))=TRUE,0,VLOOKUP($C52,'Le Massif Cnd. Series Jan 17 DM'!$A$17:$H$100,8,FALSE))</f>
        <v>0</v>
      </c>
      <c r="P52" s="10">
        <f>IF(ISNA(VLOOKUP($C52,'USSA Bristol Jan 16 MO'!$A$17:$H$100,8,FALSE))=TRUE,0,VLOOKUP($C52,'USSA Bristol Jan 16 MO'!$A$17:$H$100,8,FALSE))</f>
        <v>0</v>
      </c>
      <c r="Q52" s="10">
        <f>IF(ISNA(VLOOKUP($C52,'USSA Bristol Jan 17 DM'!$A$17:$H$100,8,FALSE))=TRUE,0,VLOOKUP($C52,'USSA Bristol Jan 17 DM'!$A$17:$H$100,8,FALSE))</f>
        <v>0</v>
      </c>
      <c r="R52" s="10">
        <f>IF(ISNA(VLOOKUP($C52,'Apex Cnd. Series Feb 6 MO'!$A$17:$H$99,8,FALSE))=TRUE,0,VLOOKUP($C52,'Apex Cnd. Series Feb 6 MO'!$A$17:$H$99,8,FALSE))</f>
        <v>0</v>
      </c>
      <c r="S52" s="10">
        <f>IF(ISNA(VLOOKUP($C52,'Apex Cnd. Series Feb 7 DM'!$A$17:$H$99,8,FALSE))=TRUE,0,VLOOKUP($C52,'Apex Cnd. Series Feb 7 DM'!$A$17:$H$99,8,FALSE))</f>
        <v>0</v>
      </c>
      <c r="T52" s="10">
        <f>IF(ISNA(VLOOKUP($C52,'Calabogie TT Feb 7 MO'!$A$17:$H$97,8,FALSE))=TRUE,0,VLOOKUP($C52,'Calabogie TT Feb 7 MO'!$A$17:$H$97,8,FALSE))</f>
        <v>86.2628447809627</v>
      </c>
      <c r="U52" s="10">
        <f>IF(ISNA(VLOOKUP($C52,'Calabogie TT Feb 6 MO'!$A$17:$H$97,8,FALSE))=TRUE,0,VLOOKUP($C52,'Calabogie TT Feb 6 MO'!$A$17:$H$97,8,FALSE))</f>
        <v>75.71896614488534</v>
      </c>
      <c r="V52" s="10">
        <f>IF(ISNA(VLOOKUP($C52,'Calgary Nor-Am Feb 13 MO'!$A$17:$H$92,8,FALSE))=TRUE,0,VLOOKUP($C52,'Calgary Nor-Am Feb 13 MO'!$A$17:$H$92,8,FALSE))</f>
        <v>0</v>
      </c>
      <c r="W52" s="10">
        <f>IF(ISNA(VLOOKUP($C52,'Calgary Nor-Am Feb 14 DM'!$A$17:$H$92,8,FALSE))=TRUE,0,VLOOKUP($C52,'Calgary Nor-Am Feb 14 DM'!$A$17:$H$92,8,FALSE))</f>
        <v>0</v>
      </c>
      <c r="X52" s="10">
        <v>147</v>
      </c>
      <c r="Y52" s="10">
        <f>IF(ISNA(VLOOKUP($C52,'Park City Nor-Am Feb 20 MO'!$A$17:$H$97,8,FALSE))=TRUE,0,VLOOKUP($C52,'Park City Nor-Am Feb 20 MO'!$A$17:$H$97,8,FALSE))</f>
        <v>0</v>
      </c>
      <c r="Z52" s="10">
        <f>IF(ISNA(VLOOKUP($C52,'Park City Nor-Am Feb 21 DM'!$A$17:$H$97,8,FALSE))=TRUE,0,VLOOKUP($C52,'Park City Nor-Am Feb 21 DM'!$A$17:$H$97,8,FALSE))</f>
        <v>0</v>
      </c>
      <c r="AA52" s="10">
        <f>IF(ISNA(VLOOKUP($C52,'Caledon TT Feb 27 MO'!$A$17:$H$96,8,FALSE))=TRUE,0,VLOOKUP($C52,'Caledon TT Feb 27 MO'!$A$17:$H$96,8,FALSE))</f>
        <v>0</v>
      </c>
      <c r="AB52" s="10">
        <f>IF(ISNA(VLOOKUP($C52,'Caledon TT Feb 28 DM'!$A$17:$H$97,8,FALSE))=TRUE,0,VLOOKUP($C52,'Caledon TT Feb 28 DM'!$A$17:$H$97,8,FALSE))</f>
        <v>0</v>
      </c>
      <c r="AC52" s="10">
        <f>IF(ISNA(VLOOKUP($C52,'Killington Nor-Am March 5 MO'!$A$17:$H$97,8,FALSE))=TRUE,0,VLOOKUP($C52,'Killington Nor-Am March 5 MO'!$A$17:$H$97,8,FALSE))</f>
        <v>0</v>
      </c>
      <c r="AD52" s="10">
        <f>IF(ISNA(VLOOKUP($C52,'Killington Nor-Am March 6 DM'!$A$17:$H$97,8,FALSE))=TRUE,0,VLOOKUP($C52,'Killington Nor-Am March 6 DM'!$A$17:$H$97,8,FALSE))</f>
        <v>0</v>
      </c>
      <c r="AE52" s="10">
        <f>IF(ISNA(VLOOKUP($C52,'VSC Nor-Am Feb 27 MO'!$A$17:$H$97,8,FALSE))=TRUE,0,VLOOKUP($C52,'VSC Nor-Am Feb 27 MO'!$A$17:$H$97,8,FALSE))</f>
        <v>0</v>
      </c>
      <c r="AF52" s="10">
        <f>IF(ISNA(VLOOKUP($C52,'VSC Nor-Am Feb 28 DM'!$A$17:$H$97,8,FALSE))=TRUE,0,VLOOKUP($C52,'VSC Nor-Am Feb 28 DM'!$A$17:$H$97,8,FALSE))</f>
        <v>0</v>
      </c>
      <c r="AG52" s="10">
        <f>IF(ISNA(VLOOKUP($C52,'Sr Nationals March 12 MO'!$A$17:$H$97,8,FALSE))=TRUE,0,VLOOKUP($C52,'Sr Nationals March 12 MO'!$A$17:$H$97,8,FALSE))</f>
        <v>0</v>
      </c>
      <c r="AH52" s="10">
        <f>IF(ISNA(VLOOKUP($C52,'Sr Nationals March 13 DM'!$A$17:$H$97,8,FALSE))=TRUE,0,VLOOKUP($C52,'Sr Nationals March 13 DM'!$A$17:$H$97,8,FALSE))</f>
        <v>0</v>
      </c>
      <c r="AI52" s="10">
        <f>IF(ISNA(VLOOKUP($C52,'Jr Nationals March 18 MO'!$A$17:$H$97,8,FALSE))=TRUE,0,VLOOKUP($C52,'Jr Nationals March 18 MO'!$A$17:$H$97,8,FALSE))</f>
        <v>0</v>
      </c>
      <c r="AJ52" s="10">
        <f>IF(ISNA(VLOOKUP($C52,'Thunder Bay TT Jan 2016 MO'!$A$17:$H$97,8,FALSE))=TRUE,0,VLOOKUP($C52,'Thunder Bay TT Jan 2016 MO'!$A$17:$H$97,8,FALSE))</f>
        <v>0</v>
      </c>
      <c r="AK52" s="10">
        <f>IF(ISNA(VLOOKUP($C52,Event28!$A$17:$H$97,8,FALSE))=TRUE,0,VLOOKUP($C52,Event28!$A$17:$H$97,8,FALSE))</f>
        <v>0</v>
      </c>
      <c r="AL52" s="10">
        <f>IF(ISNA(VLOOKUP($C52,Event29!$A$17:$H$97,8,FALSE))=TRUE,0,VLOOKUP($C52,Event29!$A$17:$H$97,8,FALSE))</f>
        <v>0</v>
      </c>
      <c r="AM52" s="10">
        <f>IF(ISNA(VLOOKUP($C52,Event30!$A$17:$H$96,8,FALSE))=TRUE,0,VLOOKUP($C52,Event30!$A$17:$H$96,8,FALSE))</f>
        <v>0</v>
      </c>
    </row>
    <row r="53" spans="1:39" ht="13.5" customHeight="1">
      <c r="A53" s="174" t="s">
        <v>139</v>
      </c>
      <c r="B53" s="174" t="s">
        <v>134</v>
      </c>
      <c r="C53" s="220" t="s">
        <v>90</v>
      </c>
      <c r="D53" s="140"/>
      <c r="E53" s="8">
        <f t="shared" si="6"/>
        <v>48</v>
      </c>
      <c r="F53" s="9">
        <f t="shared" si="7"/>
        <v>48</v>
      </c>
      <c r="G53" s="19">
        <f t="shared" si="8"/>
        <v>111.03182531753961</v>
      </c>
      <c r="H53" s="19">
        <f t="shared" si="9"/>
        <v>97.98089057148007</v>
      </c>
      <c r="I53" s="19">
        <f t="shared" si="10"/>
        <v>83.4546778303604</v>
      </c>
      <c r="J53" s="9">
        <f t="shared" si="11"/>
        <v>292.4673937193801</v>
      </c>
      <c r="K53" s="98"/>
      <c r="L53" s="10" t="str">
        <f>IF(ISNA(VLOOKUP($C53,'Canadian Selections Dec 19 - M'!$A$17:$H$67,8,FALSE))=TRUE,"0",VLOOKUP($C53,'Canadian Selections Dec 19 - M'!$A$17:$H$67,8,FALSE))</f>
        <v>0</v>
      </c>
      <c r="M53" s="26">
        <f>IF(ISNA(VLOOKUP($C53,'Canadian Selections Dec 20 - M'!$A$17:$H$17,8,FALSE))=TRUE,0,VLOOKUP($C53,'Canadian Selections Dec 20 - M'!$A$17:$H$17,8,FALSE))</f>
        <v>0</v>
      </c>
      <c r="N53" s="10">
        <f>IF(ISNA(VLOOKUP($C53,'Le Massif Cnd. Series Jan 16 MO'!$A$17:$H$17,8,FALSE))=TRUE,0,VLOOKUP($C53,'Le Massif Cnd. Series Jan 16 MO'!$A$17:$H$24,8,FALSE))</f>
        <v>0</v>
      </c>
      <c r="O53" s="10">
        <f>IF(ISNA(VLOOKUP($C53,'Le Massif Cnd. Series Jan 17 DM'!$A$17:$H$100,8,FALSE))=TRUE,0,VLOOKUP($C53,'Le Massif Cnd. Series Jan 17 DM'!$A$17:$H$100,8,FALSE))</f>
        <v>0</v>
      </c>
      <c r="P53" s="10">
        <f>IF(ISNA(VLOOKUP($C53,'USSA Bristol Jan 16 MO'!$A$17:$H$100,8,FALSE))=TRUE,0,VLOOKUP($C53,'USSA Bristol Jan 16 MO'!$A$17:$H$100,8,FALSE))</f>
        <v>0</v>
      </c>
      <c r="Q53" s="10">
        <f>IF(ISNA(VLOOKUP($C53,'USSA Bristol Jan 17 DM'!$A$17:$H$100,8,FALSE))=TRUE,0,VLOOKUP($C53,'USSA Bristol Jan 17 DM'!$A$17:$H$100,8,FALSE))</f>
        <v>0</v>
      </c>
      <c r="R53" s="10">
        <f>IF(ISNA(VLOOKUP($C53,'Apex Cnd. Series Feb 6 MO'!$A$17:$H$99,8,FALSE))=TRUE,0,VLOOKUP($C53,'Apex Cnd. Series Feb 6 MO'!$A$17:$H$99,8,FALSE))</f>
        <v>0</v>
      </c>
      <c r="S53" s="10">
        <f>IF(ISNA(VLOOKUP($C53,'Apex Cnd. Series Feb 7 DM'!$A$17:$H$99,8,FALSE))=TRUE,0,VLOOKUP($C53,'Apex Cnd. Series Feb 7 DM'!$A$17:$H$99,8,FALSE))</f>
        <v>0</v>
      </c>
      <c r="T53" s="10">
        <f>IF(ISNA(VLOOKUP($C53,'Calabogie TT Feb 7 MO'!$A$17:$H$97,8,FALSE))=TRUE,0,VLOOKUP($C53,'Calabogie TT Feb 7 MO'!$A$17:$H$97,8,FALSE))</f>
        <v>97.98089057148007</v>
      </c>
      <c r="U53" s="10">
        <f>IF(ISNA(VLOOKUP($C53,'Calabogie TT Feb 6 MO'!$A$17:$H$97,8,FALSE))=TRUE,0,VLOOKUP($C53,'Calabogie TT Feb 6 MO'!$A$17:$H$97,8,FALSE))</f>
        <v>83.4546778303604</v>
      </c>
      <c r="V53" s="10">
        <f>IF(ISNA(VLOOKUP($C53,'Calgary Nor-Am Feb 13 MO'!$A$17:$H$92,8,FALSE))=TRUE,0,VLOOKUP($C53,'Calgary Nor-Am Feb 13 MO'!$A$17:$H$92,8,FALSE))</f>
        <v>0</v>
      </c>
      <c r="W53" s="10">
        <f>IF(ISNA(VLOOKUP($C53,'Calgary Nor-Am Feb 14 DM'!$A$17:$H$92,8,FALSE))=TRUE,0,VLOOKUP($C53,'Calgary Nor-Am Feb 14 DM'!$A$17:$H$92,8,FALSE))</f>
        <v>0</v>
      </c>
      <c r="X53" s="10">
        <f>IF(ISNA(VLOOKUP($C53,'Camp Fortune TT Feb 21 MO'!$A$17:$H$97,8,FALSE))=TRUE,0,VLOOKUP($C53,'Camp Fortune TT Feb 21 MO'!$A$17:$H$97,8,FALSE))</f>
        <v>111.03182531753961</v>
      </c>
      <c r="Y53" s="10">
        <f>IF(ISNA(VLOOKUP($C53,'Park City Nor-Am Feb 20 MO'!$A$17:$H$97,8,FALSE))=TRUE,0,VLOOKUP($C53,'Park City Nor-Am Feb 20 MO'!$A$17:$H$97,8,FALSE))</f>
        <v>0</v>
      </c>
      <c r="Z53" s="10">
        <f>IF(ISNA(VLOOKUP($C53,'Park City Nor-Am Feb 21 DM'!$A$17:$H$97,8,FALSE))=TRUE,0,VLOOKUP($C53,'Park City Nor-Am Feb 21 DM'!$A$17:$H$97,8,FALSE))</f>
        <v>0</v>
      </c>
      <c r="AA53" s="10">
        <f>IF(ISNA(VLOOKUP($C53,'Caledon TT Feb 27 MO'!$A$17:$H$96,8,FALSE))=TRUE,0,VLOOKUP($C53,'Caledon TT Feb 27 MO'!$A$17:$H$96,8,FALSE))</f>
        <v>0</v>
      </c>
      <c r="AB53" s="10">
        <f>IF(ISNA(VLOOKUP($C53,'Caledon TT Feb 28 DM'!$A$17:$H$97,8,FALSE))=TRUE,0,VLOOKUP($C53,'Caledon TT Feb 28 DM'!$A$17:$H$97,8,FALSE))</f>
        <v>0</v>
      </c>
      <c r="AC53" s="10">
        <f>IF(ISNA(VLOOKUP($C53,'Killington Nor-Am March 5 MO'!$A$17:$H$97,8,FALSE))=TRUE,0,VLOOKUP($C53,'Killington Nor-Am March 5 MO'!$A$17:$H$97,8,FALSE))</f>
        <v>0</v>
      </c>
      <c r="AD53" s="10">
        <f>IF(ISNA(VLOOKUP($C53,'Killington Nor-Am March 6 DM'!$A$17:$H$97,8,FALSE))=TRUE,0,VLOOKUP($C53,'Killington Nor-Am March 6 DM'!$A$17:$H$97,8,FALSE))</f>
        <v>0</v>
      </c>
      <c r="AE53" s="10">
        <f>IF(ISNA(VLOOKUP($C53,'VSC Nor-Am Feb 27 MO'!$A$17:$H$97,8,FALSE))=TRUE,0,VLOOKUP($C53,'VSC Nor-Am Feb 27 MO'!$A$17:$H$97,8,FALSE))</f>
        <v>0</v>
      </c>
      <c r="AF53" s="10">
        <f>IF(ISNA(VLOOKUP($C53,'VSC Nor-Am Feb 28 DM'!$A$17:$H$97,8,FALSE))=TRUE,0,VLOOKUP($C53,'VSC Nor-Am Feb 28 DM'!$A$17:$H$97,8,FALSE))</f>
        <v>0</v>
      </c>
      <c r="AG53" s="10">
        <f>IF(ISNA(VLOOKUP($C53,'Sr Nationals March 12 MO'!$A$17:$H$97,8,FALSE))=TRUE,0,VLOOKUP($C53,'Sr Nationals March 12 MO'!$A$17:$H$97,8,FALSE))</f>
        <v>0</v>
      </c>
      <c r="AH53" s="10">
        <f>IF(ISNA(VLOOKUP($C53,'Sr Nationals March 13 DM'!$A$17:$H$97,8,FALSE))=TRUE,0,VLOOKUP($C53,'Sr Nationals March 13 DM'!$A$17:$H$97,8,FALSE))</f>
        <v>0</v>
      </c>
      <c r="AI53" s="10">
        <f>IF(ISNA(VLOOKUP($C53,'Jr Nationals March 18 MO'!$A$17:$H$97,8,FALSE))=TRUE,0,VLOOKUP($C53,'Jr Nationals March 18 MO'!$A$17:$H$97,8,FALSE))</f>
        <v>0</v>
      </c>
      <c r="AJ53" s="10">
        <f>IF(ISNA(VLOOKUP($C53,'Thunder Bay TT Jan 2016 MO'!$A$17:$H$97,8,FALSE))=TRUE,0,VLOOKUP($C53,'Thunder Bay TT Jan 2016 MO'!$A$17:$H$97,8,FALSE))</f>
        <v>0</v>
      </c>
      <c r="AK53" s="10">
        <f>IF(ISNA(VLOOKUP($C53,Event28!$A$17:$H$97,8,FALSE))=TRUE,0,VLOOKUP($C53,Event28!$A$17:$H$97,8,FALSE))</f>
        <v>0</v>
      </c>
      <c r="AL53" s="10">
        <f>IF(ISNA(VLOOKUP($C53,Event29!$A$17:$H$97,8,FALSE))=TRUE,0,VLOOKUP($C53,Event29!$A$17:$H$97,8,FALSE))</f>
        <v>0</v>
      </c>
      <c r="AM53" s="10">
        <f>IF(ISNA(VLOOKUP($C53,Event30!$A$17:$H$96,8,FALSE))=TRUE,0,VLOOKUP($C53,Event30!$A$17:$H$96,8,FALSE))</f>
        <v>0</v>
      </c>
    </row>
    <row r="54" spans="1:39" ht="13.5" customHeight="1">
      <c r="A54" s="174" t="s">
        <v>66</v>
      </c>
      <c r="B54" s="174" t="s">
        <v>81</v>
      </c>
      <c r="C54" s="233" t="s">
        <v>76</v>
      </c>
      <c r="D54" s="140"/>
      <c r="E54" s="8">
        <f t="shared" si="6"/>
        <v>49</v>
      </c>
      <c r="F54" s="9">
        <f t="shared" si="7"/>
        <v>49</v>
      </c>
      <c r="G54" s="19">
        <f t="shared" si="8"/>
        <v>286.960036960037</v>
      </c>
      <c r="H54" s="19">
        <f t="shared" si="9"/>
        <v>0</v>
      </c>
      <c r="I54" s="19">
        <f t="shared" si="10"/>
        <v>0</v>
      </c>
      <c r="J54" s="9">
        <f t="shared" si="11"/>
        <v>286.960036960037</v>
      </c>
      <c r="K54" s="98"/>
      <c r="L54" s="10" t="str">
        <f>IF(ISNA(VLOOKUP($C54,'Canadian Selections Dec 19 - M'!$A$17:$H$67,8,FALSE))=TRUE,"0",VLOOKUP($C54,'Canadian Selections Dec 19 - M'!$A$17:$H$67,8,FALSE))</f>
        <v>0</v>
      </c>
      <c r="M54" s="26">
        <f>IF(ISNA(VLOOKUP($C54,'Canadian Selections Dec 20 - M'!$A$17:$H$17,8,FALSE))=TRUE,0,VLOOKUP($C54,'Canadian Selections Dec 20 - M'!$A$17:$H$17,8,FALSE))</f>
        <v>0</v>
      </c>
      <c r="N54" s="10">
        <f>IF(ISNA(VLOOKUP($C54,'Le Massif Cnd. Series Jan 16 MO'!$A$17:$H$95,8,FALSE))=TRUE,0,VLOOKUP($C54,'Le Massif Cnd. Series Jan 16 MO'!$A$17:$H$95,8,FALSE))</f>
        <v>0</v>
      </c>
      <c r="O54" s="10">
        <f>IF(ISNA(VLOOKUP($C54,'Le Massif Cnd. Series Jan 17 DM'!$A$17:$H$100,8,FALSE))=TRUE,0,VLOOKUP($C54,'Le Massif Cnd. Series Jan 17 DM'!$A$17:$H$100,8,FALSE))</f>
        <v>0</v>
      </c>
      <c r="P54" s="10">
        <f>IF(ISNA(VLOOKUP($C54,'USSA Bristol Jan 16 MO'!$A$17:$H$100,8,FALSE))=TRUE,0,VLOOKUP($C54,'USSA Bristol Jan 16 MO'!$A$17:$H$100,8,FALSE))</f>
        <v>286.960036960037</v>
      </c>
      <c r="Q54" s="10">
        <f>IF(ISNA(VLOOKUP($C54,'USSA Bristol Jan 17 DM'!$A$17:$H$100,8,FALSE))=TRUE,0,VLOOKUP($C54,'USSA Bristol Jan 17 DM'!$A$17:$H$100,8,FALSE))</f>
        <v>0</v>
      </c>
      <c r="R54" s="10">
        <f>IF(ISNA(VLOOKUP($C54,'Apex Cnd. Series Feb 6 MO'!$A$17:$H$99,8,FALSE))=TRUE,0,VLOOKUP($C54,'Apex Cnd. Series Feb 6 MO'!$A$17:$H$99,8,FALSE))</f>
        <v>0</v>
      </c>
      <c r="S54" s="10">
        <f>IF(ISNA(VLOOKUP($C54,'Apex Cnd. Series Feb 7 DM'!$A$17:$H$99,8,FALSE))=TRUE,0,VLOOKUP($C54,'Apex Cnd. Series Feb 7 DM'!$A$17:$H$99,8,FALSE))</f>
        <v>0</v>
      </c>
      <c r="T54" s="10">
        <f>IF(ISNA(VLOOKUP($C54,'Calabogie TT Feb 7 MO'!$A$17:$H$97,8,FALSE))=TRUE,0,VLOOKUP($C54,'Calabogie TT Feb 7 MO'!$A$17:$H$97,8,FALSE))</f>
        <v>0</v>
      </c>
      <c r="U54" s="10">
        <f>IF(ISNA(VLOOKUP($C54,'Calabogie TT Feb 6 MO'!$A$17:$H$97,8,FALSE))=TRUE,0,VLOOKUP($C54,'Calabogie TT Feb 6 MO'!$A$17:$H$97,8,FALSE))</f>
        <v>0</v>
      </c>
      <c r="V54" s="10">
        <f>IF(ISNA(VLOOKUP($C54,'Calgary Nor-Am Feb 13 MO'!$A$17:$H$92,8,FALSE))=TRUE,0,VLOOKUP($C54,'Calgary Nor-Am Feb 13 MO'!$A$17:$H$92,8,FALSE))</f>
        <v>0</v>
      </c>
      <c r="W54" s="10">
        <f>IF(ISNA(VLOOKUP($C54,'Calgary Nor-Am Feb 14 DM'!$A$17:$H$92,8,FALSE))=TRUE,0,VLOOKUP($C54,'Calgary Nor-Am Feb 14 DM'!$A$17:$H$92,8,FALSE))</f>
        <v>0</v>
      </c>
      <c r="X54" s="10">
        <f>IF(ISNA(VLOOKUP($C54,'Camp Fortune TT Feb 21 MO'!$A$17:$H$97,8,FALSE))=TRUE,0,VLOOKUP($C54,'Camp Fortune TT Feb 21 MO'!$A$17:$H$97,8,FALSE))</f>
        <v>0</v>
      </c>
      <c r="Y54" s="10">
        <f>IF(ISNA(VLOOKUP($C54,'Park City Nor-Am Feb 20 MO'!$A$17:$H$97,8,FALSE))=TRUE,0,VLOOKUP($C54,'Park City Nor-Am Feb 20 MO'!$A$17:$H$97,8,FALSE))</f>
        <v>0</v>
      </c>
      <c r="Z54" s="10">
        <f>IF(ISNA(VLOOKUP($C54,'Park City Nor-Am Feb 21 DM'!$A$17:$H$97,8,FALSE))=TRUE,0,VLOOKUP($C54,'Park City Nor-Am Feb 21 DM'!$A$17:$H$97,8,FALSE))</f>
        <v>0</v>
      </c>
      <c r="AA54" s="10">
        <f>IF(ISNA(VLOOKUP($C54,'Caledon TT Feb 27 MO'!$A$17:$H$96,8,FALSE))=TRUE,0,VLOOKUP($C54,'Caledon TT Feb 27 MO'!$A$17:$H$96,8,FALSE))</f>
        <v>0</v>
      </c>
      <c r="AB54" s="10">
        <f>IF(ISNA(VLOOKUP($C54,'Caledon TT Feb 28 DM'!$A$17:$H$97,8,FALSE))=TRUE,0,VLOOKUP($C54,'Caledon TT Feb 28 DM'!$A$17:$H$97,8,FALSE))</f>
        <v>0</v>
      </c>
      <c r="AC54" s="10">
        <f>IF(ISNA(VLOOKUP($C54,'Killington Nor-Am March 5 MO'!$A$17:$H$97,8,FALSE))=TRUE,0,VLOOKUP($C54,'Killington Nor-Am March 5 MO'!$A$17:$H$97,8,FALSE))</f>
        <v>0</v>
      </c>
      <c r="AD54" s="10">
        <f>IF(ISNA(VLOOKUP($C54,'Killington Nor-Am March 6 DM'!$A$17:$H$97,8,FALSE))=TRUE,0,VLOOKUP($C54,'Killington Nor-Am March 6 DM'!$A$17:$H$97,8,FALSE))</f>
        <v>0</v>
      </c>
      <c r="AE54" s="10">
        <f>IF(ISNA(VLOOKUP($C54,'VSC Nor-Am Feb 27 MO'!$A$17:$H$97,8,FALSE))=TRUE,0,VLOOKUP($C54,'VSC Nor-Am Feb 27 MO'!$A$17:$H$97,8,FALSE))</f>
        <v>0</v>
      </c>
      <c r="AF54" s="10">
        <f>IF(ISNA(VLOOKUP($C54,'VSC Nor-Am Feb 28 DM'!$A$17:$H$97,8,FALSE))=TRUE,0,VLOOKUP($C54,'VSC Nor-Am Feb 28 DM'!$A$17:$H$97,8,FALSE))</f>
        <v>0</v>
      </c>
      <c r="AG54" s="10">
        <f>IF(ISNA(VLOOKUP($C54,'Sr Nationals March 12 MO'!$A$17:$H$97,8,FALSE))=TRUE,0,VLOOKUP($C54,'Sr Nationals March 12 MO'!$A$17:$H$97,8,FALSE))</f>
        <v>0</v>
      </c>
      <c r="AH54" s="10">
        <f>IF(ISNA(VLOOKUP($C54,'Sr Nationals March 13 DM'!$A$17:$H$97,8,FALSE))=TRUE,0,VLOOKUP($C54,'Sr Nationals March 13 DM'!$A$17:$H$97,8,FALSE))</f>
        <v>0</v>
      </c>
      <c r="AI54" s="10">
        <f>IF(ISNA(VLOOKUP($C54,'Jr Nationals March 18 MO'!$A$17:$H$97,8,FALSE))=TRUE,0,VLOOKUP($C54,'Jr Nationals March 18 MO'!$A$17:$H$97,8,FALSE))</f>
        <v>0</v>
      </c>
      <c r="AJ54" s="10">
        <f>IF(ISNA(VLOOKUP($C54,'Thunder Bay TT Jan 2016 MO'!$A$17:$H$97,8,FALSE))=TRUE,0,VLOOKUP($C54,'Thunder Bay TT Jan 2016 MO'!$A$17:$H$97,8,FALSE))</f>
        <v>0</v>
      </c>
      <c r="AK54" s="10">
        <f>IF(ISNA(VLOOKUP($C54,Event28!$A$17:$H$97,8,FALSE))=TRUE,0,VLOOKUP($C54,Event28!$A$17:$H$97,8,FALSE))</f>
        <v>0</v>
      </c>
      <c r="AL54" s="10">
        <f>IF(ISNA(VLOOKUP($C54,Event29!$A$17:$H$97,8,FALSE))=TRUE,0,VLOOKUP($C54,Event29!$A$17:$H$97,8,FALSE))</f>
        <v>0</v>
      </c>
      <c r="AM54" s="10">
        <f>IF(ISNA(VLOOKUP($C54,Event30!$A$17:$H$96,8,FALSE))=TRUE,0,VLOOKUP($C54,Event30!$A$17:$H$96,8,FALSE))</f>
        <v>0</v>
      </c>
    </row>
    <row r="55" spans="1:39" ht="13.5" customHeight="1">
      <c r="A55" s="151" t="s">
        <v>89</v>
      </c>
      <c r="B55" s="174" t="s">
        <v>81</v>
      </c>
      <c r="C55" s="220" t="s">
        <v>96</v>
      </c>
      <c r="D55" s="140"/>
      <c r="E55" s="8">
        <f t="shared" si="6"/>
        <v>50</v>
      </c>
      <c r="F55" s="9">
        <f t="shared" si="7"/>
        <v>50</v>
      </c>
      <c r="G55" s="19">
        <f t="shared" si="8"/>
        <v>164.38219820844594</v>
      </c>
      <c r="H55" s="19">
        <f t="shared" si="9"/>
        <v>121.31416090280305</v>
      </c>
      <c r="I55" s="19">
        <f t="shared" si="10"/>
        <v>0</v>
      </c>
      <c r="J55" s="9">
        <f t="shared" si="11"/>
        <v>285.69635911124897</v>
      </c>
      <c r="K55" s="98"/>
      <c r="L55" s="10" t="str">
        <f>IF(ISNA(VLOOKUP($C55,'Canadian Selections Dec 19 - M'!$A$17:$H$67,8,FALSE))=TRUE,"0",VLOOKUP($C55,'Canadian Selections Dec 19 - M'!$A$17:$H$67,8,FALSE))</f>
        <v>0</v>
      </c>
      <c r="M55" s="26">
        <f>IF(ISNA(VLOOKUP($C55,'Canadian Selections Dec 20 - M'!$A$17:$H$66,8,FALSE))=TRUE,0,VLOOKUP($C55,'Canadian Selections Dec 20 - M'!$A$17:$H$66,8,FALSE))</f>
        <v>0</v>
      </c>
      <c r="N55" s="10">
        <f>IF(ISNA(VLOOKUP($C55,'Le Massif Cnd. Series Jan 16 MO'!$A$17:$H$95,8,FALSE))=TRUE,0,VLOOKUP($C55,'Le Massif Cnd. Series Jan 16 MO'!$A$17:$H$95,8,FALSE))</f>
        <v>0</v>
      </c>
      <c r="O55" s="10">
        <f>IF(ISNA(VLOOKUP($C55,'Le Massif Cnd. Series Jan 17 DM'!$A$17:$H$100,8,FALSE))=TRUE,0,VLOOKUP($C55,'Le Massif Cnd. Series Jan 17 DM'!$A$17:$H$100,8,FALSE))</f>
        <v>0</v>
      </c>
      <c r="P55" s="10">
        <f>IF(ISNA(VLOOKUP($C55,'USSA Bristol Jan 16 MO'!$A$17:$H$100,8,FALSE))=TRUE,0,VLOOKUP($C55,'USSA Bristol Jan 16 MO'!$A$17:$H$100,8,FALSE))</f>
        <v>0</v>
      </c>
      <c r="Q55" s="10">
        <f>IF(ISNA(VLOOKUP($C55,'USSA Bristol Jan 17 DM'!$A$17:$H$100,8,FALSE))=TRUE,0,VLOOKUP($C55,'USSA Bristol Jan 17 DM'!$A$17:$H$100,8,FALSE))</f>
        <v>0</v>
      </c>
      <c r="R55" s="10">
        <f>IF(ISNA(VLOOKUP($C55,'Apex Cnd. Series Feb 6 MO'!$A$17:$H$99,8,FALSE))=TRUE,0,VLOOKUP($C55,'Apex Cnd. Series Feb 6 MO'!$A$17:$H$99,8,FALSE))</f>
        <v>0</v>
      </c>
      <c r="S55" s="10">
        <f>IF(ISNA(VLOOKUP($C55,'Apex Cnd. Series Feb 7 DM'!$A$17:$H$99,8,FALSE))=TRUE,0,VLOOKUP($C55,'Apex Cnd. Series Feb 7 DM'!$A$17:$H$99,8,FALSE))</f>
        <v>0</v>
      </c>
      <c r="T55" s="10">
        <f>IF(ISNA(VLOOKUP($C55,'Calabogie TT Feb 7 MO'!$A$17:$H$97,8,FALSE))=TRUE,0,VLOOKUP($C55,'Calabogie TT Feb 7 MO'!$A$17:$H$97,8,FALSE))</f>
        <v>0</v>
      </c>
      <c r="U55" s="10">
        <f>IF(ISNA(VLOOKUP($C55,'Calabogie TT Feb 6 MO'!$A$17:$H$97,8,FALSE))=TRUE,0,VLOOKUP($C55,'Calabogie TT Feb 6 MO'!$A$17:$H$97,8,FALSE))</f>
        <v>121.31416090280305</v>
      </c>
      <c r="V55" s="10">
        <f>IF(ISNA(VLOOKUP($C55,'Calgary Nor-Am Feb 13 MO'!$A$17:$H$92,8,FALSE))=TRUE,0,VLOOKUP($C55,'Calgary Nor-Am Feb 13 MO'!$A$17:$H$92,8,FALSE))</f>
        <v>0</v>
      </c>
      <c r="W55" s="10">
        <f>IF(ISNA(VLOOKUP($C55,'Calgary Nor-Am Feb 14 DM'!$A$17:$H$92,8,FALSE))=TRUE,0,VLOOKUP($C55,'Calgary Nor-Am Feb 14 DM'!$A$17:$H$92,8,FALSE))</f>
        <v>0</v>
      </c>
      <c r="X55" s="10">
        <f>IF(ISNA(VLOOKUP($C55,'Camp Fortune TT Feb 21 MO'!$A$17:$H$97,8,FALSE))=TRUE,0,VLOOKUP($C55,'Camp Fortune TT Feb 21 MO'!$A$17:$H$97,8,FALSE))</f>
        <v>0</v>
      </c>
      <c r="Y55" s="10">
        <f>IF(ISNA(VLOOKUP($C55,'Park City Nor-Am Feb 20 MO'!$A$17:$H$97,8,FALSE))=TRUE,0,VLOOKUP($C55,'Park City Nor-Am Feb 20 MO'!$A$17:$H$97,8,FALSE))</f>
        <v>0</v>
      </c>
      <c r="Z55" s="10">
        <f>IF(ISNA(VLOOKUP($C55,'Park City Nor-Am Feb 21 DM'!$A$17:$H$97,8,FALSE))=TRUE,0,VLOOKUP($C55,'Park City Nor-Am Feb 21 DM'!$A$17:$H$97,8,FALSE))</f>
        <v>0</v>
      </c>
      <c r="AA55" s="10">
        <f>IF(ISNA(VLOOKUP($C55,'Caledon TT Feb 27 MO'!$A$17:$H$96,8,FALSE))=TRUE,0,VLOOKUP($C55,'Caledon TT Feb 27 MO'!$A$17:$H$96,8,FALSE))</f>
        <v>164.38219820844594</v>
      </c>
      <c r="AB55" s="10">
        <f>IF(ISNA(VLOOKUP($C55,'Caledon TT Feb 28 DM'!$A$17:$H$97,8,FALSE))=TRUE,0,VLOOKUP($C55,'Caledon TT Feb 28 DM'!$A$17:$H$97,8,FALSE))</f>
        <v>0</v>
      </c>
      <c r="AC55" s="10">
        <f>IF(ISNA(VLOOKUP($C55,'Killington Nor-Am March 5 MO'!$A$17:$H$97,8,FALSE))=TRUE,0,VLOOKUP($C55,'Killington Nor-Am March 5 MO'!$A$17:$H$97,8,FALSE))</f>
        <v>0</v>
      </c>
      <c r="AD55" s="10">
        <f>IF(ISNA(VLOOKUP($C55,'Killington Nor-Am March 6 DM'!$A$17:$H$97,8,FALSE))=TRUE,0,VLOOKUP($C55,'Killington Nor-Am March 6 DM'!$A$17:$H$97,8,FALSE))</f>
        <v>0</v>
      </c>
      <c r="AE55" s="10">
        <f>IF(ISNA(VLOOKUP($C55,'VSC Nor-Am Feb 27 MO'!$A$17:$H$97,8,FALSE))=TRUE,0,VLOOKUP($C55,'VSC Nor-Am Feb 27 MO'!$A$17:$H$97,8,FALSE))</f>
        <v>0</v>
      </c>
      <c r="AF55" s="10">
        <f>IF(ISNA(VLOOKUP($C55,'VSC Nor-Am Feb 28 DM'!$A$17:$H$97,8,FALSE))=TRUE,0,VLOOKUP($C55,'VSC Nor-Am Feb 28 DM'!$A$17:$H$97,8,FALSE))</f>
        <v>0</v>
      </c>
      <c r="AG55" s="10">
        <f>IF(ISNA(VLOOKUP($C55,'Sr Nationals March 12 MO'!$A$17:$H$97,8,FALSE))=TRUE,0,VLOOKUP($C55,'Sr Nationals March 12 MO'!$A$17:$H$97,8,FALSE))</f>
        <v>0</v>
      </c>
      <c r="AH55" s="10">
        <f>IF(ISNA(VLOOKUP($C55,'Sr Nationals March 13 DM'!$A$17:$H$97,8,FALSE))=TRUE,0,VLOOKUP($C55,'Sr Nationals March 13 DM'!$A$17:$H$97,8,FALSE))</f>
        <v>0</v>
      </c>
      <c r="AI55" s="10">
        <f>IF(ISNA(VLOOKUP($C55,'Jr Nationals March 18 MO'!$A$17:$H$97,8,FALSE))=TRUE,0,VLOOKUP($C55,'Jr Nationals March 18 MO'!$A$17:$H$97,8,FALSE))</f>
        <v>0</v>
      </c>
      <c r="AJ55" s="10">
        <f>IF(ISNA(VLOOKUP($C55,'Thunder Bay TT Jan 2016 MO'!$A$17:$H$97,8,FALSE))=TRUE,0,VLOOKUP($C55,'Thunder Bay TT Jan 2016 MO'!$A$17:$H$97,8,FALSE))</f>
        <v>0</v>
      </c>
      <c r="AK55" s="10">
        <f>IF(ISNA(VLOOKUP($C55,Event28!$A$17:$H$97,8,FALSE))=TRUE,0,VLOOKUP($C55,Event28!$A$17:$H$97,8,FALSE))</f>
        <v>0</v>
      </c>
      <c r="AL55" s="10">
        <f>IF(ISNA(VLOOKUP($C55,Event29!$A$17:$H$97,8,FALSE))=TRUE,0,VLOOKUP($C55,Event29!$A$17:$H$97,8,FALSE))</f>
        <v>0</v>
      </c>
      <c r="AM55" s="10">
        <f>IF(ISNA(VLOOKUP($C55,Event30!$A$17:$H$96,8,FALSE))=TRUE,0,VLOOKUP($C55,Event30!$A$17:$H$96,8,FALSE))</f>
        <v>0</v>
      </c>
    </row>
    <row r="56" spans="1:39" ht="13.5" customHeight="1">
      <c r="A56" s="151" t="s">
        <v>158</v>
      </c>
      <c r="B56" s="151" t="s">
        <v>67</v>
      </c>
      <c r="C56" s="220" t="s">
        <v>151</v>
      </c>
      <c r="D56" s="140"/>
      <c r="E56" s="8">
        <f t="shared" si="6"/>
        <v>51</v>
      </c>
      <c r="F56" s="9">
        <f t="shared" si="7"/>
        <v>51</v>
      </c>
      <c r="G56" s="19">
        <f t="shared" si="8"/>
        <v>161.1245896960183</v>
      </c>
      <c r="H56" s="19">
        <f t="shared" si="9"/>
        <v>112.22095833925779</v>
      </c>
      <c r="I56" s="19">
        <f t="shared" si="10"/>
        <v>0</v>
      </c>
      <c r="J56" s="9">
        <f t="shared" si="11"/>
        <v>273.34554803527607</v>
      </c>
      <c r="K56" s="98"/>
      <c r="L56" s="10" t="str">
        <f>IF(ISNA(VLOOKUP($C56,'Canadian Selections Dec 19 - M'!$A$17:$H$67,8,FALSE))=TRUE,"0",VLOOKUP($C56,'Canadian Selections Dec 19 - M'!$A$17:$H$67,8,FALSE))</f>
        <v>0</v>
      </c>
      <c r="M56" s="26">
        <f>IF(ISNA(VLOOKUP($C56,'Canadian Selections Dec 20 - M'!$A$17:$H$17,8,FALSE))=TRUE,0,VLOOKUP($C56,'Canadian Selections Dec 20 - M'!$A$17:$H$17,8,FALSE))</f>
        <v>0</v>
      </c>
      <c r="N56" s="10">
        <f>IF(ISNA(VLOOKUP($C56,'Le Massif Cnd. Series Jan 16 MO'!$A$17:$H$95,8,FALSE))=TRUE,0,VLOOKUP($C56,'Le Massif Cnd. Series Jan 16 MO'!$A$17:$H$95,8,FALSE))</f>
        <v>0</v>
      </c>
      <c r="O56" s="10">
        <f>IF(ISNA(VLOOKUP($C56,'Le Massif Cnd. Series Jan 17 DM'!$A$17:$H$100,8,FALSE))=TRUE,0,VLOOKUP($C56,'Le Massif Cnd. Series Jan 17 DM'!$A$17:$H$100,8,FALSE))</f>
        <v>0</v>
      </c>
      <c r="P56" s="10">
        <f>IF(ISNA(VLOOKUP($C56,'USSA Bristol Jan 16 MO'!$A$17:$H$100,8,FALSE))=TRUE,0,VLOOKUP($C56,'USSA Bristol Jan 16 MO'!$A$17:$H$100,8,FALSE))</f>
        <v>0</v>
      </c>
      <c r="Q56" s="10">
        <f>IF(ISNA(VLOOKUP($C56,'USSA Bristol Jan 17 DM'!$A$17:$H$100,8,FALSE))=TRUE,0,VLOOKUP($C56,'USSA Bristol Jan 17 DM'!$A$17:$H$100,8,FALSE))</f>
        <v>0</v>
      </c>
      <c r="R56" s="10">
        <f>IF(ISNA(VLOOKUP($C56,'Sr Nationals March 12 MO'!$A$17:$H$17,8,FALSE))=TRUE,0,VLOOKUP($C56,'Sr Nationals March 12 MO'!$A$17:$H$17,8,FALSE))</f>
        <v>0</v>
      </c>
      <c r="S56" s="10">
        <f>IF(ISNA(VLOOKUP($C56,'Apex Cnd. Series Feb 7 DM'!$A$17:$H$99,8,FALSE))=TRUE,0,VLOOKUP($C56,'Apex Cnd. Series Feb 7 DM'!$A$17:$H$99,8,FALSE))</f>
        <v>0</v>
      </c>
      <c r="T56" s="10">
        <f>IF(ISNA(VLOOKUP($C56,'Calabogie TT Feb 7 MO'!$A$17:$H$97,8,FALSE))=TRUE,0,VLOOKUP($C56,'Calabogie TT Feb 7 MO'!$A$17:$H$97,8,FALSE))</f>
        <v>0</v>
      </c>
      <c r="U56" s="10">
        <f>IF(ISNA(VLOOKUP($C56,'Calabogie TT Feb 6 MO'!$A$17:$H$97,8,FALSE))=TRUE,0,VLOOKUP($C56,'Calabogie TT Feb 6 MO'!$A$17:$H$97,8,FALSE))</f>
        <v>0</v>
      </c>
      <c r="V56" s="10">
        <f>IF(ISNA(VLOOKUP($C56,'Calgary Nor-Am Feb 13 MO'!$A$17:$H$92,8,FALSE))=TRUE,0,VLOOKUP($C56,'Calgary Nor-Am Feb 13 MO'!$A$17:$H$92,8,FALSE))</f>
        <v>0</v>
      </c>
      <c r="W56" s="10">
        <f>IF(ISNA(VLOOKUP($C56,'Calgary Nor-Am Feb 14 DM'!$A$17:$H$92,8,FALSE))=TRUE,0,VLOOKUP($C56,'Calgary Nor-Am Feb 14 DM'!$A$17:$H$92,8,FALSE))</f>
        <v>0</v>
      </c>
      <c r="X56" s="10">
        <f>IF(ISNA(VLOOKUP($C56,'Camp Fortune TT Feb 21 MO'!$A$17:$H$97,8,FALSE))=TRUE,0,VLOOKUP($C56,'Camp Fortune TT Feb 21 MO'!$A$17:$H$97,8,FALSE))</f>
        <v>161.1245896960183</v>
      </c>
      <c r="Y56" s="10">
        <f>IF(ISNA(VLOOKUP($C56,'Park City Nor-Am Feb 20 MO'!$A$17:$H$97,8,FALSE))=TRUE,0,VLOOKUP($C56,'Park City Nor-Am Feb 20 MO'!$A$17:$H$97,8,FALSE))</f>
        <v>0</v>
      </c>
      <c r="Z56" s="10">
        <f>IF(ISNA(VLOOKUP($C56,'Park City Nor-Am Feb 21 DM'!$A$17:$H$97,8,FALSE))=TRUE,0,VLOOKUP($C56,'Park City Nor-Am Feb 21 DM'!$A$17:$H$97,8,FALSE))</f>
        <v>0</v>
      </c>
      <c r="AA56" s="10">
        <f>IF(ISNA(VLOOKUP($C56,'Caledon TT Feb 27 MO'!$A$17:$H$96,8,FALSE))=TRUE,0,VLOOKUP($C56,'Caledon TT Feb 27 MO'!$A$17:$H$96,8,FALSE))</f>
        <v>112.22095833925779</v>
      </c>
      <c r="AB56" s="10">
        <f>IF(ISNA(VLOOKUP($C56,'Caledon TT Feb 28 DM'!$A$17:$H$97,8,FALSE))=TRUE,0,VLOOKUP($C56,'Caledon TT Feb 28 DM'!$A$17:$H$97,8,FALSE))</f>
        <v>0</v>
      </c>
      <c r="AC56" s="10">
        <f>IF(ISNA(VLOOKUP($C56,'Killington Nor-Am March 5 MO'!$A$17:$H$97,8,FALSE))=TRUE,0,VLOOKUP($C56,'Killington Nor-Am March 5 MO'!$A$17:$H$97,8,FALSE))</f>
        <v>0</v>
      </c>
      <c r="AD56" s="10">
        <f>IF(ISNA(VLOOKUP($C56,'Killington Nor-Am March 6 DM'!$A$17:$H$97,8,FALSE))=TRUE,0,VLOOKUP($C56,'Killington Nor-Am March 6 DM'!$A$17:$H$97,8,FALSE))</f>
        <v>0</v>
      </c>
      <c r="AE56" s="10">
        <f>IF(ISNA(VLOOKUP($C56,'VSC Nor-Am Feb 27 MO'!$A$17:$H$97,8,FALSE))=TRUE,0,VLOOKUP($C56,'VSC Nor-Am Feb 27 MO'!$A$17:$H$97,8,FALSE))</f>
        <v>0</v>
      </c>
      <c r="AF56" s="10">
        <f>IF(ISNA(VLOOKUP($C56,'VSC Nor-Am Feb 28 DM'!$A$17:$H$97,8,FALSE))=TRUE,0,VLOOKUP($C56,'VSC Nor-Am Feb 28 DM'!$A$17:$H$97,8,FALSE))</f>
        <v>0</v>
      </c>
      <c r="AG56" s="10">
        <f>IF(ISNA(VLOOKUP($C56,'Sr Nationals March 12 MO'!$A$17:$H$97,8,FALSE))=TRUE,0,VLOOKUP($C56,'Sr Nationals March 12 MO'!$A$17:$H$97,8,FALSE))</f>
        <v>0</v>
      </c>
      <c r="AH56" s="10">
        <f>IF(ISNA(VLOOKUP($C56,'Sr Nationals March 13 DM'!$A$17:$H$97,8,FALSE))=TRUE,0,VLOOKUP($C56,'Sr Nationals March 13 DM'!$A$17:$H$97,8,FALSE))</f>
        <v>0</v>
      </c>
      <c r="AI56" s="10">
        <f>IF(ISNA(VLOOKUP($C56,'Jr Nationals March 18 MO'!$A$17:$H$97,8,FALSE))=TRUE,0,VLOOKUP($C56,'Jr Nationals March 18 MO'!$A$17:$H$97,8,FALSE))</f>
        <v>0</v>
      </c>
      <c r="AJ56" s="10">
        <f>IF(ISNA(VLOOKUP($C56,'Thunder Bay TT Jan 2016 MO'!$A$17:$H$97,8,FALSE))=TRUE,0,VLOOKUP($C56,'Thunder Bay TT Jan 2016 MO'!$A$17:$H$97,8,FALSE))</f>
        <v>0</v>
      </c>
      <c r="AK56" s="10">
        <f>IF(ISNA(VLOOKUP($C56,Event28!$A$17:$H$97,8,FALSE))=TRUE,0,VLOOKUP($C56,Event28!$A$17:$H$97,8,FALSE))</f>
        <v>0</v>
      </c>
      <c r="AL56" s="10">
        <f>IF(ISNA(VLOOKUP($C56,Event29!$A$17:$H$97,8,FALSE))=TRUE,0,VLOOKUP($C56,Event29!$A$17:$H$97,8,FALSE))</f>
        <v>0</v>
      </c>
      <c r="AM56" s="10">
        <f>IF(ISNA(VLOOKUP($C56,Event30!$A$17:$H$96,8,FALSE))=TRUE,0,VLOOKUP($C56,Event30!$A$17:$H$96,8,FALSE))</f>
        <v>0</v>
      </c>
    </row>
    <row r="57" spans="1:39" ht="13.5" customHeight="1">
      <c r="A57" s="151" t="s">
        <v>89</v>
      </c>
      <c r="B57" s="151" t="s">
        <v>81</v>
      </c>
      <c r="C57" s="220" t="s">
        <v>137</v>
      </c>
      <c r="D57" s="140"/>
      <c r="E57" s="8">
        <f t="shared" si="6"/>
        <v>52</v>
      </c>
      <c r="F57" s="9">
        <f t="shared" si="7"/>
        <v>52</v>
      </c>
      <c r="G57" s="19">
        <f t="shared" si="8"/>
        <v>148.42300556586272</v>
      </c>
      <c r="H57" s="19">
        <f t="shared" si="9"/>
        <v>106.5440778799351</v>
      </c>
      <c r="I57" s="19">
        <f t="shared" si="10"/>
        <v>0</v>
      </c>
      <c r="J57" s="9">
        <f t="shared" si="11"/>
        <v>254.9670834457978</v>
      </c>
      <c r="K57" s="98"/>
      <c r="L57" s="10" t="str">
        <f>IF(ISNA(VLOOKUP($C57,'Canadian Selections Dec 19 - M'!$A$17:$H$67,8,FALSE))=TRUE,"0",VLOOKUP($C57,'Canadian Selections Dec 19 - M'!$A$17:$H$67,8,FALSE))</f>
        <v>0</v>
      </c>
      <c r="M57" s="26">
        <f>IF(ISNA(VLOOKUP($C57,'Canadian Selections Dec 20 - M'!$A$17:$H$17,8,FALSE))=TRUE,0,VLOOKUP($C57,'Canadian Selections Dec 20 - M'!$A$17:$H$17,8,FALSE))</f>
        <v>0</v>
      </c>
      <c r="N57" s="10">
        <f>IF(ISNA(VLOOKUP($C57,'Le Massif Cnd. Series Jan 16 MO'!$A$17:$H$95,8,FALSE))=TRUE,0,VLOOKUP($C57,'Le Massif Cnd. Series Jan 16 MO'!$A$17:$H$95,8,FALSE))</f>
        <v>0</v>
      </c>
      <c r="O57" s="10">
        <f>IF(ISNA(VLOOKUP($C57,'Le Massif Cnd. Series Jan 17 DM'!$A$17:$H$100,8,FALSE))=TRUE,0,VLOOKUP($C57,'Le Massif Cnd. Series Jan 17 DM'!$A$17:$H$100,8,FALSE))</f>
        <v>0</v>
      </c>
      <c r="P57" s="10">
        <f>IF(ISNA(VLOOKUP($C57,'USSA Bristol Jan 16 MO'!$A$17:$H$100,8,FALSE))=TRUE,0,VLOOKUP($C57,'USSA Bristol Jan 16 MO'!$A$17:$H$100,8,FALSE))</f>
        <v>0</v>
      </c>
      <c r="Q57" s="10">
        <f>IF(ISNA(VLOOKUP($C57,'USSA Bristol Jan 17 DM'!$A$17:$H$100,8,FALSE))=TRUE,0,VLOOKUP($C57,'USSA Bristol Jan 17 DM'!$A$17:$H$100,8,FALSE))</f>
        <v>0</v>
      </c>
      <c r="R57" s="10">
        <f>IF(ISNA(VLOOKUP($C57,'Sr Nationals March 12 MO'!$A$17:$H$17,8,FALSE))=TRUE,0,VLOOKUP($C57,'Sr Nationals March 12 MO'!$A$17:$H$17,8,FALSE))</f>
        <v>0</v>
      </c>
      <c r="S57" s="10">
        <f>IF(ISNA(VLOOKUP($C57,'Apex Cnd. Series Feb 7 DM'!$A$17:$H$99,8,FALSE))=TRUE,0,VLOOKUP($C57,'Apex Cnd. Series Feb 7 DM'!$A$17:$H$99,8,FALSE))</f>
        <v>0</v>
      </c>
      <c r="T57" s="10">
        <f>IF(ISNA(VLOOKUP($C57,'Calabogie TT Feb 7 MO'!$A$17:$H$97,8,FALSE))=TRUE,0,VLOOKUP($C57,'Calabogie TT Feb 7 MO'!$A$17:$H$97,8,FALSE))</f>
        <v>106.5440778799351</v>
      </c>
      <c r="U57" s="10">
        <f>IF(ISNA(VLOOKUP($C57,'Calabogie TT Feb 6 MO'!$A$17:$H$97,8,FALSE))=TRUE,0,VLOOKUP($C57,'Calabogie TT Feb 6 MO'!$A$17:$H$97,8,FALSE))</f>
        <v>0</v>
      </c>
      <c r="V57" s="10">
        <f>IF(ISNA(VLOOKUP($C57,'Calgary Nor-Am Feb 13 MO'!$A$17:$H$92,8,FALSE))=TRUE,0,VLOOKUP($C57,'Calgary Nor-Am Feb 13 MO'!$A$17:$H$92,8,FALSE))</f>
        <v>0</v>
      </c>
      <c r="W57" s="10">
        <f>IF(ISNA(VLOOKUP($C57,'Calgary Nor-Am Feb 14 DM'!$A$17:$H$92,8,FALSE))=TRUE,0,VLOOKUP($C57,'Calgary Nor-Am Feb 14 DM'!$A$17:$H$92,8,FALSE))</f>
        <v>0</v>
      </c>
      <c r="X57" s="10">
        <f>IF(ISNA(VLOOKUP($C57,'Camp Fortune TT Feb 21 MO'!$A$17:$H$97,8,FALSE))=TRUE,0,VLOOKUP($C57,'Camp Fortune TT Feb 21 MO'!$A$17:$H$97,8,FALSE))</f>
        <v>148.42300556586272</v>
      </c>
      <c r="Y57" s="10">
        <f>IF(ISNA(VLOOKUP($C57,'Park City Nor-Am Feb 20 MO'!$A$17:$H$97,8,FALSE))=TRUE,0,VLOOKUP($C57,'Park City Nor-Am Feb 20 MO'!$A$17:$H$97,8,FALSE))</f>
        <v>0</v>
      </c>
      <c r="Z57" s="10">
        <f>IF(ISNA(VLOOKUP($C57,'Park City Nor-Am Feb 21 DM'!$A$17:$H$97,8,FALSE))=TRUE,0,VLOOKUP($C57,'Park City Nor-Am Feb 21 DM'!$A$17:$H$97,8,FALSE))</f>
        <v>0</v>
      </c>
      <c r="AA57" s="10">
        <f>IF(ISNA(VLOOKUP($C57,'Caledon TT Feb 27 MO'!$A$17:$H$96,8,FALSE))=TRUE,0,VLOOKUP($C57,'Caledon TT Feb 27 MO'!$A$17:$H$96,8,FALSE))</f>
        <v>0</v>
      </c>
      <c r="AB57" s="10">
        <f>IF(ISNA(VLOOKUP($C57,'Caledon TT Feb 28 DM'!$A$17:$H$97,8,FALSE))=TRUE,0,VLOOKUP($C57,'Caledon TT Feb 28 DM'!$A$17:$H$97,8,FALSE))</f>
        <v>0</v>
      </c>
      <c r="AC57" s="10">
        <f>IF(ISNA(VLOOKUP($C57,'Killington Nor-Am March 5 MO'!$A$17:$H$97,8,FALSE))=TRUE,0,VLOOKUP($C57,'Killington Nor-Am March 5 MO'!$A$17:$H$97,8,FALSE))</f>
        <v>0</v>
      </c>
      <c r="AD57" s="10">
        <f>IF(ISNA(VLOOKUP($C57,'Killington Nor-Am March 6 DM'!$A$17:$H$97,8,FALSE))=TRUE,0,VLOOKUP($C57,'Killington Nor-Am March 6 DM'!$A$17:$H$97,8,FALSE))</f>
        <v>0</v>
      </c>
      <c r="AE57" s="10">
        <f>IF(ISNA(VLOOKUP($C57,'VSC Nor-Am Feb 27 MO'!$A$17:$H$97,8,FALSE))=TRUE,0,VLOOKUP($C57,'VSC Nor-Am Feb 27 MO'!$A$17:$H$97,8,FALSE))</f>
        <v>0</v>
      </c>
      <c r="AF57" s="10">
        <f>IF(ISNA(VLOOKUP($C57,'VSC Nor-Am Feb 28 DM'!$A$17:$H$97,8,FALSE))=TRUE,0,VLOOKUP($C57,'VSC Nor-Am Feb 28 DM'!$A$17:$H$97,8,FALSE))</f>
        <v>0</v>
      </c>
      <c r="AG57" s="10">
        <f>IF(ISNA(VLOOKUP($C57,'Sr Nationals March 12 MO'!$A$17:$H$97,8,FALSE))=TRUE,0,VLOOKUP($C57,'Sr Nationals March 12 MO'!$A$17:$H$97,8,FALSE))</f>
        <v>0</v>
      </c>
      <c r="AH57" s="10">
        <f>IF(ISNA(VLOOKUP($C57,'Sr Nationals March 13 DM'!$A$17:$H$97,8,FALSE))=TRUE,0,VLOOKUP($C57,'Sr Nationals March 13 DM'!$A$17:$H$97,8,FALSE))</f>
        <v>0</v>
      </c>
      <c r="AI57" s="10">
        <f>IF(ISNA(VLOOKUP($C57,'Jr Nationals March 18 MO'!$A$17:$H$97,8,FALSE))=TRUE,0,VLOOKUP($C57,'Jr Nationals March 18 MO'!$A$17:$H$97,8,FALSE))</f>
        <v>0</v>
      </c>
      <c r="AJ57" s="10">
        <f>IF(ISNA(VLOOKUP($C57,'Thunder Bay TT Jan 2016 MO'!$A$17:$H$97,8,FALSE))=TRUE,0,VLOOKUP($C57,'Thunder Bay TT Jan 2016 MO'!$A$17:$H$97,8,FALSE))</f>
        <v>0</v>
      </c>
      <c r="AK57" s="10">
        <f>IF(ISNA(VLOOKUP($C57,Event28!$A$17:$H$97,8,FALSE))=TRUE,0,VLOOKUP($C57,Event28!$A$17:$H$97,8,FALSE))</f>
        <v>0</v>
      </c>
      <c r="AL57" s="10">
        <f>IF(ISNA(VLOOKUP($C57,Event29!$A$17:$H$97,8,FALSE))=TRUE,0,VLOOKUP($C57,Event29!$A$17:$H$97,8,FALSE))</f>
        <v>0</v>
      </c>
      <c r="AM57" s="10">
        <f>IF(ISNA(VLOOKUP($C57,Event30!$A$17:$H$96,8,FALSE))=TRUE,0,VLOOKUP($C57,Event30!$A$17:$H$96,8,FALSE))</f>
        <v>0</v>
      </c>
    </row>
    <row r="58" spans="1:39" ht="13.5" customHeight="1">
      <c r="A58" s="151" t="s">
        <v>139</v>
      </c>
      <c r="B58" s="174" t="s">
        <v>81</v>
      </c>
      <c r="C58" s="220" t="s">
        <v>101</v>
      </c>
      <c r="D58" s="140"/>
      <c r="E58" s="8">
        <f t="shared" si="6"/>
        <v>53</v>
      </c>
      <c r="F58" s="9">
        <f t="shared" si="7"/>
        <v>53</v>
      </c>
      <c r="G58" s="19">
        <f t="shared" si="8"/>
        <v>165.12059369202228</v>
      </c>
      <c r="H58" s="19">
        <f t="shared" si="9"/>
        <v>83.90971969421187</v>
      </c>
      <c r="I58" s="19">
        <f t="shared" si="10"/>
        <v>0</v>
      </c>
      <c r="J58" s="9">
        <f t="shared" si="11"/>
        <v>249.03031338623416</v>
      </c>
      <c r="K58" s="98"/>
      <c r="L58" s="10" t="str">
        <f>IF(ISNA(VLOOKUP($C58,'Canadian Selections Dec 19 - M'!$A$17:$H$67,8,FALSE))=TRUE,"0",VLOOKUP($C58,'Canadian Selections Dec 19 - M'!$A$17:$H$67,8,FALSE))</f>
        <v>0</v>
      </c>
      <c r="M58" s="26">
        <f>IF(ISNA(VLOOKUP($C58,'Canadian Selections Dec 20 - M'!$A$17:$H$17,8,FALSE))=TRUE,0,VLOOKUP($C58,'Canadian Selections Dec 20 - M'!$A$17:$H$17,8,FALSE))</f>
        <v>0</v>
      </c>
      <c r="N58" s="10">
        <f>IF(ISNA(VLOOKUP($C58,'Le Massif Cnd. Series Jan 16 MO'!$A$17:$H$95,8,FALSE))=TRUE,0,VLOOKUP($C58,'Le Massif Cnd. Series Jan 16 MO'!$A$17:$H$95,8,FALSE))</f>
        <v>0</v>
      </c>
      <c r="O58" s="10">
        <f>IF(ISNA(VLOOKUP($C58,'Le Massif Cnd. Series Jan 17 DM'!$A$17:$H$100,8,FALSE))=TRUE,0,VLOOKUP($C58,'Le Massif Cnd. Series Jan 17 DM'!$A$17:$H$100,8,FALSE))</f>
        <v>0</v>
      </c>
      <c r="P58" s="10">
        <f>IF(ISNA(VLOOKUP($C58,'USSA Bristol Jan 16 MO'!$A$17:$H$100,8,FALSE))=TRUE,0,VLOOKUP($C58,'USSA Bristol Jan 16 MO'!$A$17:$H$100,8,FALSE))</f>
        <v>0</v>
      </c>
      <c r="Q58" s="10">
        <f>IF(ISNA(VLOOKUP($C58,'USSA Bristol Jan 17 DM'!$A$17:$H$100,8,FALSE))=TRUE,0,VLOOKUP($C58,'USSA Bristol Jan 17 DM'!$A$17:$H$100,8,FALSE))</f>
        <v>0</v>
      </c>
      <c r="R58" s="10">
        <f>IF(ISNA(VLOOKUP($C58,'Sr Nationals March 12 MO'!$A$17:$H$17,8,FALSE))=TRUE,0,VLOOKUP($C58,'Sr Nationals March 12 MO'!$A$17:$H$17,8,FALSE))</f>
        <v>0</v>
      </c>
      <c r="S58" s="10">
        <f>IF(ISNA(VLOOKUP($C58,'Apex Cnd. Series Feb 7 DM'!$A$17:$H$99,8,FALSE))=TRUE,0,VLOOKUP($C58,'Apex Cnd. Series Feb 7 DM'!$A$17:$H$99,8,FALSE))</f>
        <v>0</v>
      </c>
      <c r="T58" s="10">
        <f>IF(ISNA(VLOOKUP($C58,'Calabogie TT Feb 7 MO'!$A$17:$H$97,8,FALSE))=TRUE,0,VLOOKUP($C58,'Calabogie TT Feb 7 MO'!$A$17:$H$97,8,FALSE))</f>
        <v>0</v>
      </c>
      <c r="U58" s="10">
        <f>IF(ISNA(VLOOKUP($C58,'Calabogie TT Feb 6 MO'!$A$17:$H$97,8,FALSE))=TRUE,0,VLOOKUP($C58,'Calabogie TT Feb 6 MO'!$A$17:$H$97,8,FALSE))</f>
        <v>83.90971969421187</v>
      </c>
      <c r="V58" s="10">
        <f>IF(ISNA(VLOOKUP($C58,'Calgary Nor-Am Feb 13 MO'!$A$17:$H$92,8,FALSE))=TRUE,0,VLOOKUP($C58,'Calgary Nor-Am Feb 13 MO'!$A$17:$H$92,8,FALSE))</f>
        <v>0</v>
      </c>
      <c r="W58" s="10">
        <f>IF(ISNA(VLOOKUP($C58,'Calgary Nor-Am Feb 14 DM'!$A$17:$H$92,8,FALSE))=TRUE,0,VLOOKUP($C58,'Calgary Nor-Am Feb 14 DM'!$A$17:$H$92,8,FALSE))</f>
        <v>0</v>
      </c>
      <c r="X58" s="10">
        <f>IF(ISNA(VLOOKUP($C58,'Camp Fortune TT Feb 21 MO'!$A$17:$H$97,8,FALSE))=TRUE,0,VLOOKUP($C58,'Camp Fortune TT Feb 21 MO'!$A$17:$H$97,8,FALSE))</f>
        <v>165.12059369202228</v>
      </c>
      <c r="Y58" s="10">
        <f>IF(ISNA(VLOOKUP($C58,'Park City Nor-Am Feb 20 MO'!$A$17:$H$97,8,FALSE))=TRUE,0,VLOOKUP($C58,'Park City Nor-Am Feb 20 MO'!$A$17:$H$97,8,FALSE))</f>
        <v>0</v>
      </c>
      <c r="Z58" s="10">
        <f>IF(ISNA(VLOOKUP($C58,'Park City Nor-Am Feb 21 DM'!$A$17:$H$97,8,FALSE))=TRUE,0,VLOOKUP($C58,'Park City Nor-Am Feb 21 DM'!$A$17:$H$97,8,FALSE))</f>
        <v>0</v>
      </c>
      <c r="AA58" s="10">
        <f>IF(ISNA(VLOOKUP($C58,'Caledon TT Feb 27 MO'!$A$17:$H$96,8,FALSE))=TRUE,0,VLOOKUP($C58,'Caledon TT Feb 27 MO'!$A$17:$H$96,8,FALSE))</f>
        <v>0</v>
      </c>
      <c r="AB58" s="10">
        <f>IF(ISNA(VLOOKUP($C58,'Caledon TT Feb 28 DM'!$A$17:$H$97,8,FALSE))=TRUE,0,VLOOKUP($C58,'Caledon TT Feb 28 DM'!$A$17:$H$97,8,FALSE))</f>
        <v>0</v>
      </c>
      <c r="AC58" s="10">
        <f>IF(ISNA(VLOOKUP($C58,'Killington Nor-Am March 5 MO'!$A$17:$H$97,8,FALSE))=TRUE,0,VLOOKUP($C58,'Killington Nor-Am March 5 MO'!$A$17:$H$97,8,FALSE))</f>
        <v>0</v>
      </c>
      <c r="AD58" s="10">
        <f>IF(ISNA(VLOOKUP($C58,'Killington Nor-Am March 6 DM'!$A$17:$H$97,8,FALSE))=TRUE,0,VLOOKUP($C58,'Killington Nor-Am March 6 DM'!$A$17:$H$97,8,FALSE))</f>
        <v>0</v>
      </c>
      <c r="AE58" s="10">
        <f>IF(ISNA(VLOOKUP($C58,'VSC Nor-Am Feb 27 MO'!$A$17:$H$97,8,FALSE))=TRUE,0,VLOOKUP($C58,'VSC Nor-Am Feb 27 MO'!$A$17:$H$97,8,FALSE))</f>
        <v>0</v>
      </c>
      <c r="AF58" s="10">
        <f>IF(ISNA(VLOOKUP($C58,'VSC Nor-Am Feb 28 DM'!$A$17:$H$97,8,FALSE))=TRUE,0,VLOOKUP($C58,'VSC Nor-Am Feb 28 DM'!$A$17:$H$97,8,FALSE))</f>
        <v>0</v>
      </c>
      <c r="AG58" s="10">
        <f>IF(ISNA(VLOOKUP($C58,'Sr Nationals March 12 MO'!$A$17:$H$97,8,FALSE))=TRUE,0,VLOOKUP($C58,'Sr Nationals March 12 MO'!$A$17:$H$97,8,FALSE))</f>
        <v>0</v>
      </c>
      <c r="AH58" s="10">
        <f>IF(ISNA(VLOOKUP($C58,'Sr Nationals March 13 DM'!$A$17:$H$97,8,FALSE))=TRUE,0,VLOOKUP($C58,'Sr Nationals March 13 DM'!$A$17:$H$97,8,FALSE))</f>
        <v>0</v>
      </c>
      <c r="AI58" s="10">
        <f>IF(ISNA(VLOOKUP($C58,'Jr Nationals March 18 MO'!$A$17:$H$97,8,FALSE))=TRUE,0,VLOOKUP($C58,'Jr Nationals March 18 MO'!$A$17:$H$97,8,FALSE))</f>
        <v>0</v>
      </c>
      <c r="AJ58" s="10">
        <f>IF(ISNA(VLOOKUP($C58,'Thunder Bay TT Jan 2016 MO'!$A$17:$H$97,8,FALSE))=TRUE,0,VLOOKUP($C58,'Thunder Bay TT Jan 2016 MO'!$A$17:$H$97,8,FALSE))</f>
        <v>0</v>
      </c>
      <c r="AK58" s="10">
        <f>IF(ISNA(VLOOKUP($C58,Event28!$A$17:$H$97,8,FALSE))=TRUE,0,VLOOKUP($C58,Event28!$A$17:$H$97,8,FALSE))</f>
        <v>0</v>
      </c>
      <c r="AL58" s="10">
        <f>IF(ISNA(VLOOKUP($C58,Event29!$A$17:$H$97,8,FALSE))=TRUE,0,VLOOKUP($C58,Event29!$A$17:$H$97,8,FALSE))</f>
        <v>0</v>
      </c>
      <c r="AM58" s="10">
        <f>IF(ISNA(VLOOKUP($C58,Event30!$A$17:$H$96,8,FALSE))=TRUE,0,VLOOKUP($C58,Event30!$A$17:$H$96,8,FALSE))</f>
        <v>0</v>
      </c>
    </row>
    <row r="59" spans="1:39" ht="13.5" customHeight="1">
      <c r="A59" s="151" t="s">
        <v>141</v>
      </c>
      <c r="B59" s="151" t="s">
        <v>81</v>
      </c>
      <c r="C59" s="220" t="s">
        <v>172</v>
      </c>
      <c r="D59" s="140"/>
      <c r="E59" s="8">
        <f t="shared" si="6"/>
        <v>54</v>
      </c>
      <c r="F59" s="9">
        <f t="shared" si="7"/>
        <v>54</v>
      </c>
      <c r="G59" s="19">
        <f t="shared" si="8"/>
        <v>228.80000000000004</v>
      </c>
      <c r="H59" s="19">
        <f t="shared" si="9"/>
        <v>10.557372387316937</v>
      </c>
      <c r="I59" s="19">
        <f t="shared" si="10"/>
        <v>0</v>
      </c>
      <c r="J59" s="9">
        <f t="shared" si="11"/>
        <v>239.35737238731699</v>
      </c>
      <c r="K59" s="98"/>
      <c r="L59" s="10" t="str">
        <f>IF(ISNA(VLOOKUP($C59,'Canadian Selections Dec 19 - M'!$A$17:$H$67,8,FALSE))=TRUE,"0",VLOOKUP($C59,'Canadian Selections Dec 19 - M'!$A$17:$H$67,8,FALSE))</f>
        <v>0</v>
      </c>
      <c r="M59" s="26">
        <f>IF(ISNA(VLOOKUP($C59,'Canadian Selections Dec 20 - M'!$A$17:$H$17,8,FALSE))=TRUE,0,VLOOKUP($C59,'Canadian Selections Dec 20 - M'!$A$17:$H$17,8,FALSE))</f>
        <v>0</v>
      </c>
      <c r="N59" s="10">
        <f>IF(ISNA(VLOOKUP($C59,'Le Massif Cnd. Series Jan 16 MO'!$A$17:$H$95,8,FALSE))=TRUE,0,VLOOKUP($C59,'Le Massif Cnd. Series Jan 16 MO'!$A$17:$H$95,8,FALSE))</f>
        <v>0</v>
      </c>
      <c r="O59" s="10">
        <f>IF(ISNA(VLOOKUP($C59,'Le Massif Cnd. Series Jan 17 DM'!$A$17:$H$100,8,FALSE))=TRUE,0,VLOOKUP($C59,'Le Massif Cnd. Series Jan 17 DM'!$A$17:$H$100,8,FALSE))</f>
        <v>0</v>
      </c>
      <c r="P59" s="10">
        <f>IF(ISNA(VLOOKUP($C59,'USSA Bristol Jan 16 MO'!$A$17:$H$100,8,FALSE))=TRUE,0,VLOOKUP($C59,'USSA Bristol Jan 16 MO'!$A$17:$H$100,8,FALSE))</f>
        <v>0</v>
      </c>
      <c r="Q59" s="10">
        <f>IF(ISNA(VLOOKUP($C59,'USSA Bristol Jan 17 DM'!$A$17:$H$100,8,FALSE))=TRUE,0,VLOOKUP($C59,'USSA Bristol Jan 17 DM'!$A$17:$H$100,8,FALSE))</f>
        <v>0</v>
      </c>
      <c r="R59" s="10">
        <f>IF(ISNA(VLOOKUP($C59,'Sr Nationals March 12 MO'!$A$17:$H$17,8,FALSE))=TRUE,0,VLOOKUP($C59,'Sr Nationals March 12 MO'!$A$17:$H$17,8,FALSE))</f>
        <v>0</v>
      </c>
      <c r="S59" s="10">
        <f>IF(ISNA(VLOOKUP($C59,'Apex Cnd. Series Feb 7 DM'!$A$17:$H$99,8,FALSE))=TRUE,0,VLOOKUP($C59,'Apex Cnd. Series Feb 7 DM'!$A$17:$H$99,8,FALSE))</f>
        <v>0</v>
      </c>
      <c r="T59" s="10">
        <f>IF(ISNA(VLOOKUP($C59,'Calabogie TT Feb 7 MO'!$A$17:$H$97,8,FALSE))=TRUE,0,VLOOKUP($C59,'Calabogie TT Feb 7 MO'!$A$17:$H$97,8,FALSE))</f>
        <v>0</v>
      </c>
      <c r="U59" s="10">
        <f>IF(ISNA(VLOOKUP($C59,'Calabogie TT Feb 6 MO'!$A$17:$H$97,8,FALSE))=TRUE,0,VLOOKUP($C59,'Calabogie TT Feb 6 MO'!$A$17:$H$97,8,FALSE))</f>
        <v>0</v>
      </c>
      <c r="V59" s="10">
        <f>IF(ISNA(VLOOKUP($C59,'Calgary Nor-Am Feb 13 MO'!$A$17:$H$92,8,FALSE))=TRUE,0,VLOOKUP($C59,'Calgary Nor-Am Feb 13 MO'!$A$17:$H$92,8,FALSE))</f>
        <v>0</v>
      </c>
      <c r="W59" s="10">
        <f>IF(ISNA(VLOOKUP($C59,'Calgary Nor-Am Feb 14 DM'!$A$17:$H$92,8,FALSE))=TRUE,0,VLOOKUP($C59,'Calgary Nor-Am Feb 14 DM'!$A$17:$H$92,8,FALSE))</f>
        <v>0</v>
      </c>
      <c r="X59" s="10">
        <f>IF(ISNA(VLOOKUP($C59,'Camp Fortune TT Feb 21 MO'!$A$17:$H$97,8,FALSE))=TRUE,0,VLOOKUP($C59,'Camp Fortune TT Feb 21 MO'!$A$17:$H$97,8,FALSE))</f>
        <v>0</v>
      </c>
      <c r="Y59" s="10">
        <f>IF(ISNA(VLOOKUP($C59,'Park City Nor-Am Feb 20 MO'!$A$17:$H$97,8,FALSE))=TRUE,0,VLOOKUP($C59,'Park City Nor-Am Feb 20 MO'!$A$17:$H$97,8,FALSE))</f>
        <v>0</v>
      </c>
      <c r="Z59" s="10">
        <f>IF(ISNA(VLOOKUP($C59,'Park City Nor-Am Feb 21 DM'!$A$17:$H$97,8,FALSE))=TRUE,0,VLOOKUP($C59,'Park City Nor-Am Feb 21 DM'!$A$17:$H$97,8,FALSE))</f>
        <v>0</v>
      </c>
      <c r="AA59" s="10">
        <f>IF(ISNA(VLOOKUP($C59,'Caledon TT Feb 27 MO'!$A$17:$H$96,8,FALSE))=TRUE,0,VLOOKUP($C59,'Caledon TT Feb 27 MO'!$A$17:$H$96,8,FALSE))</f>
        <v>10.557372387316937</v>
      </c>
      <c r="AB59" s="10">
        <f>IF(ISNA(VLOOKUP($C59,'Caledon TT Feb 28 DM'!$A$17:$H$97,8,FALSE))=TRUE,0,VLOOKUP($C59,'Caledon TT Feb 28 DM'!$A$17:$H$97,8,FALSE))</f>
        <v>228.80000000000004</v>
      </c>
      <c r="AC59" s="10">
        <f>IF(ISNA(VLOOKUP($C59,'Killington Nor-Am March 5 MO'!$A$17:$H$97,8,FALSE))=TRUE,0,VLOOKUP($C59,'Killington Nor-Am March 5 MO'!$A$17:$H$97,8,FALSE))</f>
        <v>0</v>
      </c>
      <c r="AD59" s="10">
        <f>IF(ISNA(VLOOKUP($C59,'Killington Nor-Am March 6 DM'!$A$17:$H$97,8,FALSE))=TRUE,0,VLOOKUP($C59,'Killington Nor-Am March 6 DM'!$A$17:$H$97,8,FALSE))</f>
        <v>0</v>
      </c>
      <c r="AE59" s="10">
        <f>IF(ISNA(VLOOKUP($C59,'VSC Nor-Am Feb 27 MO'!$A$17:$H$97,8,FALSE))=TRUE,0,VLOOKUP($C59,'VSC Nor-Am Feb 27 MO'!$A$17:$H$97,8,FALSE))</f>
        <v>0</v>
      </c>
      <c r="AF59" s="10">
        <f>IF(ISNA(VLOOKUP($C59,'VSC Nor-Am Feb 28 DM'!$A$17:$H$97,8,FALSE))=TRUE,0,VLOOKUP($C59,'VSC Nor-Am Feb 28 DM'!$A$17:$H$97,8,FALSE))</f>
        <v>0</v>
      </c>
      <c r="AG59" s="10">
        <f>IF(ISNA(VLOOKUP($C59,'Sr Nationals March 12 MO'!$A$17:$H$97,8,FALSE))=TRUE,0,VLOOKUP($C59,'Sr Nationals March 12 MO'!$A$17:$H$97,8,FALSE))</f>
        <v>0</v>
      </c>
      <c r="AH59" s="10">
        <f>IF(ISNA(VLOOKUP($C59,'Sr Nationals March 13 DM'!$A$17:$H$97,8,FALSE))=TRUE,0,VLOOKUP($C59,'Sr Nationals March 13 DM'!$A$17:$H$97,8,FALSE))</f>
        <v>0</v>
      </c>
      <c r="AI59" s="10">
        <f>IF(ISNA(VLOOKUP($C59,'Jr Nationals March 18 MO'!$A$17:$H$97,8,FALSE))=TRUE,0,VLOOKUP($C59,'Jr Nationals March 18 MO'!$A$17:$H$97,8,FALSE))</f>
        <v>0</v>
      </c>
      <c r="AJ59" s="10">
        <f>IF(ISNA(VLOOKUP($C59,'Thunder Bay TT Jan 2016 MO'!$A$17:$H$97,8,FALSE))=TRUE,0,VLOOKUP($C59,'Thunder Bay TT Jan 2016 MO'!$A$17:$H$97,8,FALSE))</f>
        <v>0</v>
      </c>
      <c r="AK59" s="10">
        <f>IF(ISNA(VLOOKUP($C59,Event28!$A$17:$H$97,8,FALSE))=TRUE,0,VLOOKUP($C59,Event28!$A$17:$H$97,8,FALSE))</f>
        <v>0</v>
      </c>
      <c r="AL59" s="10">
        <f>IF(ISNA(VLOOKUP($C59,Event29!$A$17:$H$97,8,FALSE))=TRUE,0,VLOOKUP($C59,Event29!$A$17:$H$97,8,FALSE))</f>
        <v>0</v>
      </c>
      <c r="AM59" s="10">
        <f>IF(ISNA(VLOOKUP($C59,Event30!$A$17:$H$96,8,FALSE))=TRUE,0,VLOOKUP($C59,Event30!$A$17:$H$96,8,FALSE))</f>
        <v>0</v>
      </c>
    </row>
    <row r="60" spans="1:39" ht="13.5" customHeight="1">
      <c r="A60" s="151" t="s">
        <v>139</v>
      </c>
      <c r="B60" s="174" t="s">
        <v>81</v>
      </c>
      <c r="C60" s="220" t="s">
        <v>102</v>
      </c>
      <c r="D60" s="140"/>
      <c r="E60" s="8">
        <f t="shared" si="6"/>
        <v>55</v>
      </c>
      <c r="F60" s="9">
        <f t="shared" si="7"/>
        <v>55</v>
      </c>
      <c r="G60" s="19">
        <f t="shared" si="8"/>
        <v>78.72224244630506</v>
      </c>
      <c r="H60" s="19">
        <f t="shared" si="9"/>
        <v>77.0686857760952</v>
      </c>
      <c r="I60" s="19">
        <f t="shared" si="10"/>
        <v>75.92407592407594</v>
      </c>
      <c r="J60" s="9">
        <f t="shared" si="11"/>
        <v>231.7150041464762</v>
      </c>
      <c r="K60" s="98"/>
      <c r="L60" s="10" t="str">
        <f>IF(ISNA(VLOOKUP($C60,'Canadian Selections Dec 19 - M'!$A$17:$H$67,8,FALSE))=TRUE,"0",VLOOKUP($C60,'Canadian Selections Dec 19 - M'!$A$17:$H$67,8,FALSE))</f>
        <v>0</v>
      </c>
      <c r="M60" s="26">
        <f>IF(ISNA(VLOOKUP($C60,'Canadian Selections Dec 20 - M'!$A$17:$H$66,8,FALSE))=TRUE,0,VLOOKUP($C60,'Canadian Selections Dec 20 - M'!$A$17:$H$66,8,FALSE))</f>
        <v>0</v>
      </c>
      <c r="N60" s="10">
        <f>IF(ISNA(VLOOKUP($C60,'Le Massif Cnd. Series Jan 16 MO'!$A$17:$H$95,8,FALSE))=TRUE,0,VLOOKUP($C60,'Le Massif Cnd. Series Jan 16 MO'!$A$17:$H$95,8,FALSE))</f>
        <v>0</v>
      </c>
      <c r="O60" s="10">
        <f>IF(ISNA(VLOOKUP($C60,'Le Massif Cnd. Series Jan 17 DM'!$A$17:$H$100,8,FALSE))=TRUE,0,VLOOKUP($C60,'Le Massif Cnd. Series Jan 17 DM'!$A$17:$H$100,8,FALSE))</f>
        <v>0</v>
      </c>
      <c r="P60" s="10">
        <f>IF(ISNA(VLOOKUP($C60,'USSA Bristol Jan 16 MO'!$A$17:$H$100,8,FALSE))=TRUE,0,VLOOKUP($C60,'USSA Bristol Jan 16 MO'!$A$17:$H$100,8,FALSE))</f>
        <v>0</v>
      </c>
      <c r="Q60" s="10">
        <f>IF(ISNA(VLOOKUP($C60,'USSA Bristol Jan 17 DM'!$A$17:$H$100,8,FALSE))=TRUE,0,VLOOKUP($C60,'USSA Bristol Jan 17 DM'!$A$17:$H$100,8,FALSE))</f>
        <v>0</v>
      </c>
      <c r="R60" s="10">
        <f>IF(ISNA(VLOOKUP($C60,'Apex Cnd. Series Feb 6 MO'!$A$17:$H$99,8,FALSE))=TRUE,0,VLOOKUP($C60,'Apex Cnd. Series Feb 6 MO'!$A$17:$H$99,8,FALSE))</f>
        <v>0</v>
      </c>
      <c r="S60" s="10">
        <f>IF(ISNA(VLOOKUP($C60,'Apex Cnd. Series Feb 7 DM'!$A$17:$H$99,8,FALSE))=TRUE,0,VLOOKUP($C60,'Apex Cnd. Series Feb 7 DM'!$A$17:$H$99,8,FALSE))</f>
        <v>0</v>
      </c>
      <c r="T60" s="10">
        <f>IF(ISNA(VLOOKUP($C60,'Calabogie TT Feb 7 MO'!$A$17:$H$97,8,FALSE))=TRUE,0,VLOOKUP($C60,'Calabogie TT Feb 7 MO'!$A$17:$H$97,8,FALSE))</f>
        <v>77.0686857760952</v>
      </c>
      <c r="U60" s="10">
        <f>IF(ISNA(VLOOKUP($C60,'Calabogie TT Feb 6 MO'!$A$17:$H$97,8,FALSE))=TRUE,0,VLOOKUP($C60,'Calabogie TT Feb 6 MO'!$A$17:$H$97,8,FALSE))</f>
        <v>78.72224244630506</v>
      </c>
      <c r="V60" s="10">
        <f>IF(ISNA(VLOOKUP($C60,'Calgary Nor-Am Feb 13 MO'!$A$17:$H$92,8,FALSE))=TRUE,0,VLOOKUP($C60,'Calgary Nor-Am Feb 13 MO'!$A$17:$H$92,8,FALSE))</f>
        <v>0</v>
      </c>
      <c r="W60" s="10">
        <f>IF(ISNA(VLOOKUP($C60,'Calgary Nor-Am Feb 14 DM'!$A$17:$H$92,8,FALSE))=TRUE,0,VLOOKUP($C60,'Calgary Nor-Am Feb 14 DM'!$A$17:$H$92,8,FALSE))</f>
        <v>0</v>
      </c>
      <c r="X60" s="10">
        <f>IF(ISNA(VLOOKUP($C60,'Camp Fortune TT Feb 21 MO'!$A$17:$H$97,8,FALSE))=TRUE,0,VLOOKUP($C60,'Camp Fortune TT Feb 21 MO'!$A$17:$H$97,8,FALSE))</f>
        <v>75.92407592407594</v>
      </c>
      <c r="Y60" s="10">
        <f>IF(ISNA(VLOOKUP($C60,'Park City Nor-Am Feb 20 MO'!$A$17:$H$97,8,FALSE))=TRUE,0,VLOOKUP($C60,'Park City Nor-Am Feb 20 MO'!$A$17:$H$97,8,FALSE))</f>
        <v>0</v>
      </c>
      <c r="Z60" s="10">
        <f>IF(ISNA(VLOOKUP($C60,'Park City Nor-Am Feb 21 DM'!$A$17:$H$97,8,FALSE))=TRUE,0,VLOOKUP($C60,'Park City Nor-Am Feb 21 DM'!$A$17:$H$97,8,FALSE))</f>
        <v>0</v>
      </c>
      <c r="AA60" s="10">
        <f>IF(ISNA(VLOOKUP($C60,'Caledon TT Feb 27 MO'!$A$17:$H$96,8,FALSE))=TRUE,0,VLOOKUP($C60,'Caledon TT Feb 27 MO'!$A$17:$H$96,8,FALSE))</f>
        <v>0</v>
      </c>
      <c r="AB60" s="10">
        <f>IF(ISNA(VLOOKUP($C60,'Caledon TT Feb 28 DM'!$A$17:$H$97,8,FALSE))=TRUE,0,VLOOKUP($C60,'Caledon TT Feb 28 DM'!$A$17:$H$97,8,FALSE))</f>
        <v>0</v>
      </c>
      <c r="AC60" s="10">
        <f>IF(ISNA(VLOOKUP($C60,'Killington Nor-Am March 5 MO'!$A$17:$H$97,8,FALSE))=TRUE,0,VLOOKUP($C60,'Killington Nor-Am March 5 MO'!$A$17:$H$97,8,FALSE))</f>
        <v>0</v>
      </c>
      <c r="AD60" s="10">
        <f>IF(ISNA(VLOOKUP($C60,'Killington Nor-Am March 6 DM'!$A$17:$H$97,8,FALSE))=TRUE,0,VLOOKUP($C60,'Killington Nor-Am March 6 DM'!$A$17:$H$97,8,FALSE))</f>
        <v>0</v>
      </c>
      <c r="AE60" s="10">
        <f>IF(ISNA(VLOOKUP($C60,'VSC Nor-Am Feb 27 MO'!$A$17:$H$97,8,FALSE))=TRUE,0,VLOOKUP($C60,'VSC Nor-Am Feb 27 MO'!$A$17:$H$97,8,FALSE))</f>
        <v>0</v>
      </c>
      <c r="AF60" s="10">
        <f>IF(ISNA(VLOOKUP($C60,'VSC Nor-Am Feb 28 DM'!$A$17:$H$97,8,FALSE))=TRUE,0,VLOOKUP($C60,'VSC Nor-Am Feb 28 DM'!$A$17:$H$97,8,FALSE))</f>
        <v>0</v>
      </c>
      <c r="AG60" s="10">
        <f>IF(ISNA(VLOOKUP($C60,'Sr Nationals March 12 MO'!$A$17:$H$97,8,FALSE))=TRUE,0,VLOOKUP($C60,'Sr Nationals March 12 MO'!$A$17:$H$97,8,FALSE))</f>
        <v>0</v>
      </c>
      <c r="AH60" s="10">
        <f>IF(ISNA(VLOOKUP($C60,'Sr Nationals March 13 DM'!$A$17:$H$97,8,FALSE))=TRUE,0,VLOOKUP($C60,'Sr Nationals March 13 DM'!$A$17:$H$97,8,FALSE))</f>
        <v>0</v>
      </c>
      <c r="AI60" s="10">
        <f>IF(ISNA(VLOOKUP($C60,'Jr Nationals March 18 MO'!$A$17:$H$97,8,FALSE))=TRUE,0,VLOOKUP($C60,'Jr Nationals March 18 MO'!$A$17:$H$97,8,FALSE))</f>
        <v>0</v>
      </c>
      <c r="AJ60" s="10">
        <f>IF(ISNA(VLOOKUP($C60,'Thunder Bay TT Jan 2016 MO'!$A$17:$H$97,8,FALSE))=TRUE,0,VLOOKUP($C60,'Thunder Bay TT Jan 2016 MO'!$A$17:$H$97,8,FALSE))</f>
        <v>0</v>
      </c>
      <c r="AK60" s="10">
        <f>IF(ISNA(VLOOKUP($C60,Event28!$A$17:$H$97,8,FALSE))=TRUE,0,VLOOKUP($C60,Event28!$A$17:$H$97,8,FALSE))</f>
        <v>0</v>
      </c>
      <c r="AL60" s="10">
        <f>IF(ISNA(VLOOKUP($C60,Event29!$A$17:$H$97,8,FALSE))=TRUE,0,VLOOKUP($C60,Event29!$A$17:$H$97,8,FALSE))</f>
        <v>0</v>
      </c>
      <c r="AM60" s="10">
        <f>IF(ISNA(VLOOKUP($C60,Event30!$A$17:$H$96,8,FALSE))=TRUE,0,VLOOKUP($C60,Event30!$A$17:$H$96,8,FALSE))</f>
        <v>0</v>
      </c>
    </row>
    <row r="61" spans="1:39" ht="13.5" customHeight="1">
      <c r="A61" s="151" t="s">
        <v>139</v>
      </c>
      <c r="B61" s="174" t="s">
        <v>81</v>
      </c>
      <c r="C61" s="220" t="s">
        <v>99</v>
      </c>
      <c r="D61" s="140"/>
      <c r="E61" s="8">
        <f t="shared" si="6"/>
        <v>56</v>
      </c>
      <c r="F61" s="9">
        <f t="shared" si="7"/>
        <v>56</v>
      </c>
      <c r="G61" s="19">
        <f t="shared" si="8"/>
        <v>86.36694575900982</v>
      </c>
      <c r="H61" s="19">
        <f t="shared" si="9"/>
        <v>82.92770867135388</v>
      </c>
      <c r="I61" s="19">
        <f t="shared" si="10"/>
        <v>49.23647780790639</v>
      </c>
      <c r="J61" s="9">
        <f t="shared" si="11"/>
        <v>218.53113223827012</v>
      </c>
      <c r="K61" s="98"/>
      <c r="L61" s="10" t="str">
        <f>IF(ISNA(VLOOKUP($C61,'Canadian Selections Dec 19 - M'!$A$17:$H$67,8,FALSE))=TRUE,"0",VLOOKUP($C61,'Canadian Selections Dec 19 - M'!$A$17:$H$67,8,FALSE))</f>
        <v>0</v>
      </c>
      <c r="M61" s="26">
        <f>IF(ISNA(VLOOKUP($C61,'Canadian Selections Dec 20 - M'!$A$17:$H$66,8,FALSE))=TRUE,0,VLOOKUP($C61,'Canadian Selections Dec 20 - M'!$A$17:$H$66,8,FALSE))</f>
        <v>0</v>
      </c>
      <c r="N61" s="10">
        <f>IF(ISNA(VLOOKUP($C61,'Le Massif Cnd. Series Jan 16 MO'!$A$17:$H$17,8,FALSE))=TRUE,0,VLOOKUP($C61,'Le Massif Cnd. Series Jan 16 MO'!$A$17:$H$24,8,FALSE))</f>
        <v>0</v>
      </c>
      <c r="O61" s="10">
        <f>IF(ISNA(VLOOKUP($C61,'Le Massif Cnd. Series Jan 17 DM'!$A$17:$H$100,8,FALSE))=TRUE,0,VLOOKUP($C61,'Le Massif Cnd. Series Jan 17 DM'!$A$17:$H$100,8,FALSE))</f>
        <v>0</v>
      </c>
      <c r="P61" s="10">
        <f>IF(ISNA(VLOOKUP($C61,'USSA Bristol Jan 16 MO'!$A$17:$H$100,8,FALSE))=TRUE,0,VLOOKUP($C61,'USSA Bristol Jan 16 MO'!$A$17:$H$100,8,FALSE))</f>
        <v>0</v>
      </c>
      <c r="Q61" s="10">
        <f>IF(ISNA(VLOOKUP($C61,'USSA Bristol Jan 17 DM'!$A$17:$H$100,8,FALSE))=TRUE,0,VLOOKUP($C61,'USSA Bristol Jan 17 DM'!$A$17:$H$100,8,FALSE))</f>
        <v>0</v>
      </c>
      <c r="R61" s="10">
        <f>IF(ISNA(VLOOKUP($C61,'Sr Nationals March 12 MO'!$A$17:$H$17,8,FALSE))=TRUE,0,VLOOKUP($C61,'Sr Nationals March 12 MO'!$A$17:$H$17,8,FALSE))</f>
        <v>0</v>
      </c>
      <c r="S61" s="10">
        <f>IF(ISNA(VLOOKUP($C61,'Apex Cnd. Series Feb 7 DM'!$A$17:$H$99,8,FALSE))=TRUE,0,VLOOKUP($C61,'Apex Cnd. Series Feb 7 DM'!$A$17:$H$99,8,FALSE))</f>
        <v>0</v>
      </c>
      <c r="T61" s="10">
        <f>IF(ISNA(VLOOKUP($C61,'Calabogie TT Feb 7 MO'!$A$17:$H$97,8,FALSE))=TRUE,0,VLOOKUP($C61,'Calabogie TT Feb 7 MO'!$A$17:$H$97,8,FALSE))</f>
        <v>82.92770867135388</v>
      </c>
      <c r="U61" s="10">
        <f>IF(ISNA(VLOOKUP($C61,'Calabogie TT Feb 6 MO'!$A$17:$H$97,8,FALSE))=TRUE,0,VLOOKUP($C61,'Calabogie TT Feb 6 MO'!$A$17:$H$97,8,FALSE))</f>
        <v>86.36694575900982</v>
      </c>
      <c r="V61" s="10">
        <f>IF(ISNA(VLOOKUP($C61,'Calgary Nor-Am Feb 13 MO'!$A$17:$H$92,8,FALSE))=TRUE,0,VLOOKUP($C61,'Calgary Nor-Am Feb 13 MO'!$A$17:$H$92,8,FALSE))</f>
        <v>0</v>
      </c>
      <c r="W61" s="10">
        <f>IF(ISNA(VLOOKUP($C61,'Calgary Nor-Am Feb 14 DM'!$A$17:$H$92,8,FALSE))=TRUE,0,VLOOKUP($C61,'Calgary Nor-Am Feb 14 DM'!$A$17:$H$92,8,FALSE))</f>
        <v>0</v>
      </c>
      <c r="X61" s="10">
        <f>IF(ISNA(VLOOKUP($C61,'Camp Fortune TT Feb 21 MO'!$A$17:$H$97,8,FALSE))=TRUE,0,VLOOKUP($C61,'Camp Fortune TT Feb 21 MO'!$A$17:$H$97,8,FALSE))</f>
        <v>49.23647780790639</v>
      </c>
      <c r="Y61" s="10">
        <f>IF(ISNA(VLOOKUP($C61,'Park City Nor-Am Feb 20 MO'!$A$17:$H$97,8,FALSE))=TRUE,0,VLOOKUP($C61,'Park City Nor-Am Feb 20 MO'!$A$17:$H$97,8,FALSE))</f>
        <v>0</v>
      </c>
      <c r="Z61" s="10">
        <f>IF(ISNA(VLOOKUP($C61,'Park City Nor-Am Feb 21 DM'!$A$17:$H$97,8,FALSE))=TRUE,0,VLOOKUP($C61,'Park City Nor-Am Feb 21 DM'!$A$17:$H$97,8,FALSE))</f>
        <v>0</v>
      </c>
      <c r="AA61" s="10">
        <f>IF(ISNA(VLOOKUP($C61,'Caledon TT Feb 27 MO'!$A$17:$H$96,8,FALSE))=TRUE,0,VLOOKUP($C61,'Caledon TT Feb 27 MO'!$A$17:$H$96,8,FALSE))</f>
        <v>0</v>
      </c>
      <c r="AB61" s="10">
        <f>IF(ISNA(VLOOKUP($C61,'Caledon TT Feb 28 DM'!$A$17:$H$97,8,FALSE))=TRUE,0,VLOOKUP($C61,'Caledon TT Feb 28 DM'!$A$17:$H$97,8,FALSE))</f>
        <v>0</v>
      </c>
      <c r="AC61" s="10">
        <f>IF(ISNA(VLOOKUP($C61,'Killington Nor-Am March 5 MO'!$A$17:$H$97,8,FALSE))=TRUE,0,VLOOKUP($C61,'Killington Nor-Am March 5 MO'!$A$17:$H$97,8,FALSE))</f>
        <v>0</v>
      </c>
      <c r="AD61" s="10">
        <f>IF(ISNA(VLOOKUP($C61,'Killington Nor-Am March 6 DM'!$A$17:$H$97,8,FALSE))=TRUE,0,VLOOKUP($C61,'Killington Nor-Am March 6 DM'!$A$17:$H$97,8,FALSE))</f>
        <v>0</v>
      </c>
      <c r="AE61" s="10">
        <f>IF(ISNA(VLOOKUP($C61,'VSC Nor-Am Feb 27 MO'!$A$17:$H$97,8,FALSE))=TRUE,0,VLOOKUP($C61,'VSC Nor-Am Feb 27 MO'!$A$17:$H$97,8,FALSE))</f>
        <v>0</v>
      </c>
      <c r="AF61" s="10">
        <f>IF(ISNA(VLOOKUP($C61,'VSC Nor-Am Feb 28 DM'!$A$17:$H$97,8,FALSE))=TRUE,0,VLOOKUP($C61,'VSC Nor-Am Feb 28 DM'!$A$17:$H$97,8,FALSE))</f>
        <v>0</v>
      </c>
      <c r="AG61" s="10">
        <f>IF(ISNA(VLOOKUP($C61,'Sr Nationals March 12 MO'!$A$17:$H$97,8,FALSE))=TRUE,0,VLOOKUP($C61,'Sr Nationals March 12 MO'!$A$17:$H$97,8,FALSE))</f>
        <v>0</v>
      </c>
      <c r="AH61" s="10">
        <f>IF(ISNA(VLOOKUP($C61,'Sr Nationals March 13 DM'!$A$17:$H$97,8,FALSE))=TRUE,0,VLOOKUP($C61,'Sr Nationals March 13 DM'!$A$17:$H$97,8,FALSE))</f>
        <v>0</v>
      </c>
      <c r="AI61" s="10">
        <f>IF(ISNA(VLOOKUP($C61,'Jr Nationals March 18 MO'!$A$17:$H$97,8,FALSE))=TRUE,0,VLOOKUP($C61,'Jr Nationals March 18 MO'!$A$17:$H$97,8,FALSE))</f>
        <v>0</v>
      </c>
      <c r="AJ61" s="10">
        <f>IF(ISNA(VLOOKUP($C61,'Thunder Bay TT Jan 2016 MO'!$A$17:$H$97,8,FALSE))=TRUE,0,VLOOKUP($C61,'Thunder Bay TT Jan 2016 MO'!$A$17:$H$97,8,FALSE))</f>
        <v>0</v>
      </c>
      <c r="AK61" s="10">
        <f>IF(ISNA(VLOOKUP($C61,Event28!$A$17:$H$97,8,FALSE))=TRUE,0,VLOOKUP($C61,Event28!$A$17:$H$97,8,FALSE))</f>
        <v>0</v>
      </c>
      <c r="AL61" s="10">
        <f>IF(ISNA(VLOOKUP($C61,Event29!$A$17:$H$97,8,FALSE))=TRUE,0,VLOOKUP($C61,Event29!$A$17:$H$97,8,FALSE))</f>
        <v>0</v>
      </c>
      <c r="AM61" s="10">
        <f>IF(ISNA(VLOOKUP($C61,Event30!$A$17:$H$96,8,FALSE))=TRUE,0,VLOOKUP($C61,Event30!$A$17:$H$96,8,FALSE))</f>
        <v>0</v>
      </c>
    </row>
    <row r="62" spans="1:39" ht="13.5" customHeight="1">
      <c r="A62" s="151" t="s">
        <v>139</v>
      </c>
      <c r="B62" s="151" t="s">
        <v>67</v>
      </c>
      <c r="C62" s="210" t="s">
        <v>115</v>
      </c>
      <c r="D62" s="140"/>
      <c r="E62" s="8">
        <f t="shared" si="6"/>
        <v>57</v>
      </c>
      <c r="F62" s="9">
        <f t="shared" si="7"/>
        <v>57</v>
      </c>
      <c r="G62" s="19">
        <f t="shared" si="8"/>
        <v>101.49630430863529</v>
      </c>
      <c r="H62" s="19">
        <f t="shared" si="9"/>
        <v>59.06443392792137</v>
      </c>
      <c r="I62" s="19">
        <f t="shared" si="10"/>
        <v>14.628228913943198</v>
      </c>
      <c r="J62" s="9">
        <f t="shared" si="11"/>
        <v>175.18896715049985</v>
      </c>
      <c r="K62" s="98"/>
      <c r="L62" s="10" t="str">
        <f>IF(ISNA(VLOOKUP($C62,'Canadian Selections Dec 19 - M'!$A$17:$H$67,8,FALSE))=TRUE,"0",VLOOKUP($C62,'Canadian Selections Dec 19 - M'!$A$17:$H$67,8,FALSE))</f>
        <v>0</v>
      </c>
      <c r="M62" s="26">
        <f>IF(ISNA(VLOOKUP($C62,'Canadian Selections Dec 20 - M'!$A$17:$H$66,8,FALSE))=TRUE,0,VLOOKUP($C62,'Canadian Selections Dec 20 - M'!$A$17:$H$66,8,FALSE))</f>
        <v>0</v>
      </c>
      <c r="N62" s="10">
        <f>IF(ISNA(VLOOKUP($C62,'Le Massif Cnd. Series Jan 16 MO'!$A$17:$H$95,8,FALSE))=TRUE,0,VLOOKUP($C62,'Le Massif Cnd. Series Jan 16 MO'!$A$17:$H$95,8,FALSE))</f>
        <v>0</v>
      </c>
      <c r="O62" s="10">
        <f>IF(ISNA(VLOOKUP($C62,'Le Massif Cnd. Series Jan 17 DM'!$A$17:$H$100,8,FALSE))=TRUE,0,VLOOKUP($C62,'Le Massif Cnd. Series Jan 17 DM'!$A$17:$H$100,8,FALSE))</f>
        <v>0</v>
      </c>
      <c r="P62" s="10">
        <f>IF(ISNA(VLOOKUP($C62,'USSA Bristol Jan 16 MO'!$A$17:$H$100,8,FALSE))=TRUE,0,VLOOKUP($C62,'USSA Bristol Jan 16 MO'!$A$17:$H$100,8,FALSE))</f>
        <v>0</v>
      </c>
      <c r="Q62" s="10">
        <f>IF(ISNA(VLOOKUP($C62,'USSA Bristol Jan 17 DM'!$A$17:$H$100,8,FALSE))=TRUE,0,VLOOKUP($C62,'USSA Bristol Jan 17 DM'!$A$17:$H$100,8,FALSE))</f>
        <v>0</v>
      </c>
      <c r="R62" s="10">
        <f>IF(ISNA(VLOOKUP($C62,'Apex Cnd. Series Feb 6 MO'!$A$17:$H$99,8,FALSE))=TRUE,0,VLOOKUP($C62,'Apex Cnd. Series Feb 6 MO'!$A$17:$H$99,8,FALSE))</f>
        <v>0</v>
      </c>
      <c r="S62" s="10">
        <f>IF(ISNA(VLOOKUP($C62,'Apex Cnd. Series Feb 7 DM'!$A$17:$H$99,8,FALSE))=TRUE,0,VLOOKUP($C62,'Apex Cnd. Series Feb 7 DM'!$A$17:$H$99,8,FALSE))</f>
        <v>0</v>
      </c>
      <c r="T62" s="10">
        <f>IF(ISNA(VLOOKUP($C62,'Calabogie TT Feb 7 MO'!$A$17:$H$97,8,FALSE))=TRUE,0,VLOOKUP($C62,'Calabogie TT Feb 7 MO'!$A$17:$H$97,8,FALSE))</f>
        <v>101.49630430863529</v>
      </c>
      <c r="U62" s="10">
        <f>IF(ISNA(VLOOKUP($C62,'Calabogie TT Feb 6 MO'!$A$17:$H$97,8,FALSE))=TRUE,0,VLOOKUP($C62,'Calabogie TT Feb 6 MO'!$A$17:$H$97,8,FALSE))</f>
        <v>59.06443392792137</v>
      </c>
      <c r="V62" s="10">
        <f>IF(ISNA(VLOOKUP($C62,'Calgary Nor-Am Feb 13 MO'!$A$17:$H$92,8,FALSE))=TRUE,0,VLOOKUP($C62,'Calgary Nor-Am Feb 13 MO'!$A$17:$H$92,8,FALSE))</f>
        <v>0</v>
      </c>
      <c r="W62" s="10">
        <f>IF(ISNA(VLOOKUP($C62,'Calgary Nor-Am Feb 14 DM'!$A$17:$H$92,8,FALSE))=TRUE,0,VLOOKUP($C62,'Calgary Nor-Am Feb 14 DM'!$A$17:$H$92,8,FALSE))</f>
        <v>0</v>
      </c>
      <c r="X62" s="10">
        <f>IF(ISNA(VLOOKUP($C62,'Camp Fortune TT Feb 21 MO'!$A$17:$H$97,8,FALSE))=TRUE,0,VLOOKUP($C62,'Camp Fortune TT Feb 21 MO'!$A$17:$H$97,8,FALSE))</f>
        <v>14.628228913943198</v>
      </c>
      <c r="Y62" s="10">
        <f>IF(ISNA(VLOOKUP($C62,'Park City Nor-Am Feb 20 MO'!$A$17:$H$97,8,FALSE))=TRUE,0,VLOOKUP($C62,'Park City Nor-Am Feb 20 MO'!$A$17:$H$97,8,FALSE))</f>
        <v>0</v>
      </c>
      <c r="Z62" s="10">
        <f>IF(ISNA(VLOOKUP($C62,'Park City Nor-Am Feb 21 DM'!$A$17:$H$97,8,FALSE))=TRUE,0,VLOOKUP($C62,'Park City Nor-Am Feb 21 DM'!$A$17:$H$97,8,FALSE))</f>
        <v>0</v>
      </c>
      <c r="AA62" s="10">
        <f>IF(ISNA(VLOOKUP($C62,'Caledon TT Feb 27 MO'!$A$17:$H$96,8,FALSE))=TRUE,0,VLOOKUP($C62,'Caledon TT Feb 27 MO'!$A$17:$H$96,8,FALSE))</f>
        <v>0</v>
      </c>
      <c r="AB62" s="10">
        <f>IF(ISNA(VLOOKUP($C62,'Caledon TT Feb 28 DM'!$A$17:$H$97,8,FALSE))=TRUE,0,VLOOKUP($C62,'Caledon TT Feb 28 DM'!$A$17:$H$97,8,FALSE))</f>
        <v>0</v>
      </c>
      <c r="AC62" s="10">
        <f>IF(ISNA(VLOOKUP($C62,'Killington Nor-Am March 5 MO'!$A$17:$H$97,8,FALSE))=TRUE,0,VLOOKUP($C62,'Killington Nor-Am March 5 MO'!$A$17:$H$97,8,FALSE))</f>
        <v>0</v>
      </c>
      <c r="AD62" s="10">
        <f>IF(ISNA(VLOOKUP($C62,'Killington Nor-Am March 6 DM'!$A$17:$H$97,8,FALSE))=TRUE,0,VLOOKUP($C62,'Killington Nor-Am March 6 DM'!$A$17:$H$97,8,FALSE))</f>
        <v>0</v>
      </c>
      <c r="AE62" s="10">
        <f>IF(ISNA(VLOOKUP($C62,'VSC Nor-Am Feb 27 MO'!$A$17:$H$97,8,FALSE))=TRUE,0,VLOOKUP($C62,'VSC Nor-Am Feb 27 MO'!$A$17:$H$97,8,FALSE))</f>
        <v>0</v>
      </c>
      <c r="AF62" s="10">
        <f>IF(ISNA(VLOOKUP($C62,'VSC Nor-Am Feb 28 DM'!$A$17:$H$97,8,FALSE))=TRUE,0,VLOOKUP($C62,'VSC Nor-Am Feb 28 DM'!$A$17:$H$97,8,FALSE))</f>
        <v>0</v>
      </c>
      <c r="AG62" s="10">
        <f>IF(ISNA(VLOOKUP($C62,'Sr Nationals March 12 MO'!$A$17:$H$97,8,FALSE))=TRUE,0,VLOOKUP($C62,'Sr Nationals March 12 MO'!$A$17:$H$97,8,FALSE))</f>
        <v>0</v>
      </c>
      <c r="AH62" s="10">
        <f>IF(ISNA(VLOOKUP($C62,'Sr Nationals March 13 DM'!$A$17:$H$97,8,FALSE))=TRUE,0,VLOOKUP($C62,'Sr Nationals March 13 DM'!$A$17:$H$97,8,FALSE))</f>
        <v>0</v>
      </c>
      <c r="AI62" s="10">
        <f>IF(ISNA(VLOOKUP($C62,'Jr Nationals March 18 MO'!$A$17:$H$97,8,FALSE))=TRUE,0,VLOOKUP($C62,'Jr Nationals March 18 MO'!$A$17:$H$97,8,FALSE))</f>
        <v>0</v>
      </c>
      <c r="AJ62" s="10">
        <f>IF(ISNA(VLOOKUP($C62,'Thunder Bay TT Jan 2016 MO'!$A$17:$H$97,8,FALSE))=TRUE,0,VLOOKUP($C62,'Thunder Bay TT Jan 2016 MO'!$A$17:$H$97,8,FALSE))</f>
        <v>0</v>
      </c>
      <c r="AK62" s="10">
        <f>IF(ISNA(VLOOKUP($C62,Event28!$A$17:$H$97,8,FALSE))=TRUE,0,VLOOKUP($C62,Event28!$A$17:$H$97,8,FALSE))</f>
        <v>0</v>
      </c>
      <c r="AL62" s="10">
        <f>IF(ISNA(VLOOKUP($C62,Event29!$A$17:$H$97,8,FALSE))=TRUE,0,VLOOKUP($C62,Event29!$A$17:$H$97,8,FALSE))</f>
        <v>0</v>
      </c>
      <c r="AM62" s="10">
        <f>IF(ISNA(VLOOKUP($C62,Event30!$A$17:$H$96,8,FALSE))=TRUE,0,VLOOKUP($C62,Event30!$A$17:$H$96,8,FALSE))</f>
        <v>0</v>
      </c>
    </row>
    <row r="63" spans="1:39" ht="13.5" customHeight="1">
      <c r="A63" s="151" t="s">
        <v>89</v>
      </c>
      <c r="B63" s="151" t="s">
        <v>67</v>
      </c>
      <c r="C63" s="219" t="s">
        <v>113</v>
      </c>
      <c r="D63" s="140"/>
      <c r="E63" s="8">
        <f t="shared" si="6"/>
        <v>58</v>
      </c>
      <c r="F63" s="9">
        <f t="shared" si="7"/>
        <v>58</v>
      </c>
      <c r="G63" s="19">
        <f t="shared" si="8"/>
        <v>93.38381106904632</v>
      </c>
      <c r="H63" s="19">
        <f t="shared" si="9"/>
        <v>79.17728431015652</v>
      </c>
      <c r="I63" s="19">
        <f t="shared" si="10"/>
        <v>0</v>
      </c>
      <c r="J63" s="9">
        <f t="shared" si="11"/>
        <v>172.56109537920284</v>
      </c>
      <c r="K63" s="98"/>
      <c r="L63" s="10" t="str">
        <f>IF(ISNA(VLOOKUP($C63,'Canadian Selections Dec 19 - M'!$A$17:$H$67,8,FALSE))=TRUE,"0",VLOOKUP($C63,'Canadian Selections Dec 19 - M'!$A$17:$H$67,8,FALSE))</f>
        <v>0</v>
      </c>
      <c r="M63" s="26">
        <f>IF(ISNA(VLOOKUP($C63,'Canadian Selections Dec 20 - M'!$A$17:$H$66,8,FALSE))=TRUE,0,VLOOKUP($C63,'Canadian Selections Dec 20 - M'!$A$17:$H$66,8,FALSE))</f>
        <v>0</v>
      </c>
      <c r="N63" s="10">
        <f>IF(ISNA(VLOOKUP($C63,'Le Massif Cnd. Series Jan 16 MO'!$A$17:$H$95,8,FALSE))=TRUE,0,VLOOKUP($C63,'Le Massif Cnd. Series Jan 16 MO'!$A$17:$H$95,8,FALSE))</f>
        <v>0</v>
      </c>
      <c r="O63" s="10">
        <f>IF(ISNA(VLOOKUP($C63,'Le Massif Cnd. Series Jan 17 DM'!$A$17:$H$100,8,FALSE))=TRUE,0,VLOOKUP($C63,'Le Massif Cnd. Series Jan 17 DM'!$A$17:$H$100,8,FALSE))</f>
        <v>0</v>
      </c>
      <c r="P63" s="10">
        <f>IF(ISNA(VLOOKUP($C63,'USSA Bristol Jan 16 MO'!$A$17:$H$100,8,FALSE))=TRUE,0,VLOOKUP($C63,'USSA Bristol Jan 16 MO'!$A$17:$H$100,8,FALSE))</f>
        <v>0</v>
      </c>
      <c r="Q63" s="10">
        <f>IF(ISNA(VLOOKUP($C63,'USSA Bristol Jan 17 DM'!$A$17:$H$100,8,FALSE))=TRUE,0,VLOOKUP($C63,'USSA Bristol Jan 17 DM'!$A$17:$H$100,8,FALSE))</f>
        <v>0</v>
      </c>
      <c r="R63" s="10">
        <f>IF(ISNA(VLOOKUP($C63,'Apex Cnd. Series Feb 6 MO'!$A$17:$H$99,8,FALSE))=TRUE,0,VLOOKUP($C63,'Apex Cnd. Series Feb 6 MO'!$A$17:$H$99,8,FALSE))</f>
        <v>0</v>
      </c>
      <c r="S63" s="10">
        <f>IF(ISNA(VLOOKUP($C63,'Apex Cnd. Series Feb 7 DM'!$A$17:$H$99,8,FALSE))=TRUE,0,VLOOKUP($C63,'Apex Cnd. Series Feb 7 DM'!$A$17:$H$99,8,FALSE))</f>
        <v>0</v>
      </c>
      <c r="T63" s="10">
        <f>IF(ISNA(VLOOKUP($C63,'Calabogie TT Feb 7 MO'!$A$17:$H$97,8,FALSE))=TRUE,0,VLOOKUP($C63,'Calabogie TT Feb 7 MO'!$A$17:$H$97,8,FALSE))</f>
        <v>93.38381106904632</v>
      </c>
      <c r="U63" s="10">
        <f>IF(ISNA(VLOOKUP($C63,'Calabogie TT Feb 6 MO'!$A$17:$H$97,8,FALSE))=TRUE,0,VLOOKUP($C63,'Calabogie TT Feb 6 MO'!$A$17:$H$97,8,FALSE))</f>
        <v>79.17728431015652</v>
      </c>
      <c r="V63" s="10">
        <f>IF(ISNA(VLOOKUP($C63,'Calgary Nor-Am Feb 13 MO'!$A$17:$H$92,8,FALSE))=TRUE,0,VLOOKUP($C63,'Calgary Nor-Am Feb 13 MO'!$A$17:$H$92,8,FALSE))</f>
        <v>0</v>
      </c>
      <c r="W63" s="10">
        <f>IF(ISNA(VLOOKUP($C63,'Calgary Nor-Am Feb 14 DM'!$A$17:$H$92,8,FALSE))=TRUE,0,VLOOKUP($C63,'Calgary Nor-Am Feb 14 DM'!$A$17:$H$92,8,FALSE))</f>
        <v>0</v>
      </c>
      <c r="X63" s="10">
        <f>IF(ISNA(VLOOKUP($C63,'Camp Fortune TT Feb 21 MO'!$A$17:$H$97,8,FALSE))=TRUE,0,VLOOKUP($C63,'Camp Fortune TT Feb 21 MO'!$A$17:$H$97,8,FALSE))</f>
        <v>0</v>
      </c>
      <c r="Y63" s="10">
        <f>IF(ISNA(VLOOKUP($C63,'Park City Nor-Am Feb 20 MO'!$A$17:$H$97,8,FALSE))=TRUE,0,VLOOKUP($C63,'Park City Nor-Am Feb 20 MO'!$A$17:$H$97,8,FALSE))</f>
        <v>0</v>
      </c>
      <c r="Z63" s="10">
        <f>IF(ISNA(VLOOKUP($C63,'Park City Nor-Am Feb 21 DM'!$A$17:$H$97,8,FALSE))=TRUE,0,VLOOKUP($C63,'Park City Nor-Am Feb 21 DM'!$A$17:$H$97,8,FALSE))</f>
        <v>0</v>
      </c>
      <c r="AA63" s="10">
        <f>IF(ISNA(VLOOKUP($C63,'Caledon TT Feb 27 MO'!$A$17:$H$96,8,FALSE))=TRUE,0,VLOOKUP($C63,'Caledon TT Feb 27 MO'!$A$17:$H$96,8,FALSE))</f>
        <v>0</v>
      </c>
      <c r="AB63" s="10">
        <f>IF(ISNA(VLOOKUP($C63,'Caledon TT Feb 28 DM'!$A$17:$H$97,8,FALSE))=TRUE,0,VLOOKUP($C63,'Caledon TT Feb 28 DM'!$A$17:$H$97,8,FALSE))</f>
        <v>0</v>
      </c>
      <c r="AC63" s="10">
        <f>IF(ISNA(VLOOKUP($C63,'Killington Nor-Am March 5 MO'!$A$17:$H$97,8,FALSE))=TRUE,0,VLOOKUP($C63,'Killington Nor-Am March 5 MO'!$A$17:$H$97,8,FALSE))</f>
        <v>0</v>
      </c>
      <c r="AD63" s="10">
        <f>IF(ISNA(VLOOKUP($C63,'Killington Nor-Am March 6 DM'!$A$17:$H$97,8,FALSE))=TRUE,0,VLOOKUP($C63,'Killington Nor-Am March 6 DM'!$A$17:$H$97,8,FALSE))</f>
        <v>0</v>
      </c>
      <c r="AE63" s="10">
        <f>IF(ISNA(VLOOKUP($C63,'VSC Nor-Am Feb 27 MO'!$A$17:$H$97,8,FALSE))=TRUE,0,VLOOKUP($C63,'VSC Nor-Am Feb 27 MO'!$A$17:$H$97,8,FALSE))</f>
        <v>0</v>
      </c>
      <c r="AF63" s="10">
        <f>IF(ISNA(VLOOKUP($C63,'VSC Nor-Am Feb 28 DM'!$A$17:$H$97,8,FALSE))=TRUE,0,VLOOKUP($C63,'VSC Nor-Am Feb 28 DM'!$A$17:$H$97,8,FALSE))</f>
        <v>0</v>
      </c>
      <c r="AG63" s="10">
        <f>IF(ISNA(VLOOKUP($C63,'Sr Nationals March 12 MO'!$A$17:$H$97,8,FALSE))=TRUE,0,VLOOKUP($C63,'Sr Nationals March 12 MO'!$A$17:$H$97,8,FALSE))</f>
        <v>0</v>
      </c>
      <c r="AH63" s="10">
        <f>IF(ISNA(VLOOKUP($C63,'Sr Nationals March 13 DM'!$A$17:$H$97,8,FALSE))=TRUE,0,VLOOKUP($C63,'Sr Nationals March 13 DM'!$A$17:$H$97,8,FALSE))</f>
        <v>0</v>
      </c>
      <c r="AI63" s="10">
        <f>IF(ISNA(VLOOKUP($C63,'Jr Nationals March 18 MO'!$A$17:$H$97,8,FALSE))=TRUE,0,VLOOKUP($C63,'Jr Nationals March 18 MO'!$A$17:$H$97,8,FALSE))</f>
        <v>0</v>
      </c>
      <c r="AJ63" s="10">
        <f>IF(ISNA(VLOOKUP($C63,'Thunder Bay TT Jan 2016 MO'!$A$17:$H$97,8,FALSE))=TRUE,0,VLOOKUP($C63,'Thunder Bay TT Jan 2016 MO'!$A$17:$H$97,8,FALSE))</f>
        <v>0</v>
      </c>
      <c r="AK63" s="10">
        <f>IF(ISNA(VLOOKUP($C63,Event28!$A$17:$H$97,8,FALSE))=TRUE,0,VLOOKUP($C63,Event28!$A$17:$H$97,8,FALSE))</f>
        <v>0</v>
      </c>
      <c r="AL63" s="10">
        <f>IF(ISNA(VLOOKUP($C63,Event29!$A$17:$H$97,8,FALSE))=TRUE,0,VLOOKUP($C63,Event29!$A$17:$H$97,8,FALSE))</f>
        <v>0</v>
      </c>
      <c r="AM63" s="10">
        <f>IF(ISNA(VLOOKUP($C63,Event30!$A$17:$H$96,8,FALSE))=TRUE,0,VLOOKUP($C63,Event30!$A$17:$H$96,8,FALSE))</f>
        <v>0</v>
      </c>
    </row>
    <row r="64" spans="1:39" ht="13.5" customHeight="1">
      <c r="A64" s="174" t="s">
        <v>139</v>
      </c>
      <c r="B64" s="174" t="s">
        <v>135</v>
      </c>
      <c r="C64" s="207" t="s">
        <v>131</v>
      </c>
      <c r="D64" s="140"/>
      <c r="E64" s="8">
        <f t="shared" si="6"/>
        <v>59</v>
      </c>
      <c r="F64" s="9">
        <f t="shared" si="7"/>
        <v>59</v>
      </c>
      <c r="G64" s="19">
        <f t="shared" si="8"/>
        <v>103.11117453974597</v>
      </c>
      <c r="H64" s="19">
        <f t="shared" si="9"/>
        <v>68.62031306880233</v>
      </c>
      <c r="I64" s="19">
        <f t="shared" si="10"/>
        <v>0</v>
      </c>
      <c r="J64" s="9">
        <f t="shared" si="11"/>
        <v>171.73148760854832</v>
      </c>
      <c r="K64" s="98"/>
      <c r="L64" s="10" t="str">
        <f>IF(ISNA(VLOOKUP($C64,'Canadian Selections Dec 19 - M'!$A$17:$H$67,8,FALSE))=TRUE,"0",VLOOKUP($C64,'Canadian Selections Dec 19 - M'!$A$17:$H$67,8,FALSE))</f>
        <v>0</v>
      </c>
      <c r="M64" s="26">
        <f>IF(ISNA(VLOOKUP($C64,'Canadian Selections Dec 20 - M'!$A$17:$H$17,8,FALSE))=TRUE,0,VLOOKUP($C64,'Canadian Selections Dec 20 - M'!$A$17:$H$17,8,FALSE))</f>
        <v>0</v>
      </c>
      <c r="N64" s="10">
        <f>IF(ISNA(VLOOKUP($C64,'Le Massif Cnd. Series Jan 16 MO'!$A$17:$H$95,8,FALSE))=TRUE,0,VLOOKUP($C64,'Le Massif Cnd. Series Jan 16 MO'!$A$17:$H$95,8,FALSE))</f>
        <v>0</v>
      </c>
      <c r="O64" s="10">
        <f>IF(ISNA(VLOOKUP($C64,'Le Massif Cnd. Series Jan 17 DM'!$A$17:$H$100,8,FALSE))=TRUE,0,VLOOKUP($C64,'Le Massif Cnd. Series Jan 17 DM'!$A$17:$H$100,8,FALSE))</f>
        <v>0</v>
      </c>
      <c r="P64" s="10">
        <f>IF(ISNA(VLOOKUP($C64,'USSA Bristol Jan 16 MO'!$A$17:$H$100,8,FALSE))=TRUE,0,VLOOKUP($C64,'USSA Bristol Jan 16 MO'!$A$17:$H$100,8,FALSE))</f>
        <v>0</v>
      </c>
      <c r="Q64" s="10">
        <f>IF(ISNA(VLOOKUP($C64,'USSA Bristol Jan 17 DM'!$A$17:$H$100,8,FALSE))=TRUE,0,VLOOKUP($C64,'USSA Bristol Jan 17 DM'!$A$17:$H$100,8,FALSE))</f>
        <v>0</v>
      </c>
      <c r="R64" s="10">
        <f>IF(ISNA(VLOOKUP($C64,'Sr Nationals March 12 MO'!$A$17:$H$17,8,FALSE))=TRUE,0,VLOOKUP($C64,'Sr Nationals March 12 MO'!$A$17:$H$17,8,FALSE))</f>
        <v>0</v>
      </c>
      <c r="S64" s="10">
        <f>IF(ISNA(VLOOKUP($C64,'Apex Cnd. Series Feb 7 DM'!$A$17:$H$99,8,FALSE))=TRUE,0,VLOOKUP($C64,'Apex Cnd. Series Feb 7 DM'!$A$17:$H$99,8,FALSE))</f>
        <v>0</v>
      </c>
      <c r="T64" s="10">
        <f>IF(ISNA(VLOOKUP($C64,'Calabogie TT Feb 7 MO'!$A$17:$H$97,8,FALSE))=TRUE,0,VLOOKUP($C64,'Calabogie TT Feb 7 MO'!$A$17:$H$97,8,FALSE))</f>
        <v>0</v>
      </c>
      <c r="U64" s="10">
        <f>IF(ISNA(VLOOKUP($C64,'Calabogie TT Feb 6 MO'!$A$17:$H$97,8,FALSE))=TRUE,0,VLOOKUP($C64,'Calabogie TT Feb 6 MO'!$A$17:$H$97,8,FALSE))</f>
        <v>68.62031306880233</v>
      </c>
      <c r="V64" s="10">
        <f>IF(ISNA(VLOOKUP($C64,'Calgary Nor-Am Feb 13 MO'!$A$17:$H$92,8,FALSE))=TRUE,0,VLOOKUP($C64,'Calgary Nor-Am Feb 13 MO'!$A$17:$H$92,8,FALSE))</f>
        <v>0</v>
      </c>
      <c r="W64" s="10">
        <f>IF(ISNA(VLOOKUP($C64,'Calgary Nor-Am Feb 14 DM'!$A$17:$H$92,8,FALSE))=TRUE,0,VLOOKUP($C64,'Calgary Nor-Am Feb 14 DM'!$A$17:$H$92,8,FALSE))</f>
        <v>0</v>
      </c>
      <c r="X64" s="10">
        <f>IF(ISNA(VLOOKUP($C64,'Camp Fortune TT Feb 21 MO'!$A$17:$H$97,8,FALSE))=TRUE,0,VLOOKUP($C64,'Camp Fortune TT Feb 21 MO'!$A$17:$H$97,8,FALSE))</f>
        <v>103.11117453974597</v>
      </c>
      <c r="Y64" s="10">
        <f>IF(ISNA(VLOOKUP($C64,'Park City Nor-Am Feb 20 MO'!$A$17:$H$97,8,FALSE))=TRUE,0,VLOOKUP($C64,'Park City Nor-Am Feb 20 MO'!$A$17:$H$97,8,FALSE))</f>
        <v>0</v>
      </c>
      <c r="Z64" s="10">
        <f>IF(ISNA(VLOOKUP($C64,'Park City Nor-Am Feb 21 DM'!$A$17:$H$97,8,FALSE))=TRUE,0,VLOOKUP($C64,'Park City Nor-Am Feb 21 DM'!$A$17:$H$97,8,FALSE))</f>
        <v>0</v>
      </c>
      <c r="AA64" s="10">
        <f>IF(ISNA(VLOOKUP($C64,'Caledon TT Feb 27 MO'!$A$17:$H$96,8,FALSE))=TRUE,0,VLOOKUP($C64,'Caledon TT Feb 27 MO'!$A$17:$H$96,8,FALSE))</f>
        <v>0</v>
      </c>
      <c r="AB64" s="10">
        <f>IF(ISNA(VLOOKUP($C64,'Caledon TT Feb 28 DM'!$A$17:$H$97,8,FALSE))=TRUE,0,VLOOKUP($C64,'Caledon TT Feb 28 DM'!$A$17:$H$97,8,FALSE))</f>
        <v>0</v>
      </c>
      <c r="AC64" s="10">
        <f>IF(ISNA(VLOOKUP($C64,'Killington Nor-Am March 5 MO'!$A$17:$H$97,8,FALSE))=TRUE,0,VLOOKUP($C64,'Killington Nor-Am March 5 MO'!$A$17:$H$97,8,FALSE))</f>
        <v>0</v>
      </c>
      <c r="AD64" s="10">
        <f>IF(ISNA(VLOOKUP($C64,'Killington Nor-Am March 6 DM'!$A$17:$H$97,8,FALSE))=TRUE,0,VLOOKUP($C64,'Killington Nor-Am March 6 DM'!$A$17:$H$97,8,FALSE))</f>
        <v>0</v>
      </c>
      <c r="AE64" s="10">
        <f>IF(ISNA(VLOOKUP($C64,'VSC Nor-Am Feb 27 MO'!$A$17:$H$97,8,FALSE))=TRUE,0,VLOOKUP($C64,'VSC Nor-Am Feb 27 MO'!$A$17:$H$97,8,FALSE))</f>
        <v>0</v>
      </c>
      <c r="AF64" s="10">
        <f>IF(ISNA(VLOOKUP($C64,'VSC Nor-Am Feb 28 DM'!$A$17:$H$97,8,FALSE))=TRUE,0,VLOOKUP($C64,'VSC Nor-Am Feb 28 DM'!$A$17:$H$97,8,FALSE))</f>
        <v>0</v>
      </c>
      <c r="AG64" s="10">
        <f>IF(ISNA(VLOOKUP($C64,'Sr Nationals March 12 MO'!$A$17:$H$97,8,FALSE))=TRUE,0,VLOOKUP($C64,'Sr Nationals March 12 MO'!$A$17:$H$97,8,FALSE))</f>
        <v>0</v>
      </c>
      <c r="AH64" s="10">
        <f>IF(ISNA(VLOOKUP($C64,'Sr Nationals March 13 DM'!$A$17:$H$97,8,FALSE))=TRUE,0,VLOOKUP($C64,'Sr Nationals March 13 DM'!$A$17:$H$97,8,FALSE))</f>
        <v>0</v>
      </c>
      <c r="AI64" s="10">
        <f>IF(ISNA(VLOOKUP($C64,'Jr Nationals March 18 MO'!$A$17:$H$97,8,FALSE))=TRUE,0,VLOOKUP($C64,'Jr Nationals March 18 MO'!$A$17:$H$97,8,FALSE))</f>
        <v>0</v>
      </c>
      <c r="AJ64" s="10">
        <f>IF(ISNA(VLOOKUP($C64,'Thunder Bay TT Jan 2016 MO'!$A$17:$H$97,8,FALSE))=TRUE,0,VLOOKUP($C64,'Thunder Bay TT Jan 2016 MO'!$A$17:$H$97,8,FALSE))</f>
        <v>0</v>
      </c>
      <c r="AK64" s="10">
        <f>IF(ISNA(VLOOKUP($C64,Event28!$A$17:$H$97,8,FALSE))=TRUE,0,VLOOKUP($C64,Event28!$A$17:$H$97,8,FALSE))</f>
        <v>0</v>
      </c>
      <c r="AL64" s="10">
        <f>IF(ISNA(VLOOKUP($C64,Event29!$A$17:$H$97,8,FALSE))=TRUE,0,VLOOKUP($C64,Event29!$A$17:$H$97,8,FALSE))</f>
        <v>0</v>
      </c>
      <c r="AM64" s="10">
        <f>IF(ISNA(VLOOKUP($C64,Event30!$A$17:$H$96,8,FALSE))=TRUE,0,VLOOKUP($C64,Event30!$A$17:$H$96,8,FALSE))</f>
        <v>0</v>
      </c>
    </row>
    <row r="65" spans="1:39" ht="13.5" customHeight="1">
      <c r="A65" s="151" t="s">
        <v>139</v>
      </c>
      <c r="B65" s="151" t="s">
        <v>67</v>
      </c>
      <c r="C65" s="207" t="s">
        <v>150</v>
      </c>
      <c r="D65" s="140"/>
      <c r="E65" s="8">
        <f t="shared" si="6"/>
        <v>60</v>
      </c>
      <c r="F65" s="9">
        <f t="shared" si="7"/>
        <v>60</v>
      </c>
      <c r="G65" s="19">
        <f t="shared" si="8"/>
        <v>164.12159269302128</v>
      </c>
      <c r="H65" s="19">
        <f t="shared" si="9"/>
        <v>0</v>
      </c>
      <c r="I65" s="19">
        <f t="shared" si="10"/>
        <v>0</v>
      </c>
      <c r="J65" s="9">
        <f t="shared" si="11"/>
        <v>164.12159269302128</v>
      </c>
      <c r="K65" s="98"/>
      <c r="L65" s="10" t="str">
        <f>IF(ISNA(VLOOKUP($C65,'Canadian Selections Dec 19 - M'!$A$17:$H$67,8,FALSE))=TRUE,"0",VLOOKUP($C65,'Canadian Selections Dec 19 - M'!$A$17:$H$67,8,FALSE))</f>
        <v>0</v>
      </c>
      <c r="M65" s="26">
        <f>IF(ISNA(VLOOKUP($C65,'Canadian Selections Dec 20 - M'!$A$17:$H$17,8,FALSE))=TRUE,0,VLOOKUP($C65,'Canadian Selections Dec 20 - M'!$A$17:$H$17,8,FALSE))</f>
        <v>0</v>
      </c>
      <c r="N65" s="10">
        <f>IF(ISNA(VLOOKUP($C65,'Le Massif Cnd. Series Jan 16 MO'!$A$17:$H$95,8,FALSE))=TRUE,0,VLOOKUP($C65,'Le Massif Cnd. Series Jan 16 MO'!$A$17:$H$95,8,FALSE))</f>
        <v>0</v>
      </c>
      <c r="O65" s="10">
        <f>IF(ISNA(VLOOKUP($C65,'Le Massif Cnd. Series Jan 17 DM'!$A$17:$H$100,8,FALSE))=TRUE,0,VLOOKUP($C65,'Le Massif Cnd. Series Jan 17 DM'!$A$17:$H$100,8,FALSE))</f>
        <v>0</v>
      </c>
      <c r="P65" s="10">
        <f>IF(ISNA(VLOOKUP($C65,'USSA Bristol Jan 16 MO'!$A$17:$H$100,8,FALSE))=TRUE,0,VLOOKUP($C65,'USSA Bristol Jan 16 MO'!$A$17:$H$100,8,FALSE))</f>
        <v>0</v>
      </c>
      <c r="Q65" s="10">
        <f>IF(ISNA(VLOOKUP($C65,'USSA Bristol Jan 17 DM'!$A$17:$H$100,8,FALSE))=TRUE,0,VLOOKUP($C65,'USSA Bristol Jan 17 DM'!$A$17:$H$100,8,FALSE))</f>
        <v>0</v>
      </c>
      <c r="R65" s="10">
        <f>IF(ISNA(VLOOKUP($C65,'Sr Nationals March 12 MO'!$A$17:$H$17,8,FALSE))=TRUE,0,VLOOKUP($C65,'Sr Nationals March 12 MO'!$A$17:$H$17,8,FALSE))</f>
        <v>0</v>
      </c>
      <c r="S65" s="10">
        <f>IF(ISNA(VLOOKUP($C65,'Apex Cnd. Series Feb 7 DM'!$A$17:$H$99,8,FALSE))=TRUE,0,VLOOKUP($C65,'Apex Cnd. Series Feb 7 DM'!$A$17:$H$99,8,FALSE))</f>
        <v>0</v>
      </c>
      <c r="T65" s="10">
        <f>IF(ISNA(VLOOKUP($C65,'Calabogie TT Feb 7 MO'!$A$17:$H$97,8,FALSE))=TRUE,0,VLOOKUP($C65,'Calabogie TT Feb 7 MO'!$A$17:$H$97,8,FALSE))</f>
        <v>0</v>
      </c>
      <c r="U65" s="10">
        <f>IF(ISNA(VLOOKUP($C65,'Calabogie TT Feb 6 MO'!$A$17:$H$97,8,FALSE))=TRUE,0,VLOOKUP($C65,'Calabogie TT Feb 6 MO'!$A$17:$H$97,8,FALSE))</f>
        <v>0</v>
      </c>
      <c r="V65" s="10">
        <f>IF(ISNA(VLOOKUP($C65,'Calgary Nor-Am Feb 13 MO'!$A$17:$H$92,8,FALSE))=TRUE,0,VLOOKUP($C65,'Calgary Nor-Am Feb 13 MO'!$A$17:$H$92,8,FALSE))</f>
        <v>0</v>
      </c>
      <c r="W65" s="10">
        <f>IF(ISNA(VLOOKUP($C65,'Calgary Nor-Am Feb 14 DM'!$A$17:$H$92,8,FALSE))=TRUE,0,VLOOKUP($C65,'Calgary Nor-Am Feb 14 DM'!$A$17:$H$92,8,FALSE))</f>
        <v>0</v>
      </c>
      <c r="X65" s="10">
        <f>IF(ISNA(VLOOKUP($C65,'Camp Fortune TT Feb 21 MO'!$A$17:$H$97,8,FALSE))=TRUE,0,VLOOKUP($C65,'Camp Fortune TT Feb 21 MO'!$A$17:$H$97,8,FALSE))</f>
        <v>164.12159269302128</v>
      </c>
      <c r="Y65" s="10">
        <f>IF(ISNA(VLOOKUP($C65,'Park City Nor-Am Feb 20 MO'!$A$17:$H$97,8,FALSE))=TRUE,0,VLOOKUP($C65,'Park City Nor-Am Feb 20 MO'!$A$17:$H$97,8,FALSE))</f>
        <v>0</v>
      </c>
      <c r="Z65" s="10">
        <f>IF(ISNA(VLOOKUP($C65,'Park City Nor-Am Feb 21 DM'!$A$17:$H$97,8,FALSE))=TRUE,0,VLOOKUP($C65,'Park City Nor-Am Feb 21 DM'!$A$17:$H$97,8,FALSE))</f>
        <v>0</v>
      </c>
      <c r="AA65" s="10">
        <f>IF(ISNA(VLOOKUP($C65,'Caledon TT Feb 27 MO'!$A$17:$H$96,8,FALSE))=TRUE,0,VLOOKUP($C65,'Caledon TT Feb 27 MO'!$A$17:$H$96,8,FALSE))</f>
        <v>0</v>
      </c>
      <c r="AB65" s="10">
        <f>IF(ISNA(VLOOKUP($C65,'Caledon TT Feb 28 DM'!$A$17:$H$97,8,FALSE))=TRUE,0,VLOOKUP($C65,'Caledon TT Feb 28 DM'!$A$17:$H$97,8,FALSE))</f>
        <v>0</v>
      </c>
      <c r="AC65" s="10">
        <f>IF(ISNA(VLOOKUP($C65,'Killington Nor-Am March 5 MO'!$A$17:$H$97,8,FALSE))=TRUE,0,VLOOKUP($C65,'Killington Nor-Am March 5 MO'!$A$17:$H$97,8,FALSE))</f>
        <v>0</v>
      </c>
      <c r="AD65" s="10">
        <f>IF(ISNA(VLOOKUP($C65,'Killington Nor-Am March 6 DM'!$A$17:$H$97,8,FALSE))=TRUE,0,VLOOKUP($C65,'Killington Nor-Am March 6 DM'!$A$17:$H$97,8,FALSE))</f>
        <v>0</v>
      </c>
      <c r="AE65" s="10">
        <f>IF(ISNA(VLOOKUP($C65,'VSC Nor-Am Feb 27 MO'!$A$17:$H$97,8,FALSE))=TRUE,0,VLOOKUP($C65,'VSC Nor-Am Feb 27 MO'!$A$17:$H$97,8,FALSE))</f>
        <v>0</v>
      </c>
      <c r="AF65" s="10">
        <f>IF(ISNA(VLOOKUP($C65,'VSC Nor-Am Feb 28 DM'!$A$17:$H$97,8,FALSE))=TRUE,0,VLOOKUP($C65,'VSC Nor-Am Feb 28 DM'!$A$17:$H$97,8,FALSE))</f>
        <v>0</v>
      </c>
      <c r="AG65" s="10">
        <f>IF(ISNA(VLOOKUP($C65,'Sr Nationals March 12 MO'!$A$17:$H$97,8,FALSE))=TRUE,0,VLOOKUP($C65,'Sr Nationals March 12 MO'!$A$17:$H$97,8,FALSE))</f>
        <v>0</v>
      </c>
      <c r="AH65" s="10">
        <f>IF(ISNA(VLOOKUP($C65,'Sr Nationals March 13 DM'!$A$17:$H$97,8,FALSE))=TRUE,0,VLOOKUP($C65,'Sr Nationals March 13 DM'!$A$17:$H$97,8,FALSE))</f>
        <v>0</v>
      </c>
      <c r="AI65" s="10">
        <f>IF(ISNA(VLOOKUP($C65,'Jr Nationals March 18 MO'!$A$17:$H$97,8,FALSE))=TRUE,0,VLOOKUP($C65,'Jr Nationals March 18 MO'!$A$17:$H$97,8,FALSE))</f>
        <v>0</v>
      </c>
      <c r="AJ65" s="10">
        <f>IF(ISNA(VLOOKUP($C65,'Thunder Bay TT Jan 2016 MO'!$A$17:$H$97,8,FALSE))=TRUE,0,VLOOKUP($C65,'Thunder Bay TT Jan 2016 MO'!$A$17:$H$97,8,FALSE))</f>
        <v>0</v>
      </c>
      <c r="AK65" s="10">
        <f>IF(ISNA(VLOOKUP($C65,Event28!$A$17:$H$97,8,FALSE))=TRUE,0,VLOOKUP($C65,Event28!$A$17:$H$97,8,FALSE))</f>
        <v>0</v>
      </c>
      <c r="AL65" s="10">
        <f>IF(ISNA(VLOOKUP($C65,Event29!$A$17:$H$97,8,FALSE))=TRUE,0,VLOOKUP($C65,Event29!$A$17:$H$97,8,FALSE))</f>
        <v>0</v>
      </c>
      <c r="AM65" s="10">
        <f>IF(ISNA(VLOOKUP($C65,Event30!$A$17:$H$96,8,FALSE))=TRUE,0,VLOOKUP($C65,Event30!$A$17:$H$96,8,FALSE))</f>
        <v>0</v>
      </c>
    </row>
    <row r="66" spans="1:39" ht="13.5" customHeight="1">
      <c r="A66" s="151" t="s">
        <v>89</v>
      </c>
      <c r="B66" s="174" t="s">
        <v>81</v>
      </c>
      <c r="C66" s="207" t="s">
        <v>98</v>
      </c>
      <c r="D66" s="140"/>
      <c r="E66" s="8">
        <f t="shared" si="6"/>
        <v>61</v>
      </c>
      <c r="F66" s="9">
        <f t="shared" si="7"/>
        <v>61</v>
      </c>
      <c r="G66" s="19">
        <f t="shared" si="8"/>
        <v>91.09938114306516</v>
      </c>
      <c r="H66" s="19">
        <f t="shared" si="9"/>
        <v>69.94771948801154</v>
      </c>
      <c r="I66" s="19">
        <f t="shared" si="10"/>
        <v>0</v>
      </c>
      <c r="J66" s="9">
        <f t="shared" si="11"/>
        <v>161.04710063107672</v>
      </c>
      <c r="K66" s="98"/>
      <c r="L66" s="10" t="str">
        <f>IF(ISNA(VLOOKUP($C66,'Canadian Selections Dec 19 - M'!$A$17:$H$67,8,FALSE))=TRUE,"0",VLOOKUP($C66,'Canadian Selections Dec 19 - M'!$A$17:$H$67,8,FALSE))</f>
        <v>0</v>
      </c>
      <c r="M66" s="26">
        <f>IF(ISNA(VLOOKUP($C66,'Canadian Selections Dec 20 - M'!$A$17:$H$66,8,FALSE))=TRUE,0,VLOOKUP($C66,'Canadian Selections Dec 20 - M'!$A$17:$H$66,8,FALSE))</f>
        <v>0</v>
      </c>
      <c r="N66" s="10">
        <f>IF(ISNA(VLOOKUP($C66,'Le Massif Cnd. Series Jan 16 MO'!$A$17:$H$95,8,FALSE))=TRUE,0,VLOOKUP($C66,'Le Massif Cnd. Series Jan 16 MO'!$A$17:$H$95,8,FALSE))</f>
        <v>0</v>
      </c>
      <c r="O66" s="10">
        <f>IF(ISNA(VLOOKUP($C66,'Le Massif Cnd. Series Jan 17 DM'!$A$17:$H$100,8,FALSE))=TRUE,0,VLOOKUP($C66,'Le Massif Cnd. Series Jan 17 DM'!$A$17:$H$100,8,FALSE))</f>
        <v>0</v>
      </c>
      <c r="P66" s="10">
        <f>IF(ISNA(VLOOKUP($C66,'USSA Bristol Jan 16 MO'!$A$17:$H$100,8,FALSE))=TRUE,0,VLOOKUP($C66,'USSA Bristol Jan 16 MO'!$A$17:$H$100,8,FALSE))</f>
        <v>0</v>
      </c>
      <c r="Q66" s="10">
        <f>IF(ISNA(VLOOKUP($C66,'USSA Bristol Jan 17 DM'!$A$17:$H$100,8,FALSE))=TRUE,0,VLOOKUP($C66,'USSA Bristol Jan 17 DM'!$A$17:$H$100,8,FALSE))</f>
        <v>0</v>
      </c>
      <c r="R66" s="10">
        <f>IF(ISNA(VLOOKUP($C66,'Apex Cnd. Series Feb 6 MO'!$A$17:$H$99,8,FALSE))=TRUE,0,VLOOKUP($C66,'Apex Cnd. Series Feb 6 MO'!$A$17:$H$99,8,FALSE))</f>
        <v>0</v>
      </c>
      <c r="S66" s="10">
        <f>IF(ISNA(VLOOKUP($C66,'Apex Cnd. Series Feb 7 DM'!$A$17:$H$99,8,FALSE))=TRUE,0,VLOOKUP($C66,'Apex Cnd. Series Feb 7 DM'!$A$17:$H$99,8,FALSE))</f>
        <v>0</v>
      </c>
      <c r="T66" s="10">
        <f>IF(ISNA(VLOOKUP($C66,'Calabogie TT Feb 7 MO'!$A$17:$H$97,8,FALSE))=TRUE,0,VLOOKUP($C66,'Calabogie TT Feb 7 MO'!$A$17:$H$97,8,FALSE))</f>
        <v>69.94771948801154</v>
      </c>
      <c r="U66" s="10">
        <f>IF(ISNA(VLOOKUP($C66,'Calabogie TT Feb 6 MO'!$A$17:$H$97,8,FALSE))=TRUE,0,VLOOKUP($C66,'Calabogie TT Feb 6 MO'!$A$17:$H$97,8,FALSE))</f>
        <v>91.09938114306516</v>
      </c>
      <c r="V66" s="10">
        <f>IF(ISNA(VLOOKUP($C66,'Calgary Nor-Am Feb 13 MO'!$A$17:$H$92,8,FALSE))=TRUE,0,VLOOKUP($C66,'Calgary Nor-Am Feb 13 MO'!$A$17:$H$92,8,FALSE))</f>
        <v>0</v>
      </c>
      <c r="W66" s="10">
        <f>IF(ISNA(VLOOKUP($C66,'Calgary Nor-Am Feb 14 DM'!$A$17:$H$92,8,FALSE))=TRUE,0,VLOOKUP($C66,'Calgary Nor-Am Feb 14 DM'!$A$17:$H$92,8,FALSE))</f>
        <v>0</v>
      </c>
      <c r="X66" s="10">
        <f>IF(ISNA(VLOOKUP($C66,'Camp Fortune TT Feb 21 MO'!$A$17:$H$97,8,FALSE))=TRUE,0,VLOOKUP($C66,'Camp Fortune TT Feb 21 MO'!$A$17:$H$97,8,FALSE))</f>
        <v>0</v>
      </c>
      <c r="Y66" s="10">
        <f>IF(ISNA(VLOOKUP($C66,'Park City Nor-Am Feb 20 MO'!$A$17:$H$97,8,FALSE))=TRUE,0,VLOOKUP($C66,'Park City Nor-Am Feb 20 MO'!$A$17:$H$97,8,FALSE))</f>
        <v>0</v>
      </c>
      <c r="Z66" s="10">
        <f>IF(ISNA(VLOOKUP($C66,'Park City Nor-Am Feb 21 DM'!$A$17:$H$97,8,FALSE))=TRUE,0,VLOOKUP($C66,'Park City Nor-Am Feb 21 DM'!$A$17:$H$97,8,FALSE))</f>
        <v>0</v>
      </c>
      <c r="AA66" s="10">
        <f>IF(ISNA(VLOOKUP($C66,'Caledon TT Feb 27 MO'!$A$17:$H$96,8,FALSE))=TRUE,0,VLOOKUP($C66,'Caledon TT Feb 27 MO'!$A$17:$H$96,8,FALSE))</f>
        <v>0</v>
      </c>
      <c r="AB66" s="10">
        <f>IF(ISNA(VLOOKUP($C66,'Caledon TT Feb 28 DM'!$A$17:$H$97,8,FALSE))=TRUE,0,VLOOKUP($C66,'Caledon TT Feb 28 DM'!$A$17:$H$97,8,FALSE))</f>
        <v>0</v>
      </c>
      <c r="AC66" s="10">
        <f>IF(ISNA(VLOOKUP($C66,'Killington Nor-Am March 5 MO'!$A$17:$H$97,8,FALSE))=TRUE,0,VLOOKUP($C66,'Killington Nor-Am March 5 MO'!$A$17:$H$97,8,FALSE))</f>
        <v>0</v>
      </c>
      <c r="AD66" s="10">
        <f>IF(ISNA(VLOOKUP($C66,'Killington Nor-Am March 6 DM'!$A$17:$H$97,8,FALSE))=TRUE,0,VLOOKUP($C66,'Killington Nor-Am March 6 DM'!$A$17:$H$97,8,FALSE))</f>
        <v>0</v>
      </c>
      <c r="AE66" s="10">
        <f>IF(ISNA(VLOOKUP($C66,'VSC Nor-Am Feb 27 MO'!$A$17:$H$97,8,FALSE))=TRUE,0,VLOOKUP($C66,'VSC Nor-Am Feb 27 MO'!$A$17:$H$97,8,FALSE))</f>
        <v>0</v>
      </c>
      <c r="AF66" s="10">
        <f>IF(ISNA(VLOOKUP($C66,'VSC Nor-Am Feb 28 DM'!$A$17:$H$97,8,FALSE))=TRUE,0,VLOOKUP($C66,'VSC Nor-Am Feb 28 DM'!$A$17:$H$97,8,FALSE))</f>
        <v>0</v>
      </c>
      <c r="AG66" s="10">
        <f>IF(ISNA(VLOOKUP($C66,'Sr Nationals March 12 MO'!$A$17:$H$97,8,FALSE))=TRUE,0,VLOOKUP($C66,'Sr Nationals March 12 MO'!$A$17:$H$97,8,FALSE))</f>
        <v>0</v>
      </c>
      <c r="AH66" s="10">
        <f>IF(ISNA(VLOOKUP($C66,'Sr Nationals March 13 DM'!$A$17:$H$97,8,FALSE))=TRUE,0,VLOOKUP($C66,'Sr Nationals March 13 DM'!$A$17:$H$97,8,FALSE))</f>
        <v>0</v>
      </c>
      <c r="AI66" s="10">
        <f>IF(ISNA(VLOOKUP($C66,'Jr Nationals March 18 MO'!$A$17:$H$97,8,FALSE))=TRUE,0,VLOOKUP($C66,'Jr Nationals March 18 MO'!$A$17:$H$97,8,FALSE))</f>
        <v>0</v>
      </c>
      <c r="AJ66" s="10">
        <f>IF(ISNA(VLOOKUP($C66,'Thunder Bay TT Jan 2016 MO'!$A$17:$H$97,8,FALSE))=TRUE,0,VLOOKUP($C66,'Thunder Bay TT Jan 2016 MO'!$A$17:$H$97,8,FALSE))</f>
        <v>0</v>
      </c>
      <c r="AK66" s="10">
        <f>IF(ISNA(VLOOKUP($C66,Event28!$A$17:$H$97,8,FALSE))=TRUE,0,VLOOKUP($C66,Event28!$A$17:$H$97,8,FALSE))</f>
        <v>0</v>
      </c>
      <c r="AL66" s="10">
        <f>IF(ISNA(VLOOKUP($C66,Event29!$A$17:$H$97,8,FALSE))=TRUE,0,VLOOKUP($C66,Event29!$A$17:$H$97,8,FALSE))</f>
        <v>0</v>
      </c>
      <c r="AM66" s="10">
        <f>IF(ISNA(VLOOKUP($C66,Event30!$A$17:$H$96,8,FALSE))=TRUE,0,VLOOKUP($C66,Event30!$A$17:$H$96,8,FALSE))</f>
        <v>0</v>
      </c>
    </row>
    <row r="67" spans="1:39" ht="13.5" customHeight="1">
      <c r="A67" s="151" t="s">
        <v>89</v>
      </c>
      <c r="B67" s="151" t="s">
        <v>81</v>
      </c>
      <c r="C67" s="207" t="s">
        <v>138</v>
      </c>
      <c r="D67" s="140"/>
      <c r="E67" s="8">
        <f t="shared" si="6"/>
        <v>62</v>
      </c>
      <c r="F67" s="9">
        <f t="shared" si="7"/>
        <v>62</v>
      </c>
      <c r="G67" s="19">
        <f t="shared" si="8"/>
        <v>85.81215071209662</v>
      </c>
      <c r="H67" s="19">
        <f t="shared" si="9"/>
        <v>74.35421721136007</v>
      </c>
      <c r="I67" s="19">
        <f t="shared" si="10"/>
        <v>0</v>
      </c>
      <c r="J67" s="9">
        <f t="shared" si="11"/>
        <v>160.16636792345668</v>
      </c>
      <c r="K67" s="98"/>
      <c r="L67" s="10" t="str">
        <f>IF(ISNA(VLOOKUP($C67,'Canadian Selections Dec 19 - M'!$A$17:$H$67,8,FALSE))=TRUE,"0",VLOOKUP($C67,'Canadian Selections Dec 19 - M'!$A$17:$H$67,8,FALSE))</f>
        <v>0</v>
      </c>
      <c r="M67" s="26">
        <f>IF(ISNA(VLOOKUP($C67,'Canadian Selections Dec 20 - M'!$A$17:$H$17,8,FALSE))=TRUE,0,VLOOKUP($C67,'Canadian Selections Dec 20 - M'!$A$17:$H$17,8,FALSE))</f>
        <v>0</v>
      </c>
      <c r="N67" s="10">
        <f>IF(ISNA(VLOOKUP($C67,'Le Massif Cnd. Series Jan 16 MO'!$A$17:$H$95,8,FALSE))=TRUE,0,VLOOKUP($C67,'Le Massif Cnd. Series Jan 16 MO'!$A$17:$H$95,8,FALSE))</f>
        <v>0</v>
      </c>
      <c r="O67" s="10">
        <f>IF(ISNA(VLOOKUP($C67,'Le Massif Cnd. Series Jan 17 DM'!$A$17:$H$100,8,FALSE))=TRUE,0,VLOOKUP($C67,'Le Massif Cnd. Series Jan 17 DM'!$A$17:$H$100,8,FALSE))</f>
        <v>0</v>
      </c>
      <c r="P67" s="10">
        <f>IF(ISNA(VLOOKUP($C67,'USSA Bristol Jan 16 MO'!$A$17:$H$100,8,FALSE))=TRUE,0,VLOOKUP($C67,'USSA Bristol Jan 16 MO'!$A$17:$H$100,8,FALSE))</f>
        <v>0</v>
      </c>
      <c r="Q67" s="10">
        <f>IF(ISNA(VLOOKUP($C67,'USSA Bristol Jan 17 DM'!$A$17:$H$100,8,FALSE))=TRUE,0,VLOOKUP($C67,'USSA Bristol Jan 17 DM'!$A$17:$H$100,8,FALSE))</f>
        <v>0</v>
      </c>
      <c r="R67" s="10">
        <f>IF(ISNA(VLOOKUP($C67,'Sr Nationals March 12 MO'!$A$17:$H$17,8,FALSE))=TRUE,0,VLOOKUP($C67,'Sr Nationals March 12 MO'!$A$17:$H$17,8,FALSE))</f>
        <v>0</v>
      </c>
      <c r="S67" s="10">
        <f>IF(ISNA(VLOOKUP($C67,'Apex Cnd. Series Feb 7 DM'!$A$17:$H$99,8,FALSE))=TRUE,0,VLOOKUP($C67,'Apex Cnd. Series Feb 7 DM'!$A$17:$H$99,8,FALSE))</f>
        <v>0</v>
      </c>
      <c r="T67" s="10">
        <f>IF(ISNA(VLOOKUP($C67,'Calabogie TT Feb 7 MO'!$A$17:$H$97,8,FALSE))=TRUE,0,VLOOKUP($C67,'Calabogie TT Feb 7 MO'!$A$17:$H$97,8,FALSE))</f>
        <v>85.81215071209662</v>
      </c>
      <c r="U67" s="10">
        <f>IF(ISNA(VLOOKUP($C67,'Calabogie TT Feb 6 MO'!$A$17:$H$97,8,FALSE))=TRUE,0,VLOOKUP($C67,'Calabogie TT Feb 6 MO'!$A$17:$H$97,8,FALSE))</f>
        <v>0</v>
      </c>
      <c r="V67" s="10">
        <f>IF(ISNA(VLOOKUP($C67,'Calgary Nor-Am Feb 13 MO'!$A$17:$H$92,8,FALSE))=TRUE,0,VLOOKUP($C67,'Calgary Nor-Am Feb 13 MO'!$A$17:$H$92,8,FALSE))</f>
        <v>0</v>
      </c>
      <c r="W67" s="10">
        <f>IF(ISNA(VLOOKUP($C67,'Calgary Nor-Am Feb 14 DM'!$A$17:$H$92,8,FALSE))=TRUE,0,VLOOKUP($C67,'Calgary Nor-Am Feb 14 DM'!$A$17:$H$92,8,FALSE))</f>
        <v>0</v>
      </c>
      <c r="X67" s="10">
        <f>IF(ISNA(VLOOKUP($C67,'Camp Fortune TT Feb 21 MO'!$A$17:$H$97,8,FALSE))=TRUE,0,VLOOKUP($C67,'Camp Fortune TT Feb 21 MO'!$A$17:$H$97,8,FALSE))</f>
        <v>74.35421721136007</v>
      </c>
      <c r="Y67" s="10">
        <f>IF(ISNA(VLOOKUP($C67,'Park City Nor-Am Feb 20 MO'!$A$17:$H$97,8,FALSE))=TRUE,0,VLOOKUP($C67,'Park City Nor-Am Feb 20 MO'!$A$17:$H$97,8,FALSE))</f>
        <v>0</v>
      </c>
      <c r="Z67" s="10">
        <f>IF(ISNA(VLOOKUP($C67,'Park City Nor-Am Feb 21 DM'!$A$17:$H$97,8,FALSE))=TRUE,0,VLOOKUP($C67,'Park City Nor-Am Feb 21 DM'!$A$17:$H$97,8,FALSE))</f>
        <v>0</v>
      </c>
      <c r="AA67" s="10">
        <f>IF(ISNA(VLOOKUP($C67,'Caledon TT Feb 27 MO'!$A$17:$H$96,8,FALSE))=TRUE,0,VLOOKUP($C67,'Caledon TT Feb 27 MO'!$A$17:$H$96,8,FALSE))</f>
        <v>0</v>
      </c>
      <c r="AB67" s="10">
        <f>IF(ISNA(VLOOKUP($C67,'Caledon TT Feb 28 DM'!$A$17:$H$97,8,FALSE))=TRUE,0,VLOOKUP($C67,'Caledon TT Feb 28 DM'!$A$17:$H$97,8,FALSE))</f>
        <v>0</v>
      </c>
      <c r="AC67" s="10">
        <f>IF(ISNA(VLOOKUP($C67,'Killington Nor-Am March 5 MO'!$A$17:$H$97,8,FALSE))=TRUE,0,VLOOKUP($C67,'Killington Nor-Am March 5 MO'!$A$17:$H$97,8,FALSE))</f>
        <v>0</v>
      </c>
      <c r="AD67" s="10">
        <f>IF(ISNA(VLOOKUP($C67,'Killington Nor-Am March 6 DM'!$A$17:$H$97,8,FALSE))=TRUE,0,VLOOKUP($C67,'Killington Nor-Am March 6 DM'!$A$17:$H$97,8,FALSE))</f>
        <v>0</v>
      </c>
      <c r="AE67" s="10">
        <f>IF(ISNA(VLOOKUP($C67,'VSC Nor-Am Feb 27 MO'!$A$17:$H$97,8,FALSE))=TRUE,0,VLOOKUP($C67,'VSC Nor-Am Feb 27 MO'!$A$17:$H$97,8,FALSE))</f>
        <v>0</v>
      </c>
      <c r="AF67" s="10">
        <f>IF(ISNA(VLOOKUP($C67,'VSC Nor-Am Feb 28 DM'!$A$17:$H$97,8,FALSE))=TRUE,0,VLOOKUP($C67,'VSC Nor-Am Feb 28 DM'!$A$17:$H$97,8,FALSE))</f>
        <v>0</v>
      </c>
      <c r="AG67" s="10">
        <f>IF(ISNA(VLOOKUP($C67,'Sr Nationals March 12 MO'!$A$17:$H$97,8,FALSE))=TRUE,0,VLOOKUP($C67,'Sr Nationals March 12 MO'!$A$17:$H$97,8,FALSE))</f>
        <v>0</v>
      </c>
      <c r="AH67" s="10">
        <f>IF(ISNA(VLOOKUP($C67,'Sr Nationals March 13 DM'!$A$17:$H$97,8,FALSE))=TRUE,0,VLOOKUP($C67,'Sr Nationals March 13 DM'!$A$17:$H$97,8,FALSE))</f>
        <v>0</v>
      </c>
      <c r="AI67" s="10">
        <f>IF(ISNA(VLOOKUP($C67,'Jr Nationals March 18 MO'!$A$17:$H$97,8,FALSE))=TRUE,0,VLOOKUP($C67,'Jr Nationals March 18 MO'!$A$17:$H$97,8,FALSE))</f>
        <v>0</v>
      </c>
      <c r="AJ67" s="10">
        <f>IF(ISNA(VLOOKUP($C67,'Thunder Bay TT Jan 2016 MO'!$A$17:$H$97,8,FALSE))=TRUE,0,VLOOKUP($C67,'Thunder Bay TT Jan 2016 MO'!$A$17:$H$97,8,FALSE))</f>
        <v>0</v>
      </c>
      <c r="AK67" s="10">
        <f>IF(ISNA(VLOOKUP($C67,Event28!$A$17:$H$97,8,FALSE))=TRUE,0,VLOOKUP($C67,Event28!$A$17:$H$97,8,FALSE))</f>
        <v>0</v>
      </c>
      <c r="AL67" s="10">
        <f>IF(ISNA(VLOOKUP($C67,Event29!$A$17:$H$97,8,FALSE))=TRUE,0,VLOOKUP($C67,Event29!$A$17:$H$97,8,FALSE))</f>
        <v>0</v>
      </c>
      <c r="AM67" s="10">
        <f>IF(ISNA(VLOOKUP($C67,Event30!$A$17:$H$96,8,FALSE))=TRUE,0,VLOOKUP($C67,Event30!$A$17:$H$96,8,FALSE))</f>
        <v>0</v>
      </c>
    </row>
    <row r="68" spans="1:39" ht="13.5" customHeight="1">
      <c r="A68" s="151" t="s">
        <v>139</v>
      </c>
      <c r="B68" s="151" t="s">
        <v>67</v>
      </c>
      <c r="C68" s="219" t="s">
        <v>116</v>
      </c>
      <c r="D68" s="140"/>
      <c r="E68" s="8">
        <f t="shared" si="6"/>
        <v>63</v>
      </c>
      <c r="F68" s="9">
        <f t="shared" si="7"/>
        <v>63</v>
      </c>
      <c r="G68" s="19">
        <f t="shared" si="8"/>
        <v>105.53731982303412</v>
      </c>
      <c r="H68" s="19">
        <f t="shared" si="9"/>
        <v>53.78594830724427</v>
      </c>
      <c r="I68" s="19">
        <f t="shared" si="10"/>
        <v>0</v>
      </c>
      <c r="J68" s="9">
        <f t="shared" si="11"/>
        <v>159.3232681302784</v>
      </c>
      <c r="K68" s="98"/>
      <c r="L68" s="10" t="str">
        <f>IF(ISNA(VLOOKUP($C68,'Canadian Selections Dec 19 - M'!$A$17:$H$67,8,FALSE))=TRUE,"0",VLOOKUP($C68,'Canadian Selections Dec 19 - M'!$A$17:$H$67,8,FALSE))</f>
        <v>0</v>
      </c>
      <c r="M68" s="26">
        <f>IF(ISNA(VLOOKUP($C68,'Canadian Selections Dec 20 - M'!$A$17:$H$17,8,FALSE))=TRUE,0,VLOOKUP($C68,'Canadian Selections Dec 20 - M'!$A$17:$H$17,8,FALSE))</f>
        <v>0</v>
      </c>
      <c r="N68" s="10">
        <f>IF(ISNA(VLOOKUP($C68,'Le Massif Cnd. Series Jan 16 MO'!$A$17:$H$95,8,FALSE))=TRUE,0,VLOOKUP($C68,'Le Massif Cnd. Series Jan 16 MO'!$A$17:$H$95,8,FALSE))</f>
        <v>0</v>
      </c>
      <c r="O68" s="10">
        <f>IF(ISNA(VLOOKUP($C68,'Le Massif Cnd. Series Jan 17 DM'!$A$17:$H$100,8,FALSE))=TRUE,0,VLOOKUP($C68,'Le Massif Cnd. Series Jan 17 DM'!$A$17:$H$100,8,FALSE))</f>
        <v>0</v>
      </c>
      <c r="P68" s="10">
        <f>IF(ISNA(VLOOKUP($C68,'USSA Bristol Jan 16 MO'!$A$17:$H$100,8,FALSE))=TRUE,0,VLOOKUP($C68,'USSA Bristol Jan 16 MO'!$A$17:$H$100,8,FALSE))</f>
        <v>0</v>
      </c>
      <c r="Q68" s="10">
        <f>IF(ISNA(VLOOKUP($C68,'USSA Bristol Jan 17 DM'!$A$17:$H$100,8,FALSE))=TRUE,0,VLOOKUP($C68,'USSA Bristol Jan 17 DM'!$A$17:$H$100,8,FALSE))</f>
        <v>0</v>
      </c>
      <c r="R68" s="10">
        <f>IF(ISNA(VLOOKUP($C68,'Sr Nationals March 12 MO'!$A$17:$H$17,8,FALSE))=TRUE,0,VLOOKUP($C68,'Sr Nationals March 12 MO'!$A$17:$H$17,8,FALSE))</f>
        <v>0</v>
      </c>
      <c r="S68" s="10">
        <f>IF(ISNA(VLOOKUP($C68,'Apex Cnd. Series Feb 7 DM'!$A$17:$H$99,8,FALSE))=TRUE,0,VLOOKUP($C68,'Apex Cnd. Series Feb 7 DM'!$A$17:$H$99,8,FALSE))</f>
        <v>0</v>
      </c>
      <c r="T68" s="10">
        <f>IF(ISNA(VLOOKUP($C68,'Calabogie TT Feb 7 MO'!$A$17:$H$97,8,FALSE))=TRUE,0,VLOOKUP($C68,'Calabogie TT Feb 7 MO'!$A$17:$H$97,8,FALSE))</f>
        <v>0</v>
      </c>
      <c r="U68" s="10">
        <f>IF(ISNA(VLOOKUP($C68,'Calabogie TT Feb 6 MO'!$A$17:$H$97,8,FALSE))=TRUE,0,VLOOKUP($C68,'Calabogie TT Feb 6 MO'!$A$17:$H$97,8,FALSE))</f>
        <v>53.78594830724427</v>
      </c>
      <c r="V68" s="10">
        <f>IF(ISNA(VLOOKUP($C68,'Calgary Nor-Am Feb 13 MO'!$A$17:$H$92,8,FALSE))=TRUE,0,VLOOKUP($C68,'Calgary Nor-Am Feb 13 MO'!$A$17:$H$92,8,FALSE))</f>
        <v>0</v>
      </c>
      <c r="W68" s="10">
        <f>IF(ISNA(VLOOKUP($C68,'Calgary Nor-Am Feb 14 DM'!$A$17:$H$92,8,FALSE))=TRUE,0,VLOOKUP($C68,'Calgary Nor-Am Feb 14 DM'!$A$17:$H$92,8,FALSE))</f>
        <v>0</v>
      </c>
      <c r="X68" s="10">
        <f>IF(ISNA(VLOOKUP($C68,'Camp Fortune TT Feb 21 MO'!$A$17:$H$97,8,FALSE))=TRUE,0,VLOOKUP($C68,'Camp Fortune TT Feb 21 MO'!$A$17:$H$97,8,FALSE))</f>
        <v>105.53731982303412</v>
      </c>
      <c r="Y68" s="10">
        <f>IF(ISNA(VLOOKUP($C68,'Park City Nor-Am Feb 20 MO'!$A$17:$H$97,8,FALSE))=TRUE,0,VLOOKUP($C68,'Park City Nor-Am Feb 20 MO'!$A$17:$H$97,8,FALSE))</f>
        <v>0</v>
      </c>
      <c r="Z68" s="10">
        <f>IF(ISNA(VLOOKUP($C68,'Park City Nor-Am Feb 21 DM'!$A$17:$H$97,8,FALSE))=TRUE,0,VLOOKUP($C68,'Park City Nor-Am Feb 21 DM'!$A$17:$H$97,8,FALSE))</f>
        <v>0</v>
      </c>
      <c r="AA68" s="10">
        <f>IF(ISNA(VLOOKUP($C68,'Caledon TT Feb 27 MO'!$A$17:$H$96,8,FALSE))=TRUE,0,VLOOKUP($C68,'Caledon TT Feb 27 MO'!$A$17:$H$96,8,FALSE))</f>
        <v>0</v>
      </c>
      <c r="AB68" s="10">
        <f>IF(ISNA(VLOOKUP($C68,'Caledon TT Feb 28 DM'!$A$17:$H$97,8,FALSE))=TRUE,0,VLOOKUP($C68,'Caledon TT Feb 28 DM'!$A$17:$H$97,8,FALSE))</f>
        <v>0</v>
      </c>
      <c r="AC68" s="10">
        <f>IF(ISNA(VLOOKUP($C68,'Killington Nor-Am March 5 MO'!$A$17:$H$97,8,FALSE))=TRUE,0,VLOOKUP($C68,'Killington Nor-Am March 5 MO'!$A$17:$H$97,8,FALSE))</f>
        <v>0</v>
      </c>
      <c r="AD68" s="10">
        <f>IF(ISNA(VLOOKUP($C68,'Killington Nor-Am March 6 DM'!$A$17:$H$97,8,FALSE))=TRUE,0,VLOOKUP($C68,'Killington Nor-Am March 6 DM'!$A$17:$H$97,8,FALSE))</f>
        <v>0</v>
      </c>
      <c r="AE68" s="10">
        <f>IF(ISNA(VLOOKUP($C68,'VSC Nor-Am Feb 27 MO'!$A$17:$H$97,8,FALSE))=TRUE,0,VLOOKUP($C68,'VSC Nor-Am Feb 27 MO'!$A$17:$H$97,8,FALSE))</f>
        <v>0</v>
      </c>
      <c r="AF68" s="10">
        <f>IF(ISNA(VLOOKUP($C68,'VSC Nor-Am Feb 28 DM'!$A$17:$H$97,8,FALSE))=TRUE,0,VLOOKUP($C68,'VSC Nor-Am Feb 28 DM'!$A$17:$H$97,8,FALSE))</f>
        <v>0</v>
      </c>
      <c r="AG68" s="10">
        <f>IF(ISNA(VLOOKUP($C68,'Sr Nationals March 12 MO'!$A$17:$H$97,8,FALSE))=TRUE,0,VLOOKUP($C68,'Sr Nationals March 12 MO'!$A$17:$H$97,8,FALSE))</f>
        <v>0</v>
      </c>
      <c r="AH68" s="10">
        <f>IF(ISNA(VLOOKUP($C68,'Sr Nationals March 13 DM'!$A$17:$H$97,8,FALSE))=TRUE,0,VLOOKUP($C68,'Sr Nationals March 13 DM'!$A$17:$H$97,8,FALSE))</f>
        <v>0</v>
      </c>
      <c r="AI68" s="10">
        <f>IF(ISNA(VLOOKUP($C68,'Jr Nationals March 18 MO'!$A$17:$H$97,8,FALSE))=TRUE,0,VLOOKUP($C68,'Jr Nationals March 18 MO'!$A$17:$H$97,8,FALSE))</f>
        <v>0</v>
      </c>
      <c r="AJ68" s="10">
        <f>IF(ISNA(VLOOKUP($C68,'Thunder Bay TT Jan 2016 MO'!$A$17:$H$97,8,FALSE))=TRUE,0,VLOOKUP($C68,'Thunder Bay TT Jan 2016 MO'!$A$17:$H$97,8,FALSE))</f>
        <v>0</v>
      </c>
      <c r="AK68" s="10">
        <f>IF(ISNA(VLOOKUP($C68,Event28!$A$17:$H$97,8,FALSE))=TRUE,0,VLOOKUP($C68,Event28!$A$17:$H$97,8,FALSE))</f>
        <v>0</v>
      </c>
      <c r="AL68" s="10">
        <f>IF(ISNA(VLOOKUP($C68,Event29!$A$17:$H$97,8,FALSE))=TRUE,0,VLOOKUP($C68,Event29!$A$17:$H$97,8,FALSE))</f>
        <v>0</v>
      </c>
      <c r="AM68" s="10">
        <f>IF(ISNA(VLOOKUP($C68,Event30!$A$17:$H$96,8,FALSE))=TRUE,0,VLOOKUP($C68,Event30!$A$17:$H$96,8,FALSE))</f>
        <v>0</v>
      </c>
    </row>
    <row r="69" spans="1:39" ht="13.5" customHeight="1">
      <c r="A69" s="151" t="s">
        <v>141</v>
      </c>
      <c r="B69" s="151" t="s">
        <v>81</v>
      </c>
      <c r="C69" s="207" t="s">
        <v>167</v>
      </c>
      <c r="D69" s="140"/>
      <c r="E69" s="8">
        <f t="shared" si="6"/>
        <v>64</v>
      </c>
      <c r="F69" s="9">
        <f t="shared" si="7"/>
        <v>64</v>
      </c>
      <c r="G69" s="19">
        <f t="shared" si="8"/>
        <v>119.7284231480165</v>
      </c>
      <c r="H69" s="19">
        <f t="shared" si="9"/>
        <v>36.66666666666667</v>
      </c>
      <c r="I69" s="19">
        <f t="shared" si="10"/>
        <v>0</v>
      </c>
      <c r="J69" s="9">
        <f t="shared" si="11"/>
        <v>156.39508981468316</v>
      </c>
      <c r="K69" s="98"/>
      <c r="L69" s="10" t="str">
        <f>IF(ISNA(VLOOKUP($C69,'Canadian Selections Dec 19 - M'!$A$17:$H$67,8,FALSE))=TRUE,"0",VLOOKUP($C69,'Canadian Selections Dec 19 - M'!$A$17:$H$67,8,FALSE))</f>
        <v>0</v>
      </c>
      <c r="M69" s="26">
        <f>IF(ISNA(VLOOKUP($C69,'Canadian Selections Dec 20 - M'!$A$17:$H$17,8,FALSE))=TRUE,0,VLOOKUP($C69,'Canadian Selections Dec 20 - M'!$A$17:$H$17,8,FALSE))</f>
        <v>0</v>
      </c>
      <c r="N69" s="10">
        <f>IF(ISNA(VLOOKUP($C69,'Le Massif Cnd. Series Jan 16 MO'!$A$17:$H$95,8,FALSE))=TRUE,0,VLOOKUP($C69,'Le Massif Cnd. Series Jan 16 MO'!$A$17:$H$95,8,FALSE))</f>
        <v>0</v>
      </c>
      <c r="O69" s="10">
        <f>IF(ISNA(VLOOKUP($C69,'Le Massif Cnd. Series Jan 17 DM'!$A$17:$H$100,8,FALSE))=TRUE,0,VLOOKUP($C69,'Le Massif Cnd. Series Jan 17 DM'!$A$17:$H$100,8,FALSE))</f>
        <v>0</v>
      </c>
      <c r="P69" s="10">
        <f>IF(ISNA(VLOOKUP($C69,'USSA Bristol Jan 16 MO'!$A$17:$H$100,8,FALSE))=TRUE,0,VLOOKUP($C69,'USSA Bristol Jan 16 MO'!$A$17:$H$100,8,FALSE))</f>
        <v>0</v>
      </c>
      <c r="Q69" s="10">
        <f>IF(ISNA(VLOOKUP($C69,'USSA Bristol Jan 17 DM'!$A$17:$H$100,8,FALSE))=TRUE,0,VLOOKUP($C69,'USSA Bristol Jan 17 DM'!$A$17:$H$100,8,FALSE))</f>
        <v>0</v>
      </c>
      <c r="R69" s="10">
        <f>IF(ISNA(VLOOKUP($C69,'Sr Nationals March 12 MO'!$A$17:$H$17,8,FALSE))=TRUE,0,VLOOKUP($C69,'Sr Nationals March 12 MO'!$A$17:$H$17,8,FALSE))</f>
        <v>0</v>
      </c>
      <c r="S69" s="10">
        <f>IF(ISNA(VLOOKUP($C69,'Apex Cnd. Series Feb 7 DM'!$A$17:$H$99,8,FALSE))=TRUE,0,VLOOKUP($C69,'Apex Cnd. Series Feb 7 DM'!$A$17:$H$99,8,FALSE))</f>
        <v>0</v>
      </c>
      <c r="T69" s="10">
        <f>IF(ISNA(VLOOKUP($C69,'Calabogie TT Feb 7 MO'!$A$17:$H$97,8,FALSE))=TRUE,0,VLOOKUP($C69,'Calabogie TT Feb 7 MO'!$A$17:$H$97,8,FALSE))</f>
        <v>0</v>
      </c>
      <c r="U69" s="10">
        <f>IF(ISNA(VLOOKUP($C69,'Calabogie TT Feb 6 MO'!$A$17:$H$97,8,FALSE))=TRUE,0,VLOOKUP($C69,'Calabogie TT Feb 6 MO'!$A$17:$H$97,8,FALSE))</f>
        <v>0</v>
      </c>
      <c r="V69" s="10">
        <f>IF(ISNA(VLOOKUP($C69,'Calgary Nor-Am Feb 13 MO'!$A$17:$H$92,8,FALSE))=TRUE,0,VLOOKUP($C69,'Calgary Nor-Am Feb 13 MO'!$A$17:$H$92,8,FALSE))</f>
        <v>0</v>
      </c>
      <c r="W69" s="10">
        <f>IF(ISNA(VLOOKUP($C69,'Calgary Nor-Am Feb 14 DM'!$A$17:$H$92,8,FALSE))=TRUE,0,VLOOKUP($C69,'Calgary Nor-Am Feb 14 DM'!$A$17:$H$92,8,FALSE))</f>
        <v>0</v>
      </c>
      <c r="X69" s="10">
        <f>IF(ISNA(VLOOKUP($C69,'Camp Fortune TT Feb 21 MO'!$A$17:$H$97,8,FALSE))=TRUE,0,VLOOKUP($C69,'Camp Fortune TT Feb 21 MO'!$A$17:$H$97,8,FALSE))</f>
        <v>0</v>
      </c>
      <c r="Y69" s="10">
        <f>IF(ISNA(VLOOKUP($C69,'Park City Nor-Am Feb 20 MO'!$A$17:$H$97,8,FALSE))=TRUE,0,VLOOKUP($C69,'Park City Nor-Am Feb 20 MO'!$A$17:$H$97,8,FALSE))</f>
        <v>0</v>
      </c>
      <c r="Z69" s="10">
        <f>IF(ISNA(VLOOKUP($C69,'Park City Nor-Am Feb 21 DM'!$A$17:$H$97,8,FALSE))=TRUE,0,VLOOKUP($C69,'Park City Nor-Am Feb 21 DM'!$A$17:$H$97,8,FALSE))</f>
        <v>0</v>
      </c>
      <c r="AA69" s="10">
        <f>IF(ISNA(VLOOKUP($C69,'Caledon TT Feb 27 MO'!$A$17:$H$96,8,FALSE))=TRUE,0,VLOOKUP($C69,'Caledon TT Feb 27 MO'!$A$17:$H$96,8,FALSE))</f>
        <v>119.7284231480165</v>
      </c>
      <c r="AB69" s="10">
        <f>IF(ISNA(VLOOKUP($C69,'Caledon TT Feb 28 DM'!$A$17:$H$97,8,FALSE))=TRUE,0,VLOOKUP($C69,'Caledon TT Feb 28 DM'!$A$17:$H$97,8,FALSE))</f>
        <v>36.66666666666667</v>
      </c>
      <c r="AC69" s="10">
        <f>IF(ISNA(VLOOKUP($C69,'Killington Nor-Am March 5 MO'!$A$17:$H$97,8,FALSE))=TRUE,0,VLOOKUP($C69,'Killington Nor-Am March 5 MO'!$A$17:$H$97,8,FALSE))</f>
        <v>0</v>
      </c>
      <c r="AD69" s="10">
        <f>IF(ISNA(VLOOKUP($C69,'Killington Nor-Am March 6 DM'!$A$17:$H$97,8,FALSE))=TRUE,0,VLOOKUP($C69,'Killington Nor-Am March 6 DM'!$A$17:$H$97,8,FALSE))</f>
        <v>0</v>
      </c>
      <c r="AE69" s="10">
        <f>IF(ISNA(VLOOKUP($C69,'VSC Nor-Am Feb 27 MO'!$A$17:$H$97,8,FALSE))=TRUE,0,VLOOKUP($C69,'VSC Nor-Am Feb 27 MO'!$A$17:$H$97,8,FALSE))</f>
        <v>0</v>
      </c>
      <c r="AF69" s="10">
        <f>IF(ISNA(VLOOKUP($C69,'VSC Nor-Am Feb 28 DM'!$A$17:$H$97,8,FALSE))=TRUE,0,VLOOKUP($C69,'VSC Nor-Am Feb 28 DM'!$A$17:$H$97,8,FALSE))</f>
        <v>0</v>
      </c>
      <c r="AG69" s="10">
        <f>IF(ISNA(VLOOKUP($C69,'Sr Nationals March 12 MO'!$A$17:$H$97,8,FALSE))=TRUE,0,VLOOKUP($C69,'Sr Nationals March 12 MO'!$A$17:$H$97,8,FALSE))</f>
        <v>0</v>
      </c>
      <c r="AH69" s="10">
        <f>IF(ISNA(VLOOKUP($C69,'Sr Nationals March 13 DM'!$A$17:$H$97,8,FALSE))=TRUE,0,VLOOKUP($C69,'Sr Nationals March 13 DM'!$A$17:$H$97,8,FALSE))</f>
        <v>0</v>
      </c>
      <c r="AI69" s="10">
        <f>IF(ISNA(VLOOKUP($C69,'Jr Nationals March 18 MO'!$A$17:$H$97,8,FALSE))=TRUE,0,VLOOKUP($C69,'Jr Nationals March 18 MO'!$A$17:$H$97,8,FALSE))</f>
        <v>0</v>
      </c>
      <c r="AJ69" s="10">
        <f>IF(ISNA(VLOOKUP($C69,'Thunder Bay TT Jan 2016 MO'!$A$17:$H$97,8,FALSE))=TRUE,0,VLOOKUP($C69,'Thunder Bay TT Jan 2016 MO'!$A$17:$H$97,8,FALSE))</f>
        <v>0</v>
      </c>
      <c r="AK69" s="10">
        <f>IF(ISNA(VLOOKUP($C69,Event28!$A$17:$H$97,8,FALSE))=TRUE,0,VLOOKUP($C69,Event28!$A$17:$H$97,8,FALSE))</f>
        <v>0</v>
      </c>
      <c r="AL69" s="10">
        <f>IF(ISNA(VLOOKUP($C69,Event29!$A$17:$H$97,8,FALSE))=TRUE,0,VLOOKUP($C69,Event29!$A$17:$H$97,8,FALSE))</f>
        <v>0</v>
      </c>
      <c r="AM69" s="10">
        <f>IF(ISNA(VLOOKUP($C69,Event30!$A$17:$H$96,8,FALSE))=TRUE,0,VLOOKUP($C69,Event30!$A$17:$H$96,8,FALSE))</f>
        <v>0</v>
      </c>
    </row>
    <row r="70" spans="1:39" ht="13.5" customHeight="1">
      <c r="A70" s="151" t="s">
        <v>141</v>
      </c>
      <c r="B70" s="151" t="s">
        <v>70</v>
      </c>
      <c r="C70" s="207" t="s">
        <v>155</v>
      </c>
      <c r="D70" s="140"/>
      <c r="E70" s="8">
        <f>F70</f>
        <v>65</v>
      </c>
      <c r="F70" s="9">
        <f aca="true" t="shared" si="12" ref="F70:F81">RANK(J70,$J$6:$J$87,0)</f>
        <v>65</v>
      </c>
      <c r="G70" s="19">
        <f aca="true" t="shared" si="13" ref="G70:G81">LARGE(($L70:$AM70),1)</f>
        <v>155.48736977308405</v>
      </c>
      <c r="H70" s="19">
        <f aca="true" t="shared" si="14" ref="H70:H81">LARGE(($L70:$AM70),2)</f>
        <v>0</v>
      </c>
      <c r="I70" s="19">
        <f aca="true" t="shared" si="15" ref="I70:I81">LARGE(($L70:$AM70),3)</f>
        <v>0</v>
      </c>
      <c r="J70" s="9">
        <f>SUM(G70+H70+I70)</f>
        <v>155.48736977308405</v>
      </c>
      <c r="K70" s="98"/>
      <c r="L70" s="10" t="str">
        <f>IF(ISNA(VLOOKUP($C70,'Canadian Selections Dec 19 - M'!$A$17:$H$67,8,FALSE))=TRUE,"0",VLOOKUP($C70,'Canadian Selections Dec 19 - M'!$A$17:$H$67,8,FALSE))</f>
        <v>0</v>
      </c>
      <c r="M70" s="26">
        <f>IF(ISNA(VLOOKUP($C70,'Canadian Selections Dec 20 - M'!$A$17:$H$17,8,FALSE))=TRUE,0,VLOOKUP($C70,'Canadian Selections Dec 20 - M'!$A$17:$H$17,8,FALSE))</f>
        <v>0</v>
      </c>
      <c r="N70" s="10">
        <f>IF(ISNA(VLOOKUP($C70,'Le Massif Cnd. Series Jan 16 MO'!$A$17:$H$95,8,FALSE))=TRUE,0,VLOOKUP($C70,'Le Massif Cnd. Series Jan 16 MO'!$A$17:$H$95,8,FALSE))</f>
        <v>0</v>
      </c>
      <c r="O70" s="10">
        <f>IF(ISNA(VLOOKUP($C70,'Le Massif Cnd. Series Jan 17 DM'!$A$17:$H$100,8,FALSE))=TRUE,0,VLOOKUP($C70,'Le Massif Cnd. Series Jan 17 DM'!$A$17:$H$100,8,FALSE))</f>
        <v>0</v>
      </c>
      <c r="P70" s="10">
        <f>IF(ISNA(VLOOKUP($C70,'USSA Bristol Jan 16 MO'!$A$17:$H$100,8,FALSE))=TRUE,0,VLOOKUP($C70,'USSA Bristol Jan 16 MO'!$A$17:$H$100,8,FALSE))</f>
        <v>0</v>
      </c>
      <c r="Q70" s="10">
        <f>IF(ISNA(VLOOKUP($C70,'USSA Bristol Jan 17 DM'!$A$17:$H$100,8,FALSE))=TRUE,0,VLOOKUP($C70,'USSA Bristol Jan 17 DM'!$A$17:$H$100,8,FALSE))</f>
        <v>0</v>
      </c>
      <c r="R70" s="10">
        <f>IF(ISNA(VLOOKUP($C70,'Sr Nationals March 12 MO'!$A$17:$H$17,8,FALSE))=TRUE,0,VLOOKUP($C70,'Sr Nationals March 12 MO'!$A$17:$H$17,8,FALSE))</f>
        <v>0</v>
      </c>
      <c r="S70" s="10">
        <f>IF(ISNA(VLOOKUP($C70,'Apex Cnd. Series Feb 7 DM'!$A$17:$H$99,8,FALSE))=TRUE,0,VLOOKUP($C70,'Apex Cnd. Series Feb 7 DM'!$A$17:$H$99,8,FALSE))</f>
        <v>0</v>
      </c>
      <c r="T70" s="10">
        <f>IF(ISNA(VLOOKUP($C70,'Calabogie TT Feb 7 MO'!$A$17:$H$97,8,FALSE))=TRUE,0,VLOOKUP($C70,'Calabogie TT Feb 7 MO'!$A$17:$H$97,8,FALSE))</f>
        <v>0</v>
      </c>
      <c r="U70" s="10">
        <f>IF(ISNA(VLOOKUP($C70,'Calabogie TT Feb 6 MO'!$A$17:$H$97,8,FALSE))=TRUE,0,VLOOKUP($C70,'Calabogie TT Feb 6 MO'!$A$17:$H$97,8,FALSE))</f>
        <v>0</v>
      </c>
      <c r="V70" s="10">
        <f>IF(ISNA(VLOOKUP($C70,'Calgary Nor-Am Feb 13 MO'!$A$17:$H$92,8,FALSE))=TRUE,0,VLOOKUP($C70,'Calgary Nor-Am Feb 13 MO'!$A$17:$H$92,8,FALSE))</f>
        <v>0</v>
      </c>
      <c r="W70" s="10">
        <f>IF(ISNA(VLOOKUP($C70,'Calgary Nor-Am Feb 14 DM'!$A$17:$H$92,8,FALSE))=TRUE,0,VLOOKUP($C70,'Calgary Nor-Am Feb 14 DM'!$A$17:$H$92,8,FALSE))</f>
        <v>0</v>
      </c>
      <c r="X70" s="10">
        <f>IF(ISNA(VLOOKUP($C70,'Camp Fortune TT Feb 21 MO'!$A$17:$H$97,8,FALSE))=TRUE,0,VLOOKUP($C70,'Camp Fortune TT Feb 21 MO'!$A$17:$H$97,8,FALSE))</f>
        <v>155.48736977308405</v>
      </c>
      <c r="Y70" s="10">
        <f>IF(ISNA(VLOOKUP($C70,'Park City Nor-Am Feb 20 MO'!$A$17:$H$97,8,FALSE))=TRUE,0,VLOOKUP($C70,'Park City Nor-Am Feb 20 MO'!$A$17:$H$97,8,FALSE))</f>
        <v>0</v>
      </c>
      <c r="Z70" s="10">
        <f>IF(ISNA(VLOOKUP($C70,'Park City Nor-Am Feb 21 DM'!$A$17:$H$97,8,FALSE))=TRUE,0,VLOOKUP($C70,'Park City Nor-Am Feb 21 DM'!$A$17:$H$97,8,FALSE))</f>
        <v>0</v>
      </c>
      <c r="AA70" s="10">
        <f>IF(ISNA(VLOOKUP($C70,'Caledon TT Feb 27 MO'!$A$17:$H$96,8,FALSE))=TRUE,0,VLOOKUP($C70,'Caledon TT Feb 27 MO'!$A$17:$H$96,8,FALSE))</f>
        <v>0</v>
      </c>
      <c r="AB70" s="10">
        <f>IF(ISNA(VLOOKUP($C70,'Caledon TT Feb 28 DM'!$A$17:$H$97,8,FALSE))=TRUE,0,VLOOKUP($C70,'Caledon TT Feb 28 DM'!$A$17:$H$97,8,FALSE))</f>
        <v>0</v>
      </c>
      <c r="AC70" s="10">
        <f>IF(ISNA(VLOOKUP($C70,'Killington Nor-Am March 5 MO'!$A$17:$H$97,8,FALSE))=TRUE,0,VLOOKUP($C70,'Killington Nor-Am March 5 MO'!$A$17:$H$97,8,FALSE))</f>
        <v>0</v>
      </c>
      <c r="AD70" s="10">
        <f>IF(ISNA(VLOOKUP($C70,'Killington Nor-Am March 6 DM'!$A$17:$H$97,8,FALSE))=TRUE,0,VLOOKUP($C70,'Killington Nor-Am March 6 DM'!$A$17:$H$97,8,FALSE))</f>
        <v>0</v>
      </c>
      <c r="AE70" s="10">
        <f>IF(ISNA(VLOOKUP($C70,'VSC Nor-Am Feb 27 MO'!$A$17:$H$97,8,FALSE))=TRUE,0,VLOOKUP($C70,'VSC Nor-Am Feb 27 MO'!$A$17:$H$97,8,FALSE))</f>
        <v>0</v>
      </c>
      <c r="AF70" s="10">
        <f>IF(ISNA(VLOOKUP($C70,'VSC Nor-Am Feb 28 DM'!$A$17:$H$97,8,FALSE))=TRUE,0,VLOOKUP($C70,'VSC Nor-Am Feb 28 DM'!$A$17:$H$97,8,FALSE))</f>
        <v>0</v>
      </c>
      <c r="AG70" s="10">
        <f>IF(ISNA(VLOOKUP($C70,'Sr Nationals March 12 MO'!$A$17:$H$97,8,FALSE))=TRUE,0,VLOOKUP($C70,'Sr Nationals March 12 MO'!$A$17:$H$97,8,FALSE))</f>
        <v>0</v>
      </c>
      <c r="AH70" s="10">
        <f>IF(ISNA(VLOOKUP($C70,'Sr Nationals March 13 DM'!$A$17:$H$97,8,FALSE))=TRUE,0,VLOOKUP($C70,'Sr Nationals March 13 DM'!$A$17:$H$97,8,FALSE))</f>
        <v>0</v>
      </c>
      <c r="AI70" s="10">
        <f>IF(ISNA(VLOOKUP($C70,'Jr Nationals March 18 MO'!$A$17:$H$97,8,FALSE))=TRUE,0,VLOOKUP($C70,'Jr Nationals March 18 MO'!$A$17:$H$97,8,FALSE))</f>
        <v>0</v>
      </c>
      <c r="AJ70" s="10">
        <f>IF(ISNA(VLOOKUP($C70,'Thunder Bay TT Jan 2016 MO'!$A$17:$H$97,8,FALSE))=TRUE,0,VLOOKUP($C70,'Thunder Bay TT Jan 2016 MO'!$A$17:$H$97,8,FALSE))</f>
        <v>0</v>
      </c>
      <c r="AK70" s="10">
        <f>IF(ISNA(VLOOKUP($C70,Event28!$A$17:$H$97,8,FALSE))=TRUE,0,VLOOKUP($C70,Event28!$A$17:$H$97,8,FALSE))</f>
        <v>0</v>
      </c>
      <c r="AL70" s="10">
        <f>IF(ISNA(VLOOKUP($C70,Event29!$A$17:$H$97,8,FALSE))=TRUE,0,VLOOKUP($C70,Event29!$A$17:$H$97,8,FALSE))</f>
        <v>0</v>
      </c>
      <c r="AM70" s="10">
        <f>IF(ISNA(VLOOKUP($C70,Event30!$A$17:$H$96,8,FALSE))=TRUE,0,VLOOKUP($C70,Event30!$A$17:$H$96,8,FALSE))</f>
        <v>0</v>
      </c>
    </row>
    <row r="71" spans="1:39" ht="13.5" customHeight="1">
      <c r="A71" s="151" t="s">
        <v>139</v>
      </c>
      <c r="B71" s="151" t="s">
        <v>136</v>
      </c>
      <c r="C71" s="219" t="s">
        <v>130</v>
      </c>
      <c r="D71" s="140"/>
      <c r="E71" s="8">
        <f>F71</f>
        <v>66</v>
      </c>
      <c r="F71" s="9">
        <f t="shared" si="12"/>
        <v>66</v>
      </c>
      <c r="G71" s="19">
        <f t="shared" si="13"/>
        <v>129.3491977645574</v>
      </c>
      <c r="H71" s="19">
        <f t="shared" si="14"/>
        <v>19.384783400072806</v>
      </c>
      <c r="I71" s="19">
        <f t="shared" si="15"/>
        <v>0</v>
      </c>
      <c r="J71" s="9">
        <f>SUM(G71+H71+I71)</f>
        <v>148.73398116463022</v>
      </c>
      <c r="K71" s="98"/>
      <c r="L71" s="10" t="str">
        <f>IF(ISNA(VLOOKUP($C71,'Canadian Selections Dec 19 - M'!$A$17:$H$67,8,FALSE))=TRUE,"0",VLOOKUP($C71,'Canadian Selections Dec 19 - M'!$A$17:$H$67,8,FALSE))</f>
        <v>0</v>
      </c>
      <c r="M71" s="26">
        <f>IF(ISNA(VLOOKUP($C71,'Canadian Selections Dec 20 - M'!$A$17:$H$66,8,FALSE))=TRUE,0,VLOOKUP($C71,'Canadian Selections Dec 20 - M'!$A$17:$H$66,8,FALSE))</f>
        <v>0</v>
      </c>
      <c r="N71" s="10">
        <f>IF(ISNA(VLOOKUP($C71,'Le Massif Cnd. Series Jan 16 MO'!$A$17:$H$95,8,FALSE))=TRUE,0,VLOOKUP($C71,'Le Massif Cnd. Series Jan 16 MO'!$A$17:$H$95,8,FALSE))</f>
        <v>0</v>
      </c>
      <c r="O71" s="10">
        <f>IF(ISNA(VLOOKUP($C71,'Le Massif Cnd. Series Jan 17 DM'!$A$17:$H$100,8,FALSE))=TRUE,0,VLOOKUP($C71,'Le Massif Cnd. Series Jan 17 DM'!$A$17:$H$100,8,FALSE))</f>
        <v>0</v>
      </c>
      <c r="P71" s="10">
        <f>IF(ISNA(VLOOKUP($C71,'USSA Bristol Jan 16 MO'!$A$17:$H$100,8,FALSE))=TRUE,0,VLOOKUP($C71,'USSA Bristol Jan 16 MO'!$A$17:$H$100,8,FALSE))</f>
        <v>0</v>
      </c>
      <c r="Q71" s="10">
        <f>IF(ISNA(VLOOKUP($C71,'USSA Bristol Jan 17 DM'!$A$17:$H$100,8,FALSE))=TRUE,0,VLOOKUP($C71,'USSA Bristol Jan 17 DM'!$A$17:$H$100,8,FALSE))</f>
        <v>0</v>
      </c>
      <c r="R71" s="10">
        <f>IF(ISNA(VLOOKUP($C71,'Apex Cnd. Series Feb 6 MO'!$A$17:$H$99,8,FALSE))=TRUE,0,VLOOKUP($C71,'Apex Cnd. Series Feb 6 MO'!$A$17:$H$99,8,FALSE))</f>
        <v>0</v>
      </c>
      <c r="S71" s="10">
        <f>IF(ISNA(VLOOKUP($C71,'Apex Cnd. Series Feb 7 DM'!$A$17:$H$99,8,FALSE))=TRUE,0,VLOOKUP($C71,'Apex Cnd. Series Feb 7 DM'!$A$17:$H$99,8,FALSE))</f>
        <v>0</v>
      </c>
      <c r="T71" s="10">
        <f>IF(ISNA(VLOOKUP($C71,'Calabogie TT Feb 7 MO'!$A$17:$H$97,8,FALSE))=TRUE,0,VLOOKUP($C71,'Calabogie TT Feb 7 MO'!$A$17:$H$97,8,FALSE))</f>
        <v>129.3491977645574</v>
      </c>
      <c r="U71" s="10">
        <f>IF(ISNA(VLOOKUP($C71,'Calabogie TT Feb 6 MO'!$A$17:$H$97,8,FALSE))=TRUE,0,VLOOKUP($C71,'Calabogie TT Feb 6 MO'!$A$17:$H$97,8,FALSE))</f>
        <v>19.384783400072806</v>
      </c>
      <c r="V71" s="10">
        <f>IF(ISNA(VLOOKUP($C71,'Calgary Nor-Am Feb 13 MO'!$A$17:$H$92,8,FALSE))=TRUE,0,VLOOKUP($C71,'Calgary Nor-Am Feb 13 MO'!$A$17:$H$92,8,FALSE))</f>
        <v>0</v>
      </c>
      <c r="W71" s="10">
        <f>IF(ISNA(VLOOKUP($C71,'Calgary Nor-Am Feb 14 DM'!$A$17:$H$92,8,FALSE))=TRUE,0,VLOOKUP($C71,'Calgary Nor-Am Feb 14 DM'!$A$17:$H$92,8,FALSE))</f>
        <v>0</v>
      </c>
      <c r="X71" s="10">
        <f>IF(ISNA(VLOOKUP($C71,'Camp Fortune TT Feb 21 MO'!$A$17:$H$97,8,FALSE))=TRUE,0,VLOOKUP($C71,'Camp Fortune TT Feb 21 MO'!$A$17:$H$97,8,FALSE))</f>
        <v>0</v>
      </c>
      <c r="Y71" s="10">
        <f>IF(ISNA(VLOOKUP($C71,'Park City Nor-Am Feb 20 MO'!$A$17:$H$97,8,FALSE))=TRUE,0,VLOOKUP($C71,'Park City Nor-Am Feb 20 MO'!$A$17:$H$97,8,FALSE))</f>
        <v>0</v>
      </c>
      <c r="Z71" s="10">
        <f>IF(ISNA(VLOOKUP($C71,'Park City Nor-Am Feb 21 DM'!$A$17:$H$97,8,FALSE))=TRUE,0,VLOOKUP($C71,'Park City Nor-Am Feb 21 DM'!$A$17:$H$97,8,FALSE))</f>
        <v>0</v>
      </c>
      <c r="AA71" s="10">
        <f>IF(ISNA(VLOOKUP($C71,'Caledon TT Feb 27 MO'!$A$17:$H$96,8,FALSE))=TRUE,0,VLOOKUP($C71,'Caledon TT Feb 27 MO'!$A$17:$H$96,8,FALSE))</f>
        <v>0</v>
      </c>
      <c r="AB71" s="10">
        <f>IF(ISNA(VLOOKUP($C71,'Caledon TT Feb 28 DM'!$A$17:$H$97,8,FALSE))=TRUE,0,VLOOKUP($C71,'Caledon TT Feb 28 DM'!$A$17:$H$97,8,FALSE))</f>
        <v>0</v>
      </c>
      <c r="AC71" s="10">
        <f>IF(ISNA(VLOOKUP($C71,'Killington Nor-Am March 5 MO'!$A$17:$H$97,8,FALSE))=TRUE,0,VLOOKUP($C71,'Killington Nor-Am March 5 MO'!$A$17:$H$97,8,FALSE))</f>
        <v>0</v>
      </c>
      <c r="AD71" s="10">
        <f>IF(ISNA(VLOOKUP($C71,'Killington Nor-Am March 6 DM'!$A$17:$H$97,8,FALSE))=TRUE,0,VLOOKUP($C71,'Killington Nor-Am March 6 DM'!$A$17:$H$97,8,FALSE))</f>
        <v>0</v>
      </c>
      <c r="AE71" s="10">
        <f>IF(ISNA(VLOOKUP($C71,'VSC Nor-Am Feb 27 MO'!$A$17:$H$97,8,FALSE))=TRUE,0,VLOOKUP($C71,'VSC Nor-Am Feb 27 MO'!$A$17:$H$97,8,FALSE))</f>
        <v>0</v>
      </c>
      <c r="AF71" s="10">
        <f>IF(ISNA(VLOOKUP($C71,'VSC Nor-Am Feb 28 DM'!$A$17:$H$97,8,FALSE))=TRUE,0,VLOOKUP($C71,'VSC Nor-Am Feb 28 DM'!$A$17:$H$97,8,FALSE))</f>
        <v>0</v>
      </c>
      <c r="AG71" s="10">
        <f>IF(ISNA(VLOOKUP($C71,'Sr Nationals March 12 MO'!$A$17:$H$97,8,FALSE))=TRUE,0,VLOOKUP($C71,'Sr Nationals March 12 MO'!$A$17:$H$97,8,FALSE))</f>
        <v>0</v>
      </c>
      <c r="AH71" s="10">
        <f>IF(ISNA(VLOOKUP($C71,'Sr Nationals March 13 DM'!$A$17:$H$97,8,FALSE))=TRUE,0,VLOOKUP($C71,'Sr Nationals March 13 DM'!$A$17:$H$97,8,FALSE))</f>
        <v>0</v>
      </c>
      <c r="AI71" s="10">
        <f>IF(ISNA(VLOOKUP($C71,'Jr Nationals March 18 MO'!$A$17:$H$97,8,FALSE))=TRUE,0,VLOOKUP($C71,'Jr Nationals March 18 MO'!$A$17:$H$97,8,FALSE))</f>
        <v>0</v>
      </c>
      <c r="AJ71" s="10">
        <f>IF(ISNA(VLOOKUP($C71,'Thunder Bay TT Jan 2016 MO'!$A$17:$H$97,8,FALSE))=TRUE,0,VLOOKUP($C71,'Thunder Bay TT Jan 2016 MO'!$A$17:$H$97,8,FALSE))</f>
        <v>0</v>
      </c>
      <c r="AK71" s="10">
        <f>IF(ISNA(VLOOKUP($C71,Event28!$A$17:$H$97,8,FALSE))=TRUE,0,VLOOKUP($C71,Event28!$A$17:$H$97,8,FALSE))</f>
        <v>0</v>
      </c>
      <c r="AL71" s="10">
        <f>IF(ISNA(VLOOKUP($C71,Event29!$A$17:$H$97,8,FALSE))=TRUE,0,VLOOKUP($C71,Event29!$A$17:$H$97,8,FALSE))</f>
        <v>0</v>
      </c>
      <c r="AM71" s="10">
        <f>IF(ISNA(VLOOKUP($C71,Event30!$A$17:$H$96,8,FALSE))=TRUE,0,VLOOKUP($C71,Event30!$A$17:$H$96,8,FALSE))</f>
        <v>0</v>
      </c>
    </row>
    <row r="72" spans="1:39" ht="13.5" customHeight="1">
      <c r="A72" s="151" t="s">
        <v>141</v>
      </c>
      <c r="B72" s="151" t="s">
        <v>67</v>
      </c>
      <c r="C72" s="207" t="s">
        <v>169</v>
      </c>
      <c r="D72" s="140"/>
      <c r="E72" s="8">
        <f>F72</f>
        <v>67</v>
      </c>
      <c r="F72" s="9">
        <f t="shared" si="12"/>
        <v>67</v>
      </c>
      <c r="G72" s="19">
        <f t="shared" si="13"/>
        <v>81.09626048627898</v>
      </c>
      <c r="H72" s="19">
        <f t="shared" si="14"/>
        <v>36.66666666666667</v>
      </c>
      <c r="I72" s="19">
        <f t="shared" si="15"/>
        <v>0</v>
      </c>
      <c r="J72" s="9">
        <f>SUM(G72+H72+I72)</f>
        <v>117.76292715294565</v>
      </c>
      <c r="K72" s="98"/>
      <c r="L72" s="10" t="str">
        <f>IF(ISNA(VLOOKUP($C72,'Canadian Selections Dec 19 - M'!$A$17:$H$67,8,FALSE))=TRUE,"0",VLOOKUP($C72,'Canadian Selections Dec 19 - M'!$A$17:$H$67,8,FALSE))</f>
        <v>0</v>
      </c>
      <c r="M72" s="26">
        <f>IF(ISNA(VLOOKUP($C72,'Canadian Selections Dec 20 - M'!$A$17:$H$17,8,FALSE))=TRUE,0,VLOOKUP($C72,'Canadian Selections Dec 20 - M'!$A$17:$H$17,8,FALSE))</f>
        <v>0</v>
      </c>
      <c r="N72" s="10">
        <f>IF(ISNA(VLOOKUP($C72,'Le Massif Cnd. Series Jan 16 MO'!$A$17:$H$95,8,FALSE))=TRUE,0,VLOOKUP($C72,'Le Massif Cnd. Series Jan 16 MO'!$A$17:$H$95,8,FALSE))</f>
        <v>0</v>
      </c>
      <c r="O72" s="10">
        <f>IF(ISNA(VLOOKUP($C72,'Le Massif Cnd. Series Jan 17 DM'!$A$17:$H$100,8,FALSE))=TRUE,0,VLOOKUP($C72,'Le Massif Cnd. Series Jan 17 DM'!$A$17:$H$100,8,FALSE))</f>
        <v>0</v>
      </c>
      <c r="P72" s="10">
        <f>IF(ISNA(VLOOKUP($C72,'USSA Bristol Jan 16 MO'!$A$17:$H$100,8,FALSE))=TRUE,0,VLOOKUP($C72,'USSA Bristol Jan 16 MO'!$A$17:$H$100,8,FALSE))</f>
        <v>0</v>
      </c>
      <c r="Q72" s="10">
        <f>IF(ISNA(VLOOKUP($C72,'USSA Bristol Jan 17 DM'!$A$17:$H$100,8,FALSE))=TRUE,0,VLOOKUP($C72,'USSA Bristol Jan 17 DM'!$A$17:$H$100,8,FALSE))</f>
        <v>0</v>
      </c>
      <c r="R72" s="10">
        <f>IF(ISNA(VLOOKUP($C72,'Sr Nationals March 12 MO'!$A$17:$H$17,8,FALSE))=TRUE,0,VLOOKUP($C72,'Sr Nationals March 12 MO'!$A$17:$H$17,8,FALSE))</f>
        <v>0</v>
      </c>
      <c r="S72" s="10">
        <f>IF(ISNA(VLOOKUP($C72,'Apex Cnd. Series Feb 7 DM'!$A$17:$H$99,8,FALSE))=TRUE,0,VLOOKUP($C72,'Apex Cnd. Series Feb 7 DM'!$A$17:$H$99,8,FALSE))</f>
        <v>0</v>
      </c>
      <c r="T72" s="10">
        <f>IF(ISNA(VLOOKUP($C72,'Calabogie TT Feb 7 MO'!$A$17:$H$97,8,FALSE))=TRUE,0,VLOOKUP($C72,'Calabogie TT Feb 7 MO'!$A$17:$H$97,8,FALSE))</f>
        <v>0</v>
      </c>
      <c r="U72" s="10">
        <f>IF(ISNA(VLOOKUP($C72,'Calabogie TT Feb 6 MO'!$A$17:$H$97,8,FALSE))=TRUE,0,VLOOKUP($C72,'Calabogie TT Feb 6 MO'!$A$17:$H$97,8,FALSE))</f>
        <v>0</v>
      </c>
      <c r="V72" s="10">
        <f>IF(ISNA(VLOOKUP($C72,'Calgary Nor-Am Feb 13 MO'!$A$17:$H$92,8,FALSE))=TRUE,0,VLOOKUP($C72,'Calgary Nor-Am Feb 13 MO'!$A$17:$H$92,8,FALSE))</f>
        <v>0</v>
      </c>
      <c r="W72" s="10">
        <f>IF(ISNA(VLOOKUP($C72,'Calgary Nor-Am Feb 14 DM'!$A$17:$H$92,8,FALSE))=TRUE,0,VLOOKUP($C72,'Calgary Nor-Am Feb 14 DM'!$A$17:$H$92,8,FALSE))</f>
        <v>0</v>
      </c>
      <c r="X72" s="10">
        <f>IF(ISNA(VLOOKUP($C72,'Camp Fortune TT Feb 21 MO'!$A$17:$H$97,8,FALSE))=TRUE,0,VLOOKUP($C72,'Camp Fortune TT Feb 21 MO'!$A$17:$H$97,8,FALSE))</f>
        <v>0</v>
      </c>
      <c r="Y72" s="10">
        <f>IF(ISNA(VLOOKUP($C72,'Park City Nor-Am Feb 20 MO'!$A$17:$H$97,8,FALSE))=TRUE,0,VLOOKUP($C72,'Park City Nor-Am Feb 20 MO'!$A$17:$H$97,8,FALSE))</f>
        <v>0</v>
      </c>
      <c r="Z72" s="10">
        <f>IF(ISNA(VLOOKUP($C72,'Park City Nor-Am Feb 21 DM'!$A$17:$H$97,8,FALSE))=TRUE,0,VLOOKUP($C72,'Park City Nor-Am Feb 21 DM'!$A$17:$H$97,8,FALSE))</f>
        <v>0</v>
      </c>
      <c r="AA72" s="10">
        <f>IF(ISNA(VLOOKUP($C72,'Caledon TT Feb 27 MO'!$A$17:$H$96,8,FALSE))=TRUE,0,VLOOKUP($C72,'Caledon TT Feb 27 MO'!$A$17:$H$96,8,FALSE))</f>
        <v>81.09626048627898</v>
      </c>
      <c r="AB72" s="10">
        <f>IF(ISNA(VLOOKUP($C72,'Caledon TT Feb 28 DM'!$A$17:$H$97,8,FALSE))=TRUE,0,VLOOKUP($C72,'Caledon TT Feb 28 DM'!$A$17:$H$97,8,FALSE))</f>
        <v>36.66666666666667</v>
      </c>
      <c r="AC72" s="10">
        <f>IF(ISNA(VLOOKUP($C72,'Killington Nor-Am March 5 MO'!$A$17:$H$97,8,FALSE))=TRUE,0,VLOOKUP($C72,'Killington Nor-Am March 5 MO'!$A$17:$H$97,8,FALSE))</f>
        <v>0</v>
      </c>
      <c r="AD72" s="10">
        <f>IF(ISNA(VLOOKUP($C72,'Killington Nor-Am March 6 DM'!$A$17:$H$97,8,FALSE))=TRUE,0,VLOOKUP($C72,'Killington Nor-Am March 6 DM'!$A$17:$H$97,8,FALSE))</f>
        <v>0</v>
      </c>
      <c r="AE72" s="10">
        <f>IF(ISNA(VLOOKUP($C72,'VSC Nor-Am Feb 27 MO'!$A$17:$H$97,8,FALSE))=TRUE,0,VLOOKUP($C72,'VSC Nor-Am Feb 27 MO'!$A$17:$H$97,8,FALSE))</f>
        <v>0</v>
      </c>
      <c r="AF72" s="10">
        <f>IF(ISNA(VLOOKUP($C72,'VSC Nor-Am Feb 28 DM'!$A$17:$H$97,8,FALSE))=TRUE,0,VLOOKUP($C72,'VSC Nor-Am Feb 28 DM'!$A$17:$H$97,8,FALSE))</f>
        <v>0</v>
      </c>
      <c r="AG72" s="10">
        <f>IF(ISNA(VLOOKUP($C72,'Sr Nationals March 12 MO'!$A$17:$H$97,8,FALSE))=TRUE,0,VLOOKUP($C72,'Sr Nationals March 12 MO'!$A$17:$H$97,8,FALSE))</f>
        <v>0</v>
      </c>
      <c r="AH72" s="10">
        <f>IF(ISNA(VLOOKUP($C72,'Sr Nationals March 13 DM'!$A$17:$H$97,8,FALSE))=TRUE,0,VLOOKUP($C72,'Sr Nationals March 13 DM'!$A$17:$H$97,8,FALSE))</f>
        <v>0</v>
      </c>
      <c r="AI72" s="10">
        <f>IF(ISNA(VLOOKUP($C72,'Jr Nationals March 18 MO'!$A$17:$H$97,8,FALSE))=TRUE,0,VLOOKUP($C72,'Jr Nationals March 18 MO'!$A$17:$H$97,8,FALSE))</f>
        <v>0</v>
      </c>
      <c r="AJ72" s="10">
        <f>IF(ISNA(VLOOKUP($C72,'Thunder Bay TT Jan 2016 MO'!$A$17:$H$97,8,FALSE))=TRUE,0,VLOOKUP($C72,'Thunder Bay TT Jan 2016 MO'!$A$17:$H$97,8,FALSE))</f>
        <v>0</v>
      </c>
      <c r="AK72" s="10">
        <f>IF(ISNA(VLOOKUP($C72,Event28!$A$17:$H$97,8,FALSE))=TRUE,0,VLOOKUP($C72,Event28!$A$17:$H$97,8,FALSE))</f>
        <v>0</v>
      </c>
      <c r="AL72" s="10">
        <f>IF(ISNA(VLOOKUP($C72,Event29!$A$17:$H$97,8,FALSE))=TRUE,0,VLOOKUP($C72,Event29!$A$17:$H$97,8,FALSE))</f>
        <v>0</v>
      </c>
      <c r="AM72" s="10">
        <f>IF(ISNA(VLOOKUP($C72,Event30!$A$17:$H$96,8,FALSE))=TRUE,0,VLOOKUP($C72,Event30!$A$17:$H$96,8,FALSE))</f>
        <v>0</v>
      </c>
    </row>
    <row r="73" spans="1:39" ht="13.5" customHeight="1">
      <c r="A73" s="151" t="s">
        <v>141</v>
      </c>
      <c r="B73" s="151" t="s">
        <v>81</v>
      </c>
      <c r="C73" s="207" t="s">
        <v>112</v>
      </c>
      <c r="D73" s="140"/>
      <c r="E73" s="8">
        <f>F73</f>
        <v>68</v>
      </c>
      <c r="F73" s="9">
        <f t="shared" si="12"/>
        <v>68</v>
      </c>
      <c r="G73" s="19">
        <f t="shared" si="13"/>
        <v>106.75282125955589</v>
      </c>
      <c r="H73" s="19">
        <f t="shared" si="14"/>
        <v>0</v>
      </c>
      <c r="I73" s="19">
        <f t="shared" si="15"/>
        <v>0</v>
      </c>
      <c r="J73" s="9">
        <f>SUM(G73+H73+I73)</f>
        <v>106.75282125955589</v>
      </c>
      <c r="K73" s="98"/>
      <c r="L73" s="10" t="str">
        <f>IF(ISNA(VLOOKUP($C73,'Canadian Selections Dec 19 - M'!$A$17:$H$67,8,FALSE))=TRUE,"0",VLOOKUP($C73,'Canadian Selections Dec 19 - M'!$A$17:$H$67,8,FALSE))</f>
        <v>0</v>
      </c>
      <c r="M73" s="26">
        <f>IF(ISNA(VLOOKUP($C73,'Canadian Selections Dec 20 - M'!$A$17:$H$17,8,FALSE))=TRUE,0,VLOOKUP($C73,'Canadian Selections Dec 20 - M'!$A$17:$H$17,8,FALSE))</f>
        <v>0</v>
      </c>
      <c r="N73" s="10">
        <f>IF(ISNA(VLOOKUP($C73,'Le Massif Cnd. Series Jan 16 MO'!$A$17:$H$95,8,FALSE))=TRUE,0,VLOOKUP($C73,'Le Massif Cnd. Series Jan 16 MO'!$A$17:$H$95,8,FALSE))</f>
        <v>0</v>
      </c>
      <c r="O73" s="10">
        <f>IF(ISNA(VLOOKUP($C73,'Le Massif Cnd. Series Jan 17 DM'!$A$17:$H$100,8,FALSE))=TRUE,0,VLOOKUP($C73,'Le Massif Cnd. Series Jan 17 DM'!$A$17:$H$100,8,FALSE))</f>
        <v>0</v>
      </c>
      <c r="P73" s="10">
        <f>IF(ISNA(VLOOKUP($C73,'USSA Bristol Jan 16 MO'!$A$17:$H$100,8,FALSE))=TRUE,0,VLOOKUP($C73,'USSA Bristol Jan 16 MO'!$A$17:$H$100,8,FALSE))</f>
        <v>0</v>
      </c>
      <c r="Q73" s="10">
        <f>IF(ISNA(VLOOKUP($C73,'USSA Bristol Jan 17 DM'!$A$17:$H$100,8,FALSE))=TRUE,0,VLOOKUP($C73,'USSA Bristol Jan 17 DM'!$A$17:$H$100,8,FALSE))</f>
        <v>0</v>
      </c>
      <c r="R73" s="10">
        <f>IF(ISNA(VLOOKUP($C73,'Sr Nationals March 12 MO'!$A$17:$H$17,8,FALSE))=TRUE,0,VLOOKUP($C73,'Sr Nationals March 12 MO'!$A$17:$H$17,8,FALSE))</f>
        <v>0</v>
      </c>
      <c r="S73" s="10">
        <f>IF(ISNA(VLOOKUP($C73,'Apex Cnd. Series Feb 7 DM'!$A$17:$H$99,8,FALSE))=TRUE,0,VLOOKUP($C73,'Apex Cnd. Series Feb 7 DM'!$A$17:$H$99,8,FALSE))</f>
        <v>0</v>
      </c>
      <c r="T73" s="10">
        <f>IF(ISNA(VLOOKUP($C73,'Calabogie TT Feb 7 MO'!$A$17:$H$97,8,FALSE))=TRUE,0,VLOOKUP($C73,'Calabogie TT Feb 7 MO'!$A$17:$H$97,8,FALSE))</f>
        <v>0</v>
      </c>
      <c r="U73" s="10">
        <f>IF(ISNA(VLOOKUP($C73,'Calabogie TT Feb 6 MO'!$A$17:$H$97,8,FALSE))=TRUE,0,VLOOKUP($C73,'Calabogie TT Feb 6 MO'!$A$17:$H$97,8,FALSE))</f>
        <v>106.75282125955589</v>
      </c>
      <c r="V73" s="10">
        <f>IF(ISNA(VLOOKUP($C73,'Calgary Nor-Am Feb 13 MO'!$A$17:$H$92,8,FALSE))=TRUE,0,VLOOKUP($C73,'Calgary Nor-Am Feb 13 MO'!$A$17:$H$92,8,FALSE))</f>
        <v>0</v>
      </c>
      <c r="W73" s="10">
        <f>IF(ISNA(VLOOKUP($C73,'Calgary Nor-Am Feb 14 DM'!$A$17:$H$92,8,FALSE))=TRUE,0,VLOOKUP($C73,'Calgary Nor-Am Feb 14 DM'!$A$17:$H$92,8,FALSE))</f>
        <v>0</v>
      </c>
      <c r="X73" s="10">
        <f>IF(ISNA(VLOOKUP($C73,'Camp Fortune TT Feb 21 MO'!$A$17:$H$97,8,FALSE))=TRUE,0,VLOOKUP($C73,'Camp Fortune TT Feb 21 MO'!$A$17:$H$97,8,FALSE))</f>
        <v>0</v>
      </c>
      <c r="Y73" s="10">
        <f>IF(ISNA(VLOOKUP($C73,'Park City Nor-Am Feb 20 MO'!$A$17:$H$97,8,FALSE))=TRUE,0,VLOOKUP($C73,'Park City Nor-Am Feb 20 MO'!$A$17:$H$97,8,FALSE))</f>
        <v>0</v>
      </c>
      <c r="Z73" s="10">
        <f>IF(ISNA(VLOOKUP($C73,'Park City Nor-Am Feb 21 DM'!$A$17:$H$97,8,FALSE))=TRUE,0,VLOOKUP($C73,'Park City Nor-Am Feb 21 DM'!$A$17:$H$97,8,FALSE))</f>
        <v>0</v>
      </c>
      <c r="AA73" s="10">
        <f>IF(ISNA(VLOOKUP($C73,'Caledon TT Feb 27 MO'!$A$17:$H$96,8,FALSE))=TRUE,0,VLOOKUP($C73,'Caledon TT Feb 27 MO'!$A$17:$H$96,8,FALSE))</f>
        <v>0</v>
      </c>
      <c r="AB73" s="10">
        <f>IF(ISNA(VLOOKUP($C73,'Caledon TT Feb 28 DM'!$A$17:$H$97,8,FALSE))=TRUE,0,VLOOKUP($C73,'Caledon TT Feb 28 DM'!$A$17:$H$97,8,FALSE))</f>
        <v>0</v>
      </c>
      <c r="AC73" s="10">
        <f>IF(ISNA(VLOOKUP($C73,'Killington Nor-Am March 5 MO'!$A$17:$H$97,8,FALSE))=TRUE,0,VLOOKUP($C73,'Killington Nor-Am March 5 MO'!$A$17:$H$97,8,FALSE))</f>
        <v>0</v>
      </c>
      <c r="AD73" s="10">
        <f>IF(ISNA(VLOOKUP($C73,'Killington Nor-Am March 6 DM'!$A$17:$H$97,8,FALSE))=TRUE,0,VLOOKUP($C73,'Killington Nor-Am March 6 DM'!$A$17:$H$97,8,FALSE))</f>
        <v>0</v>
      </c>
      <c r="AE73" s="10">
        <f>IF(ISNA(VLOOKUP($C73,'VSC Nor-Am Feb 27 MO'!$A$17:$H$97,8,FALSE))=TRUE,0,VLOOKUP($C73,'VSC Nor-Am Feb 27 MO'!$A$17:$H$97,8,FALSE))</f>
        <v>0</v>
      </c>
      <c r="AF73" s="10">
        <f>IF(ISNA(VLOOKUP($C73,'VSC Nor-Am Feb 28 DM'!$A$17:$H$97,8,FALSE))=TRUE,0,VLOOKUP($C73,'VSC Nor-Am Feb 28 DM'!$A$17:$H$97,8,FALSE))</f>
        <v>0</v>
      </c>
      <c r="AG73" s="10">
        <f>IF(ISNA(VLOOKUP($C73,'Sr Nationals March 12 MO'!$A$17:$H$97,8,FALSE))=TRUE,0,VLOOKUP($C73,'Sr Nationals March 12 MO'!$A$17:$H$97,8,FALSE))</f>
        <v>0</v>
      </c>
      <c r="AH73" s="10">
        <f>IF(ISNA(VLOOKUP($C73,'Sr Nationals March 13 DM'!$A$17:$H$97,8,FALSE))=TRUE,0,VLOOKUP($C73,'Sr Nationals March 13 DM'!$A$17:$H$97,8,FALSE))</f>
        <v>0</v>
      </c>
      <c r="AI73" s="10">
        <f>IF(ISNA(VLOOKUP($C73,'Jr Nationals March 18 MO'!$A$17:$H$97,8,FALSE))=TRUE,0,VLOOKUP($C73,'Jr Nationals March 18 MO'!$A$17:$H$97,8,FALSE))</f>
        <v>0</v>
      </c>
      <c r="AJ73" s="10">
        <f>IF(ISNA(VLOOKUP($C73,'Thunder Bay TT Jan 2016 MO'!$A$17:$H$97,8,FALSE))=TRUE,0,VLOOKUP($C73,'Thunder Bay TT Jan 2016 MO'!$A$17:$H$97,8,FALSE))</f>
        <v>0</v>
      </c>
      <c r="AK73" s="10">
        <f>IF(ISNA(VLOOKUP($C73,Event28!$A$17:$H$97,8,FALSE))=TRUE,0,VLOOKUP($C73,Event28!$A$17:$H$97,8,FALSE))</f>
        <v>0</v>
      </c>
      <c r="AL73" s="10">
        <f>IF(ISNA(VLOOKUP($C73,Event29!$A$17:$H$97,8,FALSE))=TRUE,0,VLOOKUP($C73,Event29!$A$17:$H$97,8,FALSE))</f>
        <v>0</v>
      </c>
      <c r="AM73" s="10">
        <f>IF(ISNA(VLOOKUP($C73,Event30!$A$17:$H$96,8,FALSE))=TRUE,0,VLOOKUP($C73,Event30!$A$17:$H$96,8,FALSE))</f>
        <v>0</v>
      </c>
    </row>
    <row r="74" spans="1:39" ht="13.5" customHeight="1">
      <c r="A74" s="151" t="s">
        <v>139</v>
      </c>
      <c r="B74" s="151" t="s">
        <v>67</v>
      </c>
      <c r="C74" s="220" t="s">
        <v>177</v>
      </c>
      <c r="D74" s="140"/>
      <c r="E74" s="8">
        <f>F74</f>
        <v>69</v>
      </c>
      <c r="F74" s="9">
        <f t="shared" si="12"/>
        <v>69</v>
      </c>
      <c r="G74" s="19">
        <f t="shared" si="13"/>
        <v>100.95976112611974</v>
      </c>
      <c r="H74" s="19">
        <f t="shared" si="14"/>
        <v>0</v>
      </c>
      <c r="I74" s="19">
        <f t="shared" si="15"/>
        <v>0</v>
      </c>
      <c r="J74" s="9">
        <f>SUM(G74+H74+I74)</f>
        <v>100.95976112611974</v>
      </c>
      <c r="K74" s="98"/>
      <c r="L74" s="10" t="str">
        <f>IF(ISNA(VLOOKUP($C74,'Canadian Selections Dec 19 - M'!$A$17:$H$67,8,FALSE))=TRUE,"0",VLOOKUP($C74,'Canadian Selections Dec 19 - M'!$A$17:$H$67,8,FALSE))</f>
        <v>0</v>
      </c>
      <c r="M74" s="26">
        <f>IF(ISNA(VLOOKUP($C74,'Canadian Selections Dec 20 - M'!$A$17:$H$17,8,FALSE))=TRUE,0,VLOOKUP($C74,'Canadian Selections Dec 20 - M'!$A$17:$H$17,8,FALSE))</f>
        <v>0</v>
      </c>
      <c r="N74" s="10">
        <f>IF(ISNA(VLOOKUP($C74,'Le Massif Cnd. Series Jan 16 MO'!$A$17:$H$95,8,FALSE))=TRUE,0,VLOOKUP($C74,'Le Massif Cnd. Series Jan 16 MO'!$A$17:$H$95,8,FALSE))</f>
        <v>0</v>
      </c>
      <c r="O74" s="10">
        <f>IF(ISNA(VLOOKUP($C74,'Le Massif Cnd. Series Jan 17 DM'!$A$17:$H$100,8,FALSE))=TRUE,0,VLOOKUP($C74,'Le Massif Cnd. Series Jan 17 DM'!$A$17:$H$100,8,FALSE))</f>
        <v>0</v>
      </c>
      <c r="P74" s="10">
        <f>IF(ISNA(VLOOKUP($C74,'USSA Bristol Jan 16 MO'!$A$17:$H$100,8,FALSE))=TRUE,0,VLOOKUP($C74,'USSA Bristol Jan 16 MO'!$A$17:$H$100,8,FALSE))</f>
        <v>0</v>
      </c>
      <c r="Q74" s="10">
        <f>IF(ISNA(VLOOKUP($C74,'USSA Bristol Jan 17 DM'!$A$17:$H$100,8,FALSE))=TRUE,0,VLOOKUP($C74,'USSA Bristol Jan 17 DM'!$A$17:$H$100,8,FALSE))</f>
        <v>0</v>
      </c>
      <c r="R74" s="10">
        <f>IF(ISNA(VLOOKUP($C74,'Apex Cnd. Series Feb 6 MO'!$A$17:$H$99,8,FALSE))=TRUE,0,VLOOKUP($C74,'Apex Cnd. Series Feb 6 MO'!$A$17:$H$99,8,FALSE))</f>
        <v>0</v>
      </c>
      <c r="S74" s="10">
        <f>IF(ISNA(VLOOKUP($C74,'Apex Cnd. Series Feb 7 DM'!$A$17:$H$99,8,FALSE))=TRUE,0,VLOOKUP($C74,'Apex Cnd. Series Feb 7 DM'!$A$17:$H$99,8,FALSE))</f>
        <v>0</v>
      </c>
      <c r="T74" s="10">
        <f>IF(ISNA(VLOOKUP($C74,'Calabogie TT Feb 7 MO'!$A$17:$H$97,8,FALSE))=TRUE,0,VLOOKUP($C74,'Calabogie TT Feb 7 MO'!$A$17:$H$97,8,FALSE))</f>
        <v>0</v>
      </c>
      <c r="U74" s="10">
        <f>IF(ISNA(VLOOKUP($C74,'Calabogie TT Feb 6 MO'!$A$17:$H$97,8,FALSE))=TRUE,0,VLOOKUP($C74,'Calabogie TT Feb 6 MO'!$A$17:$H$97,8,FALSE))</f>
        <v>0</v>
      </c>
      <c r="V74" s="10">
        <f>IF(ISNA(VLOOKUP($C74,'Calgary Nor-Am Feb 13 MO'!$A$17:$H$92,8,FALSE))=TRUE,0,VLOOKUP($C74,'Calgary Nor-Am Feb 13 MO'!$A$17:$H$92,8,FALSE))</f>
        <v>0</v>
      </c>
      <c r="W74" s="10">
        <f>IF(ISNA(VLOOKUP($C74,'Calgary Nor-Am Feb 14 DM'!$A$17:$H$92,8,FALSE))=TRUE,0,VLOOKUP($C74,'Calgary Nor-Am Feb 14 DM'!$A$17:$H$92,8,FALSE))</f>
        <v>0</v>
      </c>
      <c r="X74" s="10">
        <f>IF(ISNA(VLOOKUP($C74,'Camp Fortune TT Feb 21 MO'!$A$17:$H$97,8,FALSE))=TRUE,0,VLOOKUP($C74,'Camp Fortune TT Feb 21 MO'!$A$17:$H$97,8,FALSE))</f>
        <v>0</v>
      </c>
      <c r="Y74" s="10">
        <f>IF(ISNA(VLOOKUP($C74,'Park City Nor-Am Feb 20 MO'!$A$17:$H$97,8,FALSE))=TRUE,0,VLOOKUP($C74,'Park City Nor-Am Feb 20 MO'!$A$17:$H$97,8,FALSE))</f>
        <v>0</v>
      </c>
      <c r="Z74" s="10">
        <f>IF(ISNA(VLOOKUP($C74,'Park City Nor-Am Feb 21 DM'!$A$17:$H$97,8,FALSE))=TRUE,0,VLOOKUP($C74,'Park City Nor-Am Feb 21 DM'!$A$17:$H$97,8,FALSE))</f>
        <v>0</v>
      </c>
      <c r="AA74" s="10">
        <f>IF(ISNA(VLOOKUP($C74,'Caledon TT Feb 27 MO'!$A$17:$H$96,8,FALSE))=TRUE,0,VLOOKUP($C74,'Caledon TT Feb 27 MO'!$A$17:$H$96,8,FALSE))</f>
        <v>100.95976112611974</v>
      </c>
      <c r="AB74" s="10">
        <f>IF(ISNA(VLOOKUP($C74,'Caledon TT Feb 28 DM'!$A$17:$H$97,8,FALSE))=TRUE,0,VLOOKUP($C74,'Caledon TT Feb 28 DM'!$A$17:$H$97,8,FALSE))</f>
        <v>0</v>
      </c>
      <c r="AC74" s="10">
        <f>IF(ISNA(VLOOKUP($C74,'Killington Nor-Am March 5 MO'!$A$17:$H$97,8,FALSE))=TRUE,0,VLOOKUP($C74,'Killington Nor-Am March 5 MO'!$A$17:$H$97,8,FALSE))</f>
        <v>0</v>
      </c>
      <c r="AD74" s="10">
        <f>IF(ISNA(VLOOKUP($C74,'Killington Nor-Am March 6 DM'!$A$17:$H$97,8,FALSE))=TRUE,0,VLOOKUP($C74,'Killington Nor-Am March 6 DM'!$A$17:$H$97,8,FALSE))</f>
        <v>0</v>
      </c>
      <c r="AE74" s="10">
        <f>IF(ISNA(VLOOKUP($C74,'VSC Nor-Am Feb 27 MO'!$A$17:$H$97,8,FALSE))=TRUE,0,VLOOKUP($C74,'VSC Nor-Am Feb 27 MO'!$A$17:$H$97,8,FALSE))</f>
        <v>0</v>
      </c>
      <c r="AF74" s="10">
        <f>IF(ISNA(VLOOKUP($C74,'VSC Nor-Am Feb 28 DM'!$A$17:$H$97,8,FALSE))=TRUE,0,VLOOKUP($C74,'VSC Nor-Am Feb 28 DM'!$A$17:$H$97,8,FALSE))</f>
        <v>0</v>
      </c>
      <c r="AG74" s="10">
        <f>IF(ISNA(VLOOKUP($C74,'Sr Nationals March 12 MO'!$A$17:$H$97,8,FALSE))=TRUE,0,VLOOKUP($C74,'Sr Nationals March 12 MO'!$A$17:$H$97,8,FALSE))</f>
        <v>0</v>
      </c>
      <c r="AH74" s="10">
        <f>IF(ISNA(VLOOKUP($C74,'Sr Nationals March 13 DM'!$A$17:$H$97,8,FALSE))=TRUE,0,VLOOKUP($C74,'Sr Nationals March 13 DM'!$A$17:$H$97,8,FALSE))</f>
        <v>0</v>
      </c>
      <c r="AI74" s="10">
        <f>IF(ISNA(VLOOKUP($C74,'Jr Nationals March 18 MO'!$A$17:$H$97,8,FALSE))=TRUE,0,VLOOKUP($C74,'Jr Nationals March 18 MO'!$A$17:$H$97,8,FALSE))</f>
        <v>0</v>
      </c>
      <c r="AJ74" s="10">
        <f>IF(ISNA(VLOOKUP($C74,'Thunder Bay TT Jan 2016 MO'!$A$17:$H$97,8,FALSE))=TRUE,0,VLOOKUP($C74,'Thunder Bay TT Jan 2016 MO'!$A$17:$H$97,8,FALSE))</f>
        <v>0</v>
      </c>
      <c r="AK74" s="10">
        <f>IF(ISNA(VLOOKUP($C74,Event28!$A$17:$H$97,8,FALSE))=TRUE,0,VLOOKUP($C74,Event28!$A$17:$H$97,8,FALSE))</f>
        <v>0</v>
      </c>
      <c r="AL74" s="10">
        <f>IF(ISNA(VLOOKUP($C74,Event29!$A$17:$H$97,8,FALSE))=TRUE,0,VLOOKUP($C74,Event29!$A$17:$H$97,8,FALSE))</f>
        <v>0</v>
      </c>
      <c r="AM74" s="10">
        <f>IF(ISNA(VLOOKUP($C74,Event30!$A$17:$H$96,8,FALSE))=TRUE,0,VLOOKUP($C74,Event30!$A$17:$H$96,8,FALSE))</f>
        <v>0</v>
      </c>
    </row>
    <row r="75" spans="1:39" ht="13.5" customHeight="1">
      <c r="A75" s="151" t="s">
        <v>80</v>
      </c>
      <c r="B75" s="151" t="s">
        <v>81</v>
      </c>
      <c r="C75" s="220" t="s">
        <v>105</v>
      </c>
      <c r="D75" s="140"/>
      <c r="E75" s="8">
        <f>F75</f>
        <v>70</v>
      </c>
      <c r="F75" s="9">
        <f t="shared" si="12"/>
        <v>70</v>
      </c>
      <c r="G75" s="19">
        <f t="shared" si="13"/>
        <v>73.28285559762035</v>
      </c>
      <c r="H75" s="19">
        <f t="shared" si="14"/>
        <v>0</v>
      </c>
      <c r="I75" s="19">
        <f t="shared" si="15"/>
        <v>0</v>
      </c>
      <c r="J75" s="9">
        <f>SUM(G75+H75+I75)</f>
        <v>73.28285559762035</v>
      </c>
      <c r="K75" s="98"/>
      <c r="L75" s="10" t="str">
        <f>IF(ISNA(VLOOKUP($C75,'Canadian Selections Dec 19 - M'!$A$17:$H$67,8,FALSE))=TRUE,"0",VLOOKUP($C75,'Canadian Selections Dec 19 - M'!$A$17:$H$67,8,FALSE))</f>
        <v>0</v>
      </c>
      <c r="M75" s="26">
        <f>IF(ISNA(VLOOKUP($C75,'Canadian Selections Dec 20 - M'!$A$17:$H$17,8,FALSE))=TRUE,0,VLOOKUP($C75,'Canadian Selections Dec 20 - M'!$A$17:$H$17,8,FALSE))</f>
        <v>0</v>
      </c>
      <c r="N75" s="10">
        <f>IF(ISNA(VLOOKUP($C75,'Le Massif Cnd. Series Jan 16 MO'!$A$17:$H$95,8,FALSE))=TRUE,0,VLOOKUP($C75,'Le Massif Cnd. Series Jan 16 MO'!$A$17:$H$95,8,FALSE))</f>
        <v>0</v>
      </c>
      <c r="O75" s="10">
        <f>IF(ISNA(VLOOKUP($C75,'Le Massif Cnd. Series Jan 17 DM'!$A$17:$H$100,8,FALSE))=TRUE,0,VLOOKUP($C75,'Le Massif Cnd. Series Jan 17 DM'!$A$17:$H$100,8,FALSE))</f>
        <v>0</v>
      </c>
      <c r="P75" s="10">
        <f>IF(ISNA(VLOOKUP($C75,'USSA Bristol Jan 16 MO'!$A$17:$H$100,8,FALSE))=TRUE,0,VLOOKUP($C75,'USSA Bristol Jan 16 MO'!$A$17:$H$100,8,FALSE))</f>
        <v>0</v>
      </c>
      <c r="Q75" s="10">
        <f>IF(ISNA(VLOOKUP($C75,'USSA Bristol Jan 17 DM'!$A$17:$H$100,8,FALSE))=TRUE,0,VLOOKUP($C75,'USSA Bristol Jan 17 DM'!$A$17:$H$100,8,FALSE))</f>
        <v>0</v>
      </c>
      <c r="R75" s="10">
        <f>IF(ISNA(VLOOKUP($C75,'Sr Nationals March 12 MO'!$A$17:$H$17,8,FALSE))=TRUE,0,VLOOKUP($C75,'Sr Nationals March 12 MO'!$A$17:$H$17,8,FALSE))</f>
        <v>0</v>
      </c>
      <c r="S75" s="10">
        <f>IF(ISNA(VLOOKUP($C75,'Apex Cnd. Series Feb 7 DM'!$A$17:$H$99,8,FALSE))=TRUE,0,VLOOKUP($C75,'Apex Cnd. Series Feb 7 DM'!$A$17:$H$99,8,FALSE))</f>
        <v>0</v>
      </c>
      <c r="T75" s="10">
        <f>IF(ISNA(VLOOKUP($C75,'Calabogie TT Feb 7 MO'!$A$17:$H$97,8,FALSE))=TRUE,0,VLOOKUP($C75,'Calabogie TT Feb 7 MO'!$A$17:$H$97,8,FALSE))</f>
        <v>73.28285559762035</v>
      </c>
      <c r="U75" s="10">
        <f>IF(ISNA(VLOOKUP($C75,'Calabogie TT Feb 6 MO'!$A$17:$H$97,8,FALSE))=TRUE,0,VLOOKUP($C75,'Calabogie TT Feb 6 MO'!$A$17:$H$97,8,FALSE))</f>
        <v>0</v>
      </c>
      <c r="V75" s="10">
        <f>IF(ISNA(VLOOKUP($C75,'Calgary Nor-Am Feb 13 MO'!$A$17:$H$92,8,FALSE))=TRUE,0,VLOOKUP($C75,'Calgary Nor-Am Feb 13 MO'!$A$17:$H$92,8,FALSE))</f>
        <v>0</v>
      </c>
      <c r="W75" s="10">
        <f>IF(ISNA(VLOOKUP($C75,'Calgary Nor-Am Feb 14 DM'!$A$17:$H$92,8,FALSE))=TRUE,0,VLOOKUP($C75,'Calgary Nor-Am Feb 14 DM'!$A$17:$H$92,8,FALSE))</f>
        <v>0</v>
      </c>
      <c r="X75" s="10">
        <f>IF(ISNA(VLOOKUP($C75,'Camp Fortune TT Feb 21 MO'!$A$17:$H$97,8,FALSE))=TRUE,0,VLOOKUP($C75,'Camp Fortune TT Feb 21 MO'!$A$17:$H$97,8,FALSE))</f>
        <v>0</v>
      </c>
      <c r="Y75" s="10">
        <f>IF(ISNA(VLOOKUP($C75,'Park City Nor-Am Feb 20 MO'!$A$17:$H$97,8,FALSE))=TRUE,0,VLOOKUP($C75,'Park City Nor-Am Feb 20 MO'!$A$17:$H$97,8,FALSE))</f>
        <v>0</v>
      </c>
      <c r="Z75" s="10">
        <f>IF(ISNA(VLOOKUP($C75,'Park City Nor-Am Feb 21 DM'!$A$17:$H$97,8,FALSE))=TRUE,0,VLOOKUP($C75,'Park City Nor-Am Feb 21 DM'!$A$17:$H$97,8,FALSE))</f>
        <v>0</v>
      </c>
      <c r="AA75" s="10">
        <f>IF(ISNA(VLOOKUP($C75,'Caledon TT Feb 27 MO'!$A$17:$H$96,8,FALSE))=TRUE,0,VLOOKUP($C75,'Caledon TT Feb 27 MO'!$A$17:$H$96,8,FALSE))</f>
        <v>0</v>
      </c>
      <c r="AB75" s="10">
        <f>IF(ISNA(VLOOKUP($C75,'Caledon TT Feb 28 DM'!$A$17:$H$97,8,FALSE))=TRUE,0,VLOOKUP($C75,'Caledon TT Feb 28 DM'!$A$17:$H$97,8,FALSE))</f>
        <v>0</v>
      </c>
      <c r="AC75" s="10">
        <f>IF(ISNA(VLOOKUP($C75,'Killington Nor-Am March 5 MO'!$A$17:$H$97,8,FALSE))=TRUE,0,VLOOKUP($C75,'Killington Nor-Am March 5 MO'!$A$17:$H$97,8,FALSE))</f>
        <v>0</v>
      </c>
      <c r="AD75" s="10">
        <f>IF(ISNA(VLOOKUP($C75,'Killington Nor-Am March 6 DM'!$A$17:$H$97,8,FALSE))=TRUE,0,VLOOKUP($C75,'Killington Nor-Am March 6 DM'!$A$17:$H$97,8,FALSE))</f>
        <v>0</v>
      </c>
      <c r="AE75" s="10">
        <f>IF(ISNA(VLOOKUP($C75,'VSC Nor-Am Feb 27 MO'!$A$17:$H$97,8,FALSE))=TRUE,0,VLOOKUP($C75,'VSC Nor-Am Feb 27 MO'!$A$17:$H$97,8,FALSE))</f>
        <v>0</v>
      </c>
      <c r="AF75" s="10">
        <f>IF(ISNA(VLOOKUP($C75,'VSC Nor-Am Feb 28 DM'!$A$17:$H$97,8,FALSE))=TRUE,0,VLOOKUP($C75,'VSC Nor-Am Feb 28 DM'!$A$17:$H$97,8,FALSE))</f>
        <v>0</v>
      </c>
      <c r="AG75" s="10">
        <f>IF(ISNA(VLOOKUP($C75,'Sr Nationals March 12 MO'!$A$17:$H$97,8,FALSE))=TRUE,0,VLOOKUP($C75,'Sr Nationals March 12 MO'!$A$17:$H$97,8,FALSE))</f>
        <v>0</v>
      </c>
      <c r="AH75" s="10">
        <f>IF(ISNA(VLOOKUP($C75,'Sr Nationals March 13 DM'!$A$17:$H$97,8,FALSE))=TRUE,0,VLOOKUP($C75,'Sr Nationals March 13 DM'!$A$17:$H$97,8,FALSE))</f>
        <v>0</v>
      </c>
      <c r="AI75" s="10">
        <f>IF(ISNA(VLOOKUP($C75,'Jr Nationals March 18 MO'!$A$17:$H$97,8,FALSE))=TRUE,0,VLOOKUP($C75,'Jr Nationals March 18 MO'!$A$17:$H$97,8,FALSE))</f>
        <v>0</v>
      </c>
      <c r="AJ75" s="10">
        <f>IF(ISNA(VLOOKUP($C75,'Thunder Bay TT Jan 2016 MO'!$A$17:$H$97,8,FALSE))=TRUE,0,VLOOKUP($C75,'Thunder Bay TT Jan 2016 MO'!$A$17:$H$97,8,FALSE))</f>
        <v>0</v>
      </c>
      <c r="AK75" s="10">
        <f>IF(ISNA(VLOOKUP($C75,Event28!$A$17:$H$97,8,FALSE))=TRUE,0,VLOOKUP($C75,Event28!$A$17:$H$97,8,FALSE))</f>
        <v>0</v>
      </c>
      <c r="AL75" s="10">
        <f>IF(ISNA(VLOOKUP($C75,Event29!$A$17:$H$97,8,FALSE))=TRUE,0,VLOOKUP($C75,Event29!$A$17:$H$97,8,FALSE))</f>
        <v>0</v>
      </c>
      <c r="AM75" s="10">
        <f>IF(ISNA(VLOOKUP($C75,Event30!$A$17:$H$96,8,FALSE))=TRUE,0,VLOOKUP($C75,Event30!$A$17:$H$96,8,FALSE))</f>
        <v>0</v>
      </c>
    </row>
    <row r="76" spans="1:39" ht="13.5" customHeight="1">
      <c r="A76" s="151" t="s">
        <v>139</v>
      </c>
      <c r="B76" s="151" t="s">
        <v>81</v>
      </c>
      <c r="C76" s="220" t="s">
        <v>149</v>
      </c>
      <c r="D76" s="140"/>
      <c r="E76" s="8">
        <f>F76</f>
        <v>71</v>
      </c>
      <c r="F76" s="9">
        <f t="shared" si="12"/>
        <v>71</v>
      </c>
      <c r="G76" s="19">
        <f t="shared" si="13"/>
        <v>65.71999429142288</v>
      </c>
      <c r="H76" s="19">
        <f t="shared" si="14"/>
        <v>0</v>
      </c>
      <c r="I76" s="19">
        <f t="shared" si="15"/>
        <v>0</v>
      </c>
      <c r="J76" s="9">
        <f>SUM(G76+H76+I76)</f>
        <v>65.71999429142288</v>
      </c>
      <c r="K76" s="98"/>
      <c r="L76" s="10" t="str">
        <f>IF(ISNA(VLOOKUP($C76,'Canadian Selections Dec 19 - M'!$A$17:$H$67,8,FALSE))=TRUE,"0",VLOOKUP($C76,'Canadian Selections Dec 19 - M'!$A$17:$H$67,8,FALSE))</f>
        <v>0</v>
      </c>
      <c r="M76" s="26">
        <f>IF(ISNA(VLOOKUP($C76,'Canadian Selections Dec 20 - M'!$A$17:$H$17,8,FALSE))=TRUE,0,VLOOKUP($C76,'Canadian Selections Dec 20 - M'!$A$17:$H$17,8,FALSE))</f>
        <v>0</v>
      </c>
      <c r="N76" s="10">
        <f>IF(ISNA(VLOOKUP($C76,'Le Massif Cnd. Series Jan 16 MO'!$A$17:$H$95,8,FALSE))=TRUE,0,VLOOKUP($C76,'Le Massif Cnd. Series Jan 16 MO'!$A$17:$H$95,8,FALSE))</f>
        <v>0</v>
      </c>
      <c r="O76" s="10">
        <f>IF(ISNA(VLOOKUP($C76,'Le Massif Cnd. Series Jan 17 DM'!$A$17:$H$100,8,FALSE))=TRUE,0,VLOOKUP($C76,'Le Massif Cnd. Series Jan 17 DM'!$A$17:$H$100,8,FALSE))</f>
        <v>0</v>
      </c>
      <c r="P76" s="10">
        <f>IF(ISNA(VLOOKUP($C76,'USSA Bristol Jan 16 MO'!$A$17:$H$100,8,FALSE))=TRUE,0,VLOOKUP($C76,'USSA Bristol Jan 16 MO'!$A$17:$H$100,8,FALSE))</f>
        <v>0</v>
      </c>
      <c r="Q76" s="10">
        <f>IF(ISNA(VLOOKUP($C76,'USSA Bristol Jan 17 DM'!$A$17:$H$100,8,FALSE))=TRUE,0,VLOOKUP($C76,'USSA Bristol Jan 17 DM'!$A$17:$H$100,8,FALSE))</f>
        <v>0</v>
      </c>
      <c r="R76" s="10">
        <f>IF(ISNA(VLOOKUP($C76,'Sr Nationals March 12 MO'!$A$17:$H$17,8,FALSE))=TRUE,0,VLOOKUP($C76,'Sr Nationals March 12 MO'!$A$17:$H$17,8,FALSE))</f>
        <v>0</v>
      </c>
      <c r="S76" s="10">
        <f>IF(ISNA(VLOOKUP($C76,'Apex Cnd. Series Feb 7 DM'!$A$17:$H$99,8,FALSE))=TRUE,0,VLOOKUP($C76,'Apex Cnd. Series Feb 7 DM'!$A$17:$H$99,8,FALSE))</f>
        <v>0</v>
      </c>
      <c r="T76" s="10">
        <f>IF(ISNA(VLOOKUP($C76,'Calabogie TT Feb 7 MO'!$A$17:$H$97,8,FALSE))=TRUE,0,VLOOKUP($C76,'Calabogie TT Feb 7 MO'!$A$17:$H$97,8,FALSE))</f>
        <v>0</v>
      </c>
      <c r="U76" s="10">
        <f>IF(ISNA(VLOOKUP($C76,'Calabogie TT Feb 6 MO'!$A$17:$H$97,8,FALSE))=TRUE,0,VLOOKUP($C76,'Calabogie TT Feb 6 MO'!$A$17:$H$97,8,FALSE))</f>
        <v>0</v>
      </c>
      <c r="V76" s="10">
        <f>IF(ISNA(VLOOKUP($C76,'Calgary Nor-Am Feb 13 MO'!$A$17:$H$92,8,FALSE))=TRUE,0,VLOOKUP($C76,'Calgary Nor-Am Feb 13 MO'!$A$17:$H$92,8,FALSE))</f>
        <v>0</v>
      </c>
      <c r="W76" s="10">
        <f>IF(ISNA(VLOOKUP($C76,'Calgary Nor-Am Feb 14 DM'!$A$17:$H$92,8,FALSE))=TRUE,0,VLOOKUP($C76,'Calgary Nor-Am Feb 14 DM'!$A$17:$H$92,8,FALSE))</f>
        <v>0</v>
      </c>
      <c r="X76" s="10">
        <f>IF(ISNA(VLOOKUP($C76,'Camp Fortune TT Feb 21 MO'!$A$17:$H$97,8,FALSE))=TRUE,0,VLOOKUP($C76,'Camp Fortune TT Feb 21 MO'!$A$17:$H$97,8,FALSE))</f>
        <v>65.71999429142288</v>
      </c>
      <c r="Y76" s="10">
        <f>IF(ISNA(VLOOKUP($C76,'Park City Nor-Am Feb 20 MO'!$A$17:$H$97,8,FALSE))=TRUE,0,VLOOKUP($C76,'Park City Nor-Am Feb 20 MO'!$A$17:$H$97,8,FALSE))</f>
        <v>0</v>
      </c>
      <c r="Z76" s="10">
        <f>IF(ISNA(VLOOKUP($C76,'Park City Nor-Am Feb 21 DM'!$A$17:$H$97,8,FALSE))=TRUE,0,VLOOKUP($C76,'Park City Nor-Am Feb 21 DM'!$A$17:$H$97,8,FALSE))</f>
        <v>0</v>
      </c>
      <c r="AA76" s="10">
        <f>IF(ISNA(VLOOKUP($C76,'Caledon TT Feb 27 MO'!$A$17:$H$96,8,FALSE))=TRUE,0,VLOOKUP($C76,'Caledon TT Feb 27 MO'!$A$17:$H$96,8,FALSE))</f>
        <v>0</v>
      </c>
      <c r="AB76" s="10">
        <f>IF(ISNA(VLOOKUP($C76,'Caledon TT Feb 28 DM'!$A$17:$H$97,8,FALSE))=TRUE,0,VLOOKUP($C76,'Caledon TT Feb 28 DM'!$A$17:$H$97,8,FALSE))</f>
        <v>0</v>
      </c>
      <c r="AC76" s="10">
        <f>IF(ISNA(VLOOKUP($C76,'Killington Nor-Am March 5 MO'!$A$17:$H$97,8,FALSE))=TRUE,0,VLOOKUP($C76,'Killington Nor-Am March 5 MO'!$A$17:$H$97,8,FALSE))</f>
        <v>0</v>
      </c>
      <c r="AD76" s="10">
        <f>IF(ISNA(VLOOKUP($C76,'Killington Nor-Am March 6 DM'!$A$17:$H$97,8,FALSE))=TRUE,0,VLOOKUP($C76,'Killington Nor-Am March 6 DM'!$A$17:$H$97,8,FALSE))</f>
        <v>0</v>
      </c>
      <c r="AE76" s="10">
        <f>IF(ISNA(VLOOKUP($C76,'VSC Nor-Am Feb 27 MO'!$A$17:$H$97,8,FALSE))=TRUE,0,VLOOKUP($C76,'VSC Nor-Am Feb 27 MO'!$A$17:$H$97,8,FALSE))</f>
        <v>0</v>
      </c>
      <c r="AF76" s="10">
        <f>IF(ISNA(VLOOKUP($C76,'VSC Nor-Am Feb 28 DM'!$A$17:$H$97,8,FALSE))=TRUE,0,VLOOKUP($C76,'VSC Nor-Am Feb 28 DM'!$A$17:$H$97,8,FALSE))</f>
        <v>0</v>
      </c>
      <c r="AG76" s="10">
        <f>IF(ISNA(VLOOKUP($C76,'Sr Nationals March 12 MO'!$A$17:$H$97,8,FALSE))=TRUE,0,VLOOKUP($C76,'Sr Nationals March 12 MO'!$A$17:$H$97,8,FALSE))</f>
        <v>0</v>
      </c>
      <c r="AH76" s="10">
        <f>IF(ISNA(VLOOKUP($C76,'Sr Nationals March 13 DM'!$A$17:$H$97,8,FALSE))=TRUE,0,VLOOKUP($C76,'Sr Nationals March 13 DM'!$A$17:$H$97,8,FALSE))</f>
        <v>0</v>
      </c>
      <c r="AI76" s="10">
        <f>IF(ISNA(VLOOKUP($C76,'Jr Nationals March 18 MO'!$A$17:$H$97,8,FALSE))=TRUE,0,VLOOKUP($C76,'Jr Nationals March 18 MO'!$A$17:$H$97,8,FALSE))</f>
        <v>0</v>
      </c>
      <c r="AJ76" s="10">
        <f>IF(ISNA(VLOOKUP($C76,'Thunder Bay TT Jan 2016 MO'!$A$17:$H$97,8,FALSE))=TRUE,0,VLOOKUP($C76,'Thunder Bay TT Jan 2016 MO'!$A$17:$H$97,8,FALSE))</f>
        <v>0</v>
      </c>
      <c r="AK76" s="10">
        <f>IF(ISNA(VLOOKUP($C76,Event28!$A$17:$H$97,8,FALSE))=TRUE,0,VLOOKUP($C76,Event28!$A$17:$H$97,8,FALSE))</f>
        <v>0</v>
      </c>
      <c r="AL76" s="10">
        <f>IF(ISNA(VLOOKUP($C76,Event29!$A$17:$H$97,8,FALSE))=TRUE,0,VLOOKUP($C76,Event29!$A$17:$H$97,8,FALSE))</f>
        <v>0</v>
      </c>
      <c r="AM76" s="10">
        <f>IF(ISNA(VLOOKUP($C76,Event30!$A$17:$H$96,8,FALSE))=TRUE,0,VLOOKUP($C76,Event30!$A$17:$H$96,8,FALSE))</f>
        <v>0</v>
      </c>
    </row>
    <row r="77" spans="1:39" ht="13.5" customHeight="1">
      <c r="A77" s="151" t="s">
        <v>141</v>
      </c>
      <c r="B77" s="151" t="s">
        <v>81</v>
      </c>
      <c r="C77" s="220" t="s">
        <v>178</v>
      </c>
      <c r="D77" s="140"/>
      <c r="E77" s="8">
        <f>F77</f>
        <v>72</v>
      </c>
      <c r="F77" s="9">
        <f t="shared" si="12"/>
        <v>72</v>
      </c>
      <c r="G77" s="19">
        <f t="shared" si="13"/>
        <v>36.66666666666667</v>
      </c>
      <c r="H77" s="19">
        <f t="shared" si="14"/>
        <v>27.136357173325756</v>
      </c>
      <c r="I77" s="19">
        <f t="shared" si="15"/>
        <v>0</v>
      </c>
      <c r="J77" s="9">
        <f>SUM(G77+H77+I77)</f>
        <v>63.80302383999243</v>
      </c>
      <c r="K77" s="98"/>
      <c r="L77" s="10" t="str">
        <f>IF(ISNA(VLOOKUP($C77,'Canadian Selections Dec 19 - M'!$A$17:$H$67,8,FALSE))=TRUE,"0",VLOOKUP($C77,'Canadian Selections Dec 19 - M'!$A$17:$H$67,8,FALSE))</f>
        <v>0</v>
      </c>
      <c r="M77" s="26">
        <f>IF(ISNA(VLOOKUP($C77,'Canadian Selections Dec 20 - M'!$A$17:$H$17,8,FALSE))=TRUE,0,VLOOKUP($C77,'Canadian Selections Dec 20 - M'!$A$17:$H$17,8,FALSE))</f>
        <v>0</v>
      </c>
      <c r="N77" s="10">
        <f>IF(ISNA(VLOOKUP($C77,'Le Massif Cnd. Series Jan 16 MO'!$A$17:$H$95,8,FALSE))=TRUE,0,VLOOKUP($C77,'Le Massif Cnd. Series Jan 16 MO'!$A$17:$H$95,8,FALSE))</f>
        <v>0</v>
      </c>
      <c r="O77" s="10">
        <f>IF(ISNA(VLOOKUP($C77,'Le Massif Cnd. Series Jan 17 DM'!$A$17:$H$100,8,FALSE))=TRUE,0,VLOOKUP($C77,'Le Massif Cnd. Series Jan 17 DM'!$A$17:$H$100,8,FALSE))</f>
        <v>0</v>
      </c>
      <c r="P77" s="10">
        <f>IF(ISNA(VLOOKUP($C77,'USSA Bristol Jan 16 MO'!$A$17:$H$100,8,FALSE))=TRUE,0,VLOOKUP($C77,'USSA Bristol Jan 16 MO'!$A$17:$H$100,8,FALSE))</f>
        <v>0</v>
      </c>
      <c r="Q77" s="10">
        <f>IF(ISNA(VLOOKUP($C77,'USSA Bristol Jan 17 DM'!$A$17:$H$100,8,FALSE))=TRUE,0,VLOOKUP($C77,'USSA Bristol Jan 17 DM'!$A$17:$H$100,8,FALSE))</f>
        <v>0</v>
      </c>
      <c r="R77" s="10">
        <f>IF(ISNA(VLOOKUP($C77,'Sr Nationals March 12 MO'!$A$17:$H$17,8,FALSE))=TRUE,0,VLOOKUP($C77,'Sr Nationals March 12 MO'!$A$17:$H$17,8,FALSE))</f>
        <v>0</v>
      </c>
      <c r="S77" s="10">
        <f>IF(ISNA(VLOOKUP($C77,'Apex Cnd. Series Feb 7 DM'!$A$17:$H$99,8,FALSE))=TRUE,0,VLOOKUP($C77,'Apex Cnd. Series Feb 7 DM'!$A$17:$H$99,8,FALSE))</f>
        <v>0</v>
      </c>
      <c r="T77" s="10">
        <f>IF(ISNA(VLOOKUP($C77,'Calabogie TT Feb 7 MO'!$A$17:$H$97,8,FALSE))=TRUE,0,VLOOKUP($C77,'Calabogie TT Feb 7 MO'!$A$17:$H$97,8,FALSE))</f>
        <v>0</v>
      </c>
      <c r="U77" s="10">
        <f>IF(ISNA(VLOOKUP($C77,'Calabogie TT Feb 6 MO'!$A$17:$H$97,8,FALSE))=TRUE,0,VLOOKUP($C77,'Calabogie TT Feb 6 MO'!$A$17:$H$97,8,FALSE))</f>
        <v>0</v>
      </c>
      <c r="V77" s="10">
        <f>IF(ISNA(VLOOKUP($C77,'Calgary Nor-Am Feb 13 MO'!$A$17:$H$92,8,FALSE))=TRUE,0,VLOOKUP($C77,'Calgary Nor-Am Feb 13 MO'!$A$17:$H$92,8,FALSE))</f>
        <v>0</v>
      </c>
      <c r="W77" s="10">
        <f>IF(ISNA(VLOOKUP($C77,'Calgary Nor-Am Feb 14 DM'!$A$17:$H$92,8,FALSE))=TRUE,0,VLOOKUP($C77,'Calgary Nor-Am Feb 14 DM'!$A$17:$H$92,8,FALSE))</f>
        <v>0</v>
      </c>
      <c r="X77" s="10">
        <f>IF(ISNA(VLOOKUP($C77,'Camp Fortune TT Feb 21 MO'!$A$17:$H$97,8,FALSE))=TRUE,0,VLOOKUP($C77,'Camp Fortune TT Feb 21 MO'!$A$17:$H$97,8,FALSE))</f>
        <v>0</v>
      </c>
      <c r="Y77" s="10">
        <f>IF(ISNA(VLOOKUP($C77,'Park City Nor-Am Feb 20 MO'!$A$17:$H$97,8,FALSE))=TRUE,0,VLOOKUP($C77,'Park City Nor-Am Feb 20 MO'!$A$17:$H$97,8,FALSE))</f>
        <v>0</v>
      </c>
      <c r="Z77" s="10">
        <f>IF(ISNA(VLOOKUP($C77,'Park City Nor-Am Feb 21 DM'!$A$17:$H$97,8,FALSE))=TRUE,0,VLOOKUP($C77,'Park City Nor-Am Feb 21 DM'!$A$17:$H$97,8,FALSE))</f>
        <v>0</v>
      </c>
      <c r="AA77" s="10">
        <f>IF(ISNA(VLOOKUP($C77,'Caledon TT Feb 27 MO'!$A$17:$H$96,8,FALSE))=TRUE,0,VLOOKUP($C77,'Caledon TT Feb 27 MO'!$A$17:$H$96,8,FALSE))</f>
        <v>27.136357173325756</v>
      </c>
      <c r="AB77" s="10">
        <f>IF(ISNA(VLOOKUP($C77,'Caledon TT Feb 28 DM'!$A$17:$H$97,8,FALSE))=TRUE,0,VLOOKUP($C77,'Caledon TT Feb 28 DM'!$A$17:$H$97,8,FALSE))</f>
        <v>36.66666666666667</v>
      </c>
      <c r="AC77" s="10">
        <f>IF(ISNA(VLOOKUP($C77,'Killington Nor-Am March 5 MO'!$A$17:$H$97,8,FALSE))=TRUE,0,VLOOKUP($C77,'Killington Nor-Am March 5 MO'!$A$17:$H$97,8,FALSE))</f>
        <v>0</v>
      </c>
      <c r="AD77" s="10">
        <f>IF(ISNA(VLOOKUP($C77,'Killington Nor-Am March 6 DM'!$A$17:$H$97,8,FALSE))=TRUE,0,VLOOKUP($C77,'Killington Nor-Am March 6 DM'!$A$17:$H$97,8,FALSE))</f>
        <v>0</v>
      </c>
      <c r="AE77" s="10">
        <f>IF(ISNA(VLOOKUP($C77,'VSC Nor-Am Feb 27 MO'!$A$17:$H$97,8,FALSE))=TRUE,0,VLOOKUP($C77,'VSC Nor-Am Feb 27 MO'!$A$17:$H$97,8,FALSE))</f>
        <v>0</v>
      </c>
      <c r="AF77" s="10">
        <f>IF(ISNA(VLOOKUP($C77,'VSC Nor-Am Feb 28 DM'!$A$17:$H$97,8,FALSE))=TRUE,0,VLOOKUP($C77,'VSC Nor-Am Feb 28 DM'!$A$17:$H$97,8,FALSE))</f>
        <v>0</v>
      </c>
      <c r="AG77" s="10">
        <f>IF(ISNA(VLOOKUP($C77,'Sr Nationals March 12 MO'!$A$17:$H$97,8,FALSE))=TRUE,0,VLOOKUP($C77,'Sr Nationals March 12 MO'!$A$17:$H$97,8,FALSE))</f>
        <v>0</v>
      </c>
      <c r="AH77" s="10">
        <f>IF(ISNA(VLOOKUP($C77,'Sr Nationals March 13 DM'!$A$17:$H$97,8,FALSE))=TRUE,0,VLOOKUP($C77,'Sr Nationals March 13 DM'!$A$17:$H$97,8,FALSE))</f>
        <v>0</v>
      </c>
      <c r="AI77" s="10">
        <f>IF(ISNA(VLOOKUP($C77,'Jr Nationals March 18 MO'!$A$17:$H$97,8,FALSE))=TRUE,0,VLOOKUP($C77,'Jr Nationals March 18 MO'!$A$17:$H$97,8,FALSE))</f>
        <v>0</v>
      </c>
      <c r="AJ77" s="10">
        <f>IF(ISNA(VLOOKUP($C77,'Thunder Bay TT Jan 2016 MO'!$A$17:$H$97,8,FALSE))=TRUE,0,VLOOKUP($C77,'Thunder Bay TT Jan 2016 MO'!$A$17:$H$97,8,FALSE))</f>
        <v>0</v>
      </c>
      <c r="AK77" s="10">
        <f>IF(ISNA(VLOOKUP($C77,Event28!$A$17:$H$97,8,FALSE))=TRUE,0,VLOOKUP($C77,Event28!$A$17:$H$97,8,FALSE))</f>
        <v>0</v>
      </c>
      <c r="AL77" s="10">
        <f>IF(ISNA(VLOOKUP($C77,Event29!$A$17:$H$97,8,FALSE))=TRUE,0,VLOOKUP($C77,Event29!$A$17:$H$97,8,FALSE))</f>
        <v>0</v>
      </c>
      <c r="AM77" s="10">
        <f>IF(ISNA(VLOOKUP($C77,Event30!$A$17:$H$96,8,FALSE))=TRUE,0,VLOOKUP($C77,Event30!$A$17:$H$96,8,FALSE))</f>
        <v>0</v>
      </c>
    </row>
    <row r="78" spans="1:39" ht="13.5" customHeight="1">
      <c r="A78" s="151" t="s">
        <v>141</v>
      </c>
      <c r="B78" s="174" t="s">
        <v>81</v>
      </c>
      <c r="C78" s="252" t="s">
        <v>179</v>
      </c>
      <c r="D78" s="140"/>
      <c r="E78" s="8">
        <f>F78</f>
        <v>73</v>
      </c>
      <c r="F78" s="9">
        <f t="shared" si="12"/>
        <v>73</v>
      </c>
      <c r="G78" s="19">
        <f t="shared" si="13"/>
        <v>36.66666666666667</v>
      </c>
      <c r="H78" s="19">
        <f t="shared" si="14"/>
        <v>18.143039954500214</v>
      </c>
      <c r="I78" s="19">
        <f t="shared" si="15"/>
        <v>0</v>
      </c>
      <c r="J78" s="9">
        <f>SUM(G78+H78+I78)</f>
        <v>54.80970662116688</v>
      </c>
      <c r="K78" s="98"/>
      <c r="L78" s="10" t="str">
        <f>IF(ISNA(VLOOKUP($C78,'Canadian Selections Dec 19 - M'!$A$17:$H$67,8,FALSE))=TRUE,"0",VLOOKUP($C78,'Canadian Selections Dec 19 - M'!$A$17:$H$67,8,FALSE))</f>
        <v>0</v>
      </c>
      <c r="M78" s="26">
        <f>IF(ISNA(VLOOKUP($C78,'Canadian Selections Dec 20 - M'!$A$17:$H$17,8,FALSE))=TRUE,0,VLOOKUP($C78,'Canadian Selections Dec 20 - M'!$A$17:$H$17,8,FALSE))</f>
        <v>0</v>
      </c>
      <c r="N78" s="10">
        <f>IF(ISNA(VLOOKUP($C78,'Le Massif Cnd. Series Jan 16 MO'!$A$17:$H$95,8,FALSE))=TRUE,0,VLOOKUP($C78,'Le Massif Cnd. Series Jan 16 MO'!$A$17:$H$95,8,FALSE))</f>
        <v>0</v>
      </c>
      <c r="O78" s="10">
        <f>IF(ISNA(VLOOKUP($C78,'Le Massif Cnd. Series Jan 17 DM'!$A$17:$H$100,8,FALSE))=TRUE,0,VLOOKUP($C78,'Le Massif Cnd. Series Jan 17 DM'!$A$17:$H$100,8,FALSE))</f>
        <v>0</v>
      </c>
      <c r="P78" s="10">
        <f>IF(ISNA(VLOOKUP($C78,'USSA Bristol Jan 16 MO'!$A$17:$H$100,8,FALSE))=TRUE,0,VLOOKUP($C78,'USSA Bristol Jan 16 MO'!$A$17:$H$100,8,FALSE))</f>
        <v>0</v>
      </c>
      <c r="Q78" s="10">
        <f>IF(ISNA(VLOOKUP($C78,'USSA Bristol Jan 17 DM'!$A$17:$H$100,8,FALSE))=TRUE,0,VLOOKUP($C78,'USSA Bristol Jan 17 DM'!$A$17:$H$100,8,FALSE))</f>
        <v>0</v>
      </c>
      <c r="R78" s="10">
        <f>IF(ISNA(VLOOKUP($C78,'Sr Nationals March 12 MO'!$A$17:$H$17,8,FALSE))=TRUE,0,VLOOKUP($C78,'Sr Nationals March 12 MO'!$A$17:$H$17,8,FALSE))</f>
        <v>0</v>
      </c>
      <c r="S78" s="10">
        <f>IF(ISNA(VLOOKUP($C78,'Apex Cnd. Series Feb 7 DM'!$A$17:$H$99,8,FALSE))=TRUE,0,VLOOKUP($C78,'Apex Cnd. Series Feb 7 DM'!$A$17:$H$99,8,FALSE))</f>
        <v>0</v>
      </c>
      <c r="T78" s="10">
        <f>IF(ISNA(VLOOKUP($C78,'Calabogie TT Feb 7 MO'!$A$17:$H$97,8,FALSE))=TRUE,0,VLOOKUP($C78,'Calabogie TT Feb 7 MO'!$A$17:$H$97,8,FALSE))</f>
        <v>0</v>
      </c>
      <c r="U78" s="10">
        <f>IF(ISNA(VLOOKUP($C78,'Calabogie TT Feb 6 MO'!$A$17:$H$97,8,FALSE))=TRUE,0,VLOOKUP($C78,'Calabogie TT Feb 6 MO'!$A$17:$H$97,8,FALSE))</f>
        <v>0</v>
      </c>
      <c r="V78" s="10">
        <f>IF(ISNA(VLOOKUP($C78,'Calgary Nor-Am Feb 13 MO'!$A$17:$H$92,8,FALSE))=TRUE,0,VLOOKUP($C78,'Calgary Nor-Am Feb 13 MO'!$A$17:$H$92,8,FALSE))</f>
        <v>0</v>
      </c>
      <c r="W78" s="10">
        <f>IF(ISNA(VLOOKUP($C78,'Calgary Nor-Am Feb 14 DM'!$A$17:$H$92,8,FALSE))=TRUE,0,VLOOKUP($C78,'Calgary Nor-Am Feb 14 DM'!$A$17:$H$92,8,FALSE))</f>
        <v>0</v>
      </c>
      <c r="X78" s="10">
        <f>IF(ISNA(VLOOKUP($C78,'Camp Fortune TT Feb 21 MO'!$A$17:$H$97,8,FALSE))=TRUE,0,VLOOKUP($C78,'Camp Fortune TT Feb 21 MO'!$A$17:$H$97,8,FALSE))</f>
        <v>0</v>
      </c>
      <c r="Y78" s="10">
        <f>IF(ISNA(VLOOKUP($C78,'Park City Nor-Am Feb 20 MO'!$A$17:$H$97,8,FALSE))=TRUE,0,VLOOKUP($C78,'Park City Nor-Am Feb 20 MO'!$A$17:$H$97,8,FALSE))</f>
        <v>0</v>
      </c>
      <c r="Z78" s="10">
        <f>IF(ISNA(VLOOKUP($C78,'Park City Nor-Am Feb 21 DM'!$A$17:$H$97,8,FALSE))=TRUE,0,VLOOKUP($C78,'Park City Nor-Am Feb 21 DM'!$A$17:$H$97,8,FALSE))</f>
        <v>0</v>
      </c>
      <c r="AA78" s="10">
        <f>IF(ISNA(VLOOKUP($C78,'Caledon TT Feb 27 MO'!$A$17:$H$96,8,FALSE))=TRUE,0,VLOOKUP($C78,'Caledon TT Feb 27 MO'!$A$17:$H$96,8,FALSE))</f>
        <v>18.143039954500214</v>
      </c>
      <c r="AB78" s="10">
        <f>IF(ISNA(VLOOKUP($C78,'Caledon TT Feb 28 DM'!$A$17:$H$97,8,FALSE))=TRUE,0,VLOOKUP($C78,'Caledon TT Feb 28 DM'!$A$17:$H$97,8,FALSE))</f>
        <v>36.66666666666667</v>
      </c>
      <c r="AC78" s="10">
        <f>IF(ISNA(VLOOKUP($C78,'Killington Nor-Am March 5 MO'!$A$17:$H$97,8,FALSE))=TRUE,0,VLOOKUP($C78,'Killington Nor-Am March 5 MO'!$A$17:$H$97,8,FALSE))</f>
        <v>0</v>
      </c>
      <c r="AD78" s="10">
        <f>IF(ISNA(VLOOKUP($C78,'Killington Nor-Am March 6 DM'!$A$17:$H$97,8,FALSE))=TRUE,0,VLOOKUP($C78,'Killington Nor-Am March 6 DM'!$A$17:$H$97,8,FALSE))</f>
        <v>0</v>
      </c>
      <c r="AE78" s="10">
        <f>IF(ISNA(VLOOKUP($C78,'VSC Nor-Am Feb 27 MO'!$A$17:$H$97,8,FALSE))=TRUE,0,VLOOKUP($C78,'VSC Nor-Am Feb 27 MO'!$A$17:$H$97,8,FALSE))</f>
        <v>0</v>
      </c>
      <c r="AF78" s="10">
        <f>IF(ISNA(VLOOKUP($C78,'VSC Nor-Am Feb 28 DM'!$A$17:$H$97,8,FALSE))=TRUE,0,VLOOKUP($C78,'VSC Nor-Am Feb 28 DM'!$A$17:$H$97,8,FALSE))</f>
        <v>0</v>
      </c>
      <c r="AG78" s="10">
        <f>IF(ISNA(VLOOKUP($C78,'Sr Nationals March 12 MO'!$A$17:$H$97,8,FALSE))=TRUE,0,VLOOKUP($C78,'Sr Nationals March 12 MO'!$A$17:$H$97,8,FALSE))</f>
        <v>0</v>
      </c>
      <c r="AH78" s="10">
        <f>IF(ISNA(VLOOKUP($C78,'Sr Nationals March 13 DM'!$A$17:$H$97,8,FALSE))=TRUE,0,VLOOKUP($C78,'Sr Nationals March 13 DM'!$A$17:$H$97,8,FALSE))</f>
        <v>0</v>
      </c>
      <c r="AI78" s="10">
        <f>IF(ISNA(VLOOKUP($C78,'Jr Nationals March 18 MO'!$A$17:$H$97,8,FALSE))=TRUE,0,VLOOKUP($C78,'Jr Nationals March 18 MO'!$A$17:$H$97,8,FALSE))</f>
        <v>0</v>
      </c>
      <c r="AJ78" s="10">
        <f>IF(ISNA(VLOOKUP($C78,'Thunder Bay TT Jan 2016 MO'!$A$17:$H$97,8,FALSE))=TRUE,0,VLOOKUP($C78,'Thunder Bay TT Jan 2016 MO'!$A$17:$H$97,8,FALSE))</f>
        <v>0</v>
      </c>
      <c r="AK78" s="10">
        <f>IF(ISNA(VLOOKUP($C78,Event28!$A$17:$H$97,8,FALSE))=TRUE,0,VLOOKUP($C78,Event28!$A$17:$H$97,8,FALSE))</f>
        <v>0</v>
      </c>
      <c r="AL78" s="10">
        <f>IF(ISNA(VLOOKUP($C78,Event29!$A$17:$H$97,8,FALSE))=TRUE,0,VLOOKUP($C78,Event29!$A$17:$H$97,8,FALSE))</f>
        <v>0</v>
      </c>
      <c r="AM78" s="10">
        <f>IF(ISNA(VLOOKUP($C78,Event30!$A$17:$H$96,8,FALSE))=TRUE,0,VLOOKUP($C78,Event30!$A$17:$H$96,8,FALSE))</f>
        <v>0</v>
      </c>
    </row>
    <row r="79" spans="1:39" ht="13.5" customHeight="1">
      <c r="A79" s="151" t="s">
        <v>141</v>
      </c>
      <c r="B79" s="151" t="s">
        <v>67</v>
      </c>
      <c r="C79" s="244" t="s">
        <v>170</v>
      </c>
      <c r="D79" s="140"/>
      <c r="E79" s="8">
        <f>F79</f>
        <v>74</v>
      </c>
      <c r="F79" s="9">
        <f t="shared" si="12"/>
        <v>74</v>
      </c>
      <c r="G79" s="19">
        <f t="shared" si="13"/>
        <v>26.901748898052045</v>
      </c>
      <c r="H79" s="19">
        <f t="shared" si="14"/>
        <v>0</v>
      </c>
      <c r="I79" s="19">
        <f t="shared" si="15"/>
        <v>0</v>
      </c>
      <c r="J79" s="9">
        <f>SUM(G79+H79+I79)</f>
        <v>26.901748898052045</v>
      </c>
      <c r="K79" s="98"/>
      <c r="L79" s="10" t="str">
        <f>IF(ISNA(VLOOKUP($C79,'Canadian Selections Dec 19 - M'!$A$17:$H$67,8,FALSE))=TRUE,"0",VLOOKUP($C79,'Canadian Selections Dec 19 - M'!$A$17:$H$67,8,FALSE))</f>
        <v>0</v>
      </c>
      <c r="M79" s="26">
        <f>IF(ISNA(VLOOKUP($C79,'Canadian Selections Dec 20 - M'!$A$17:$H$17,8,FALSE))=TRUE,0,VLOOKUP($C79,'Canadian Selections Dec 20 - M'!$A$17:$H$17,8,FALSE))</f>
        <v>0</v>
      </c>
      <c r="N79" s="10">
        <f>IF(ISNA(VLOOKUP($C79,'Le Massif Cnd. Series Jan 16 MO'!$A$17:$H$95,8,FALSE))=TRUE,0,VLOOKUP($C79,'Le Massif Cnd. Series Jan 16 MO'!$A$17:$H$95,8,FALSE))</f>
        <v>0</v>
      </c>
      <c r="O79" s="10">
        <f>IF(ISNA(VLOOKUP($C79,'Le Massif Cnd. Series Jan 17 DM'!$A$17:$H$100,8,FALSE))=TRUE,0,VLOOKUP($C79,'Le Massif Cnd. Series Jan 17 DM'!$A$17:$H$100,8,FALSE))</f>
        <v>0</v>
      </c>
      <c r="P79" s="10">
        <f>IF(ISNA(VLOOKUP($C79,'USSA Bristol Jan 16 MO'!$A$17:$H$100,8,FALSE))=TRUE,0,VLOOKUP($C79,'USSA Bristol Jan 16 MO'!$A$17:$H$100,8,FALSE))</f>
        <v>0</v>
      </c>
      <c r="Q79" s="10">
        <f>IF(ISNA(VLOOKUP($C79,'USSA Bristol Jan 17 DM'!$A$17:$H$100,8,FALSE))=TRUE,0,VLOOKUP($C79,'USSA Bristol Jan 17 DM'!$A$17:$H$100,8,FALSE))</f>
        <v>0</v>
      </c>
      <c r="R79" s="10">
        <f>IF(ISNA(VLOOKUP($C79,'Sr Nationals March 12 MO'!$A$17:$H$17,8,FALSE))=TRUE,0,VLOOKUP($C79,'Sr Nationals March 12 MO'!$A$17:$H$17,8,FALSE))</f>
        <v>0</v>
      </c>
      <c r="S79" s="10">
        <f>IF(ISNA(VLOOKUP($C79,'Apex Cnd. Series Feb 7 DM'!$A$17:$H$99,8,FALSE))=TRUE,0,VLOOKUP($C79,'Apex Cnd. Series Feb 7 DM'!$A$17:$H$99,8,FALSE))</f>
        <v>0</v>
      </c>
      <c r="T79" s="10">
        <f>IF(ISNA(VLOOKUP($C79,'Calabogie TT Feb 7 MO'!$A$17:$H$97,8,FALSE))=TRUE,0,VLOOKUP($C79,'Calabogie TT Feb 7 MO'!$A$17:$H$97,8,FALSE))</f>
        <v>0</v>
      </c>
      <c r="U79" s="10">
        <f>IF(ISNA(VLOOKUP($C79,'Calabogie TT Feb 6 MO'!$A$17:$H$97,8,FALSE))=TRUE,0,VLOOKUP($C79,'Calabogie TT Feb 6 MO'!$A$17:$H$97,8,FALSE))</f>
        <v>0</v>
      </c>
      <c r="V79" s="10">
        <f>IF(ISNA(VLOOKUP($C79,'Calgary Nor-Am Feb 13 MO'!$A$17:$H$92,8,FALSE))=TRUE,0,VLOOKUP($C79,'Calgary Nor-Am Feb 13 MO'!$A$17:$H$92,8,FALSE))</f>
        <v>0</v>
      </c>
      <c r="W79" s="10">
        <f>IF(ISNA(VLOOKUP($C79,'Calgary Nor-Am Feb 14 DM'!$A$17:$H$92,8,FALSE))=TRUE,0,VLOOKUP($C79,'Calgary Nor-Am Feb 14 DM'!$A$17:$H$92,8,FALSE))</f>
        <v>0</v>
      </c>
      <c r="X79" s="10">
        <f>IF(ISNA(VLOOKUP($C79,'Camp Fortune TT Feb 21 MO'!$A$17:$H$97,8,FALSE))=TRUE,0,VLOOKUP($C79,'Camp Fortune TT Feb 21 MO'!$A$17:$H$97,8,FALSE))</f>
        <v>0</v>
      </c>
      <c r="Y79" s="10">
        <f>IF(ISNA(VLOOKUP($C79,'Park City Nor-Am Feb 20 MO'!$A$17:$H$97,8,FALSE))=TRUE,0,VLOOKUP($C79,'Park City Nor-Am Feb 20 MO'!$A$17:$H$97,8,FALSE))</f>
        <v>0</v>
      </c>
      <c r="Z79" s="10">
        <f>IF(ISNA(VLOOKUP($C79,'Park City Nor-Am Feb 21 DM'!$A$17:$H$97,8,FALSE))=TRUE,0,VLOOKUP($C79,'Park City Nor-Am Feb 21 DM'!$A$17:$H$97,8,FALSE))</f>
        <v>0</v>
      </c>
      <c r="AA79" s="10">
        <f>IF(ISNA(VLOOKUP($C79,'Caledon TT Feb 27 MO'!$A$17:$H$96,8,FALSE))=TRUE,0,VLOOKUP($C79,'Caledon TT Feb 27 MO'!$A$17:$H$96,8,FALSE))</f>
        <v>26.901748898052045</v>
      </c>
      <c r="AB79" s="10">
        <f>IF(ISNA(VLOOKUP($C79,'Caledon TT Feb 28 DM'!$A$17:$H$97,8,FALSE))=TRUE,0,VLOOKUP($C79,'Caledon TT Feb 28 DM'!$A$17:$H$97,8,FALSE))</f>
        <v>0</v>
      </c>
      <c r="AC79" s="10">
        <f>IF(ISNA(VLOOKUP($C79,'Killington Nor-Am March 5 MO'!$A$17:$H$97,8,FALSE))=TRUE,0,VLOOKUP($C79,'Killington Nor-Am March 5 MO'!$A$17:$H$97,8,FALSE))</f>
        <v>0</v>
      </c>
      <c r="AD79" s="10">
        <f>IF(ISNA(VLOOKUP($C79,'Killington Nor-Am March 6 DM'!$A$17:$H$97,8,FALSE))=TRUE,0,VLOOKUP($C79,'Killington Nor-Am March 6 DM'!$A$17:$H$97,8,FALSE))</f>
        <v>0</v>
      </c>
      <c r="AE79" s="10">
        <f>IF(ISNA(VLOOKUP($C79,'VSC Nor-Am Feb 27 MO'!$A$17:$H$97,8,FALSE))=TRUE,0,VLOOKUP($C79,'VSC Nor-Am Feb 27 MO'!$A$17:$H$97,8,FALSE))</f>
        <v>0</v>
      </c>
      <c r="AF79" s="10">
        <f>IF(ISNA(VLOOKUP($C79,'VSC Nor-Am Feb 28 DM'!$A$17:$H$97,8,FALSE))=TRUE,0,VLOOKUP($C79,'VSC Nor-Am Feb 28 DM'!$A$17:$H$97,8,FALSE))</f>
        <v>0</v>
      </c>
      <c r="AG79" s="10">
        <f>IF(ISNA(VLOOKUP($C79,'Sr Nationals March 12 MO'!$A$17:$H$97,8,FALSE))=TRUE,0,VLOOKUP($C79,'Sr Nationals March 12 MO'!$A$17:$H$97,8,FALSE))</f>
        <v>0</v>
      </c>
      <c r="AH79" s="10">
        <f>IF(ISNA(VLOOKUP($C79,'Sr Nationals March 13 DM'!$A$17:$H$97,8,FALSE))=TRUE,0,VLOOKUP($C79,'Sr Nationals March 13 DM'!$A$17:$H$97,8,FALSE))</f>
        <v>0</v>
      </c>
      <c r="AI79" s="10">
        <f>IF(ISNA(VLOOKUP($C79,'Jr Nationals March 18 MO'!$A$17:$H$97,8,FALSE))=TRUE,0,VLOOKUP($C79,'Jr Nationals March 18 MO'!$A$17:$H$97,8,FALSE))</f>
        <v>0</v>
      </c>
      <c r="AJ79" s="10">
        <f>IF(ISNA(VLOOKUP($C79,'Thunder Bay TT Jan 2016 MO'!$A$17:$H$97,8,FALSE))=TRUE,0,VLOOKUP($C79,'Thunder Bay TT Jan 2016 MO'!$A$17:$H$97,8,FALSE))</f>
        <v>0</v>
      </c>
      <c r="AK79" s="10">
        <f>IF(ISNA(VLOOKUP($C79,Event28!$A$17:$H$97,8,FALSE))=TRUE,0,VLOOKUP($C79,Event28!$A$17:$H$97,8,FALSE))</f>
        <v>0</v>
      </c>
      <c r="AL79" s="10">
        <f>IF(ISNA(VLOOKUP($C79,Event29!$A$17:$H$97,8,FALSE))=TRUE,0,VLOOKUP($C79,Event29!$A$17:$H$97,8,FALSE))</f>
        <v>0</v>
      </c>
      <c r="AM79" s="10">
        <f>IF(ISNA(VLOOKUP($C79,Event30!$A$17:$H$96,8,FALSE))=TRUE,0,VLOOKUP($C79,Event30!$A$17:$H$96,8,FALSE))</f>
        <v>0</v>
      </c>
    </row>
    <row r="80" spans="1:39" ht="13.5" customHeight="1">
      <c r="A80" s="151" t="s">
        <v>141</v>
      </c>
      <c r="B80" s="151" t="s">
        <v>81</v>
      </c>
      <c r="C80" s="244" t="s">
        <v>104</v>
      </c>
      <c r="D80" s="140"/>
      <c r="E80" s="8">
        <f>F80</f>
        <v>75</v>
      </c>
      <c r="F80" s="9">
        <f t="shared" si="12"/>
        <v>75</v>
      </c>
      <c r="G80" s="19">
        <f t="shared" si="13"/>
        <v>17.109574080815435</v>
      </c>
      <c r="H80" s="19">
        <f t="shared" si="14"/>
        <v>0</v>
      </c>
      <c r="I80" s="19">
        <f t="shared" si="15"/>
        <v>0</v>
      </c>
      <c r="J80" s="9">
        <f>SUM(G80+H80+I80)</f>
        <v>17.109574080815435</v>
      </c>
      <c r="K80" s="98"/>
      <c r="L80" s="10" t="str">
        <f>IF(ISNA(VLOOKUP($C80,'Canadian Selections Dec 19 - M'!$A$17:$H$67,8,FALSE))=TRUE,"0",VLOOKUP($C80,'Canadian Selections Dec 19 - M'!$A$17:$H$67,8,FALSE))</f>
        <v>0</v>
      </c>
      <c r="M80" s="26">
        <f>IF(ISNA(VLOOKUP($C80,'Canadian Selections Dec 20 - M'!$A$17:$H$17,8,FALSE))=TRUE,0,VLOOKUP($C80,'Canadian Selections Dec 20 - M'!$A$17:$H$17,8,FALSE))</f>
        <v>0</v>
      </c>
      <c r="N80" s="10">
        <f>IF(ISNA(VLOOKUP($C80,'Le Massif Cnd. Series Jan 16 MO'!$A$17:$H$95,8,FALSE))=TRUE,0,VLOOKUP($C80,'Le Massif Cnd. Series Jan 16 MO'!$A$17:$H$95,8,FALSE))</f>
        <v>0</v>
      </c>
      <c r="O80" s="10">
        <f>IF(ISNA(VLOOKUP($C80,'Le Massif Cnd. Series Jan 17 DM'!$A$17:$H$100,8,FALSE))=TRUE,0,VLOOKUP($C80,'Le Massif Cnd. Series Jan 17 DM'!$A$17:$H$100,8,FALSE))</f>
        <v>0</v>
      </c>
      <c r="P80" s="10">
        <f>IF(ISNA(VLOOKUP($C80,'USSA Bristol Jan 16 MO'!$A$17:$H$100,8,FALSE))=TRUE,0,VLOOKUP($C80,'USSA Bristol Jan 16 MO'!$A$17:$H$100,8,FALSE))</f>
        <v>0</v>
      </c>
      <c r="Q80" s="10">
        <f>IF(ISNA(VLOOKUP($C80,'USSA Bristol Jan 17 DM'!$A$17:$H$100,8,FALSE))=TRUE,0,VLOOKUP($C80,'USSA Bristol Jan 17 DM'!$A$17:$H$100,8,FALSE))</f>
        <v>0</v>
      </c>
      <c r="R80" s="10">
        <f>IF(ISNA(VLOOKUP($C80,'Sr Nationals March 12 MO'!$A$17:$H$17,8,FALSE))=TRUE,0,VLOOKUP($C80,'Sr Nationals March 12 MO'!$A$17:$H$17,8,FALSE))</f>
        <v>0</v>
      </c>
      <c r="S80" s="10">
        <f>IF(ISNA(VLOOKUP($C80,'Apex Cnd. Series Feb 7 DM'!$A$17:$H$99,8,FALSE))=TRUE,0,VLOOKUP($C80,'Apex Cnd. Series Feb 7 DM'!$A$17:$H$99,8,FALSE))</f>
        <v>0</v>
      </c>
      <c r="T80" s="10">
        <f>IF(ISNA(VLOOKUP($C80,'Calabogie TT Feb 7 MO'!$A$17:$H$97,8,FALSE))=TRUE,0,VLOOKUP($C80,'Calabogie TT Feb 7 MO'!$A$17:$H$97,8,FALSE))</f>
        <v>0</v>
      </c>
      <c r="U80" s="10">
        <f>IF(ISNA(VLOOKUP($C80,'Calabogie TT Feb 6 MO'!$A$17:$H$97,8,FALSE))=TRUE,0,VLOOKUP($C80,'Calabogie TT Feb 6 MO'!$A$17:$H$97,8,FALSE))</f>
        <v>17.109574080815435</v>
      </c>
      <c r="V80" s="10">
        <f>IF(ISNA(VLOOKUP($C80,'Calgary Nor-Am Feb 13 MO'!$A$17:$H$92,8,FALSE))=TRUE,0,VLOOKUP($C80,'Calgary Nor-Am Feb 13 MO'!$A$17:$H$92,8,FALSE))</f>
        <v>0</v>
      </c>
      <c r="W80" s="10">
        <f>IF(ISNA(VLOOKUP($C80,'Calgary Nor-Am Feb 14 DM'!$A$17:$H$92,8,FALSE))=TRUE,0,VLOOKUP($C80,'Calgary Nor-Am Feb 14 DM'!$A$17:$H$92,8,FALSE))</f>
        <v>0</v>
      </c>
      <c r="X80" s="10">
        <f>IF(ISNA(VLOOKUP($C80,'Camp Fortune TT Feb 21 MO'!$A$17:$H$97,8,FALSE))=TRUE,0,VLOOKUP($C80,'Camp Fortune TT Feb 21 MO'!$A$17:$H$97,8,FALSE))</f>
        <v>0</v>
      </c>
      <c r="Y80" s="10">
        <f>IF(ISNA(VLOOKUP($C80,'Park City Nor-Am Feb 20 MO'!$A$17:$H$97,8,FALSE))=TRUE,0,VLOOKUP($C80,'Park City Nor-Am Feb 20 MO'!$A$17:$H$97,8,FALSE))</f>
        <v>0</v>
      </c>
      <c r="Z80" s="10">
        <f>IF(ISNA(VLOOKUP($C80,'Park City Nor-Am Feb 21 DM'!$A$17:$H$97,8,FALSE))=TRUE,0,VLOOKUP($C80,'Park City Nor-Am Feb 21 DM'!$A$17:$H$97,8,FALSE))</f>
        <v>0</v>
      </c>
      <c r="AA80" s="10">
        <f>IF(ISNA(VLOOKUP($C80,'Caledon TT Feb 27 MO'!$A$17:$H$96,8,FALSE))=TRUE,0,VLOOKUP($C80,'Caledon TT Feb 27 MO'!$A$17:$H$96,8,FALSE))</f>
        <v>0</v>
      </c>
      <c r="AB80" s="10">
        <f>IF(ISNA(VLOOKUP($C80,'Caledon TT Feb 28 DM'!$A$17:$H$97,8,FALSE))=TRUE,0,VLOOKUP($C80,'Caledon TT Feb 28 DM'!$A$17:$H$97,8,FALSE))</f>
        <v>0</v>
      </c>
      <c r="AC80" s="10">
        <f>IF(ISNA(VLOOKUP($C80,'Killington Nor-Am March 5 MO'!$A$17:$H$97,8,FALSE))=TRUE,0,VLOOKUP($C80,'Killington Nor-Am March 5 MO'!$A$17:$H$97,8,FALSE))</f>
        <v>0</v>
      </c>
      <c r="AD80" s="10">
        <f>IF(ISNA(VLOOKUP($C80,'Killington Nor-Am March 6 DM'!$A$17:$H$97,8,FALSE))=TRUE,0,VLOOKUP($C80,'Killington Nor-Am March 6 DM'!$A$17:$H$97,8,FALSE))</f>
        <v>0</v>
      </c>
      <c r="AE80" s="10">
        <f>IF(ISNA(VLOOKUP($C80,'VSC Nor-Am Feb 27 MO'!$A$17:$H$97,8,FALSE))=TRUE,0,VLOOKUP($C80,'VSC Nor-Am Feb 27 MO'!$A$17:$H$97,8,FALSE))</f>
        <v>0</v>
      </c>
      <c r="AF80" s="10">
        <f>IF(ISNA(VLOOKUP($C80,'VSC Nor-Am Feb 28 DM'!$A$17:$H$97,8,FALSE))=TRUE,0,VLOOKUP($C80,'VSC Nor-Am Feb 28 DM'!$A$17:$H$97,8,FALSE))</f>
        <v>0</v>
      </c>
      <c r="AG80" s="10">
        <f>IF(ISNA(VLOOKUP($C80,'Sr Nationals March 12 MO'!$A$17:$H$97,8,FALSE))=TRUE,0,VLOOKUP($C80,'Sr Nationals March 12 MO'!$A$17:$H$97,8,FALSE))</f>
        <v>0</v>
      </c>
      <c r="AH80" s="10">
        <f>IF(ISNA(VLOOKUP($C80,'Sr Nationals March 13 DM'!$A$17:$H$97,8,FALSE))=TRUE,0,VLOOKUP($C80,'Sr Nationals March 13 DM'!$A$17:$H$97,8,FALSE))</f>
        <v>0</v>
      </c>
      <c r="AI80" s="10">
        <f>IF(ISNA(VLOOKUP($C80,'Jr Nationals March 18 MO'!$A$17:$H$97,8,FALSE))=TRUE,0,VLOOKUP($C80,'Jr Nationals March 18 MO'!$A$17:$H$97,8,FALSE))</f>
        <v>0</v>
      </c>
      <c r="AJ80" s="10">
        <f>IF(ISNA(VLOOKUP($C80,'Thunder Bay TT Jan 2016 MO'!$A$17:$H$97,8,FALSE))=TRUE,0,VLOOKUP($C80,'Thunder Bay TT Jan 2016 MO'!$A$17:$H$97,8,FALSE))</f>
        <v>0</v>
      </c>
      <c r="AK80" s="10">
        <f>IF(ISNA(VLOOKUP($C80,Event28!$A$17:$H$97,8,FALSE))=TRUE,0,VLOOKUP($C80,Event28!$A$17:$H$97,8,FALSE))</f>
        <v>0</v>
      </c>
      <c r="AL80" s="10">
        <f>IF(ISNA(VLOOKUP($C80,Event29!$A$17:$H$97,8,FALSE))=TRUE,0,VLOOKUP($C80,Event29!$A$17:$H$97,8,FALSE))</f>
        <v>0</v>
      </c>
      <c r="AM80" s="10">
        <f>IF(ISNA(VLOOKUP($C80,Event30!$A$17:$H$96,8,FALSE))=TRUE,0,VLOOKUP($C80,Event30!$A$17:$H$96,8,FALSE))</f>
        <v>0</v>
      </c>
    </row>
    <row r="81" spans="1:39" ht="13.5" customHeight="1">
      <c r="A81" s="151" t="s">
        <v>141</v>
      </c>
      <c r="B81" s="151" t="s">
        <v>136</v>
      </c>
      <c r="C81" s="244" t="s">
        <v>171</v>
      </c>
      <c r="D81" s="140"/>
      <c r="E81" s="8">
        <f>F81</f>
        <v>76</v>
      </c>
      <c r="F81" s="9">
        <f t="shared" si="12"/>
        <v>76</v>
      </c>
      <c r="G81" s="19">
        <f t="shared" si="13"/>
        <v>11.104791696288924</v>
      </c>
      <c r="H81" s="19">
        <f t="shared" si="14"/>
        <v>0</v>
      </c>
      <c r="I81" s="19">
        <f t="shared" si="15"/>
        <v>0</v>
      </c>
      <c r="J81" s="9">
        <f>SUM(G81+H81+I81)</f>
        <v>11.104791696288924</v>
      </c>
      <c r="K81" s="98"/>
      <c r="L81" s="10" t="str">
        <f>IF(ISNA(VLOOKUP($C81,'Canadian Selections Dec 19 - M'!$A$17:$H$67,8,FALSE))=TRUE,"0",VLOOKUP($C81,'Canadian Selections Dec 19 - M'!$A$17:$H$67,8,FALSE))</f>
        <v>0</v>
      </c>
      <c r="M81" s="26">
        <f>IF(ISNA(VLOOKUP($C81,'Canadian Selections Dec 20 - M'!$A$17:$H$17,8,FALSE))=TRUE,0,VLOOKUP($C81,'Canadian Selections Dec 20 - M'!$A$17:$H$17,8,FALSE))</f>
        <v>0</v>
      </c>
      <c r="N81" s="10">
        <f>IF(ISNA(VLOOKUP($C81,'Le Massif Cnd. Series Jan 16 MO'!$A$17:$H$95,8,FALSE))=TRUE,0,VLOOKUP($C81,'Le Massif Cnd. Series Jan 16 MO'!$A$17:$H$95,8,FALSE))</f>
        <v>0</v>
      </c>
      <c r="O81" s="10">
        <f>IF(ISNA(VLOOKUP($C81,'Le Massif Cnd. Series Jan 17 DM'!$A$17:$H$100,8,FALSE))=TRUE,0,VLOOKUP($C81,'Le Massif Cnd. Series Jan 17 DM'!$A$17:$H$100,8,FALSE))</f>
        <v>0</v>
      </c>
      <c r="P81" s="10">
        <f>IF(ISNA(VLOOKUP($C81,'USSA Bristol Jan 16 MO'!$A$17:$H$100,8,FALSE))=TRUE,0,VLOOKUP($C81,'USSA Bristol Jan 16 MO'!$A$17:$H$100,8,FALSE))</f>
        <v>0</v>
      </c>
      <c r="Q81" s="10">
        <f>IF(ISNA(VLOOKUP($C81,'USSA Bristol Jan 17 DM'!$A$17:$H$100,8,FALSE))=TRUE,0,VLOOKUP($C81,'USSA Bristol Jan 17 DM'!$A$17:$H$100,8,FALSE))</f>
        <v>0</v>
      </c>
      <c r="R81" s="10">
        <f>IF(ISNA(VLOOKUP($C81,'Sr Nationals March 12 MO'!$A$17:$H$17,8,FALSE))=TRUE,0,VLOOKUP($C81,'Sr Nationals March 12 MO'!$A$17:$H$17,8,FALSE))</f>
        <v>0</v>
      </c>
      <c r="S81" s="10">
        <f>IF(ISNA(VLOOKUP($C81,'Apex Cnd. Series Feb 7 DM'!$A$17:$H$99,8,FALSE))=TRUE,0,VLOOKUP($C81,'Apex Cnd. Series Feb 7 DM'!$A$17:$H$99,8,FALSE))</f>
        <v>0</v>
      </c>
      <c r="T81" s="10">
        <f>IF(ISNA(VLOOKUP($C81,'Calabogie TT Feb 7 MO'!$A$17:$H$97,8,FALSE))=TRUE,0,VLOOKUP($C81,'Calabogie TT Feb 7 MO'!$A$17:$H$97,8,FALSE))</f>
        <v>0</v>
      </c>
      <c r="U81" s="10">
        <f>IF(ISNA(VLOOKUP($C81,'Calabogie TT Feb 6 MO'!$A$17:$H$97,8,FALSE))=TRUE,0,VLOOKUP($C81,'Calabogie TT Feb 6 MO'!$A$17:$H$97,8,FALSE))</f>
        <v>0</v>
      </c>
      <c r="V81" s="10">
        <f>IF(ISNA(VLOOKUP($C81,'Calgary Nor-Am Feb 13 MO'!$A$17:$H$92,8,FALSE))=TRUE,0,VLOOKUP($C81,'Calgary Nor-Am Feb 13 MO'!$A$17:$H$92,8,FALSE))</f>
        <v>0</v>
      </c>
      <c r="W81" s="10">
        <f>IF(ISNA(VLOOKUP($C81,'Calgary Nor-Am Feb 14 DM'!$A$17:$H$92,8,FALSE))=TRUE,0,VLOOKUP($C81,'Calgary Nor-Am Feb 14 DM'!$A$17:$H$92,8,FALSE))</f>
        <v>0</v>
      </c>
      <c r="X81" s="10">
        <f>IF(ISNA(VLOOKUP($C81,'Camp Fortune TT Feb 21 MO'!$A$17:$H$97,8,FALSE))=TRUE,0,VLOOKUP($C81,'Camp Fortune TT Feb 21 MO'!$A$17:$H$97,8,FALSE))</f>
        <v>0</v>
      </c>
      <c r="Y81" s="10">
        <f>IF(ISNA(VLOOKUP($C81,'Park City Nor-Am Feb 20 MO'!$A$17:$H$97,8,FALSE))=TRUE,0,VLOOKUP($C81,'Park City Nor-Am Feb 20 MO'!$A$17:$H$97,8,FALSE))</f>
        <v>0</v>
      </c>
      <c r="Z81" s="10">
        <f>IF(ISNA(VLOOKUP($C81,'Park City Nor-Am Feb 21 DM'!$A$17:$H$97,8,FALSE))=TRUE,0,VLOOKUP($C81,'Park City Nor-Am Feb 21 DM'!$A$17:$H$97,8,FALSE))</f>
        <v>0</v>
      </c>
      <c r="AA81" s="10">
        <f>IF(ISNA(VLOOKUP($C81,'Caledon TT Feb 27 MO'!$A$17:$H$96,8,FALSE))=TRUE,0,VLOOKUP($C81,'Caledon TT Feb 27 MO'!$A$17:$H$96,8,FALSE))</f>
        <v>11.104791696288924</v>
      </c>
      <c r="AB81" s="10">
        <f>IF(ISNA(VLOOKUP($C81,'Caledon TT Feb 28 DM'!$A$17:$H$97,8,FALSE))=TRUE,0,VLOOKUP($C81,'Caledon TT Feb 28 DM'!$A$17:$H$97,8,FALSE))</f>
        <v>0</v>
      </c>
      <c r="AC81" s="10">
        <f>IF(ISNA(VLOOKUP($C81,'Killington Nor-Am March 5 MO'!$A$17:$H$97,8,FALSE))=TRUE,0,VLOOKUP($C81,'Killington Nor-Am March 5 MO'!$A$17:$H$97,8,FALSE))</f>
        <v>0</v>
      </c>
      <c r="AD81" s="10">
        <f>IF(ISNA(VLOOKUP($C81,'Killington Nor-Am March 6 DM'!$A$17:$H$97,8,FALSE))=TRUE,0,VLOOKUP($C81,'Killington Nor-Am March 6 DM'!$A$17:$H$97,8,FALSE))</f>
        <v>0</v>
      </c>
      <c r="AE81" s="10">
        <f>IF(ISNA(VLOOKUP($C81,'VSC Nor-Am Feb 27 MO'!$A$17:$H$97,8,FALSE))=TRUE,0,VLOOKUP($C81,'VSC Nor-Am Feb 27 MO'!$A$17:$H$97,8,FALSE))</f>
        <v>0</v>
      </c>
      <c r="AF81" s="10">
        <f>IF(ISNA(VLOOKUP($C81,'VSC Nor-Am Feb 28 DM'!$A$17:$H$97,8,FALSE))=TRUE,0,VLOOKUP($C81,'VSC Nor-Am Feb 28 DM'!$A$17:$H$97,8,FALSE))</f>
        <v>0</v>
      </c>
      <c r="AG81" s="10">
        <f>IF(ISNA(VLOOKUP($C81,'Sr Nationals March 12 MO'!$A$17:$H$97,8,FALSE))=TRUE,0,VLOOKUP($C81,'Sr Nationals March 12 MO'!$A$17:$H$97,8,FALSE))</f>
        <v>0</v>
      </c>
      <c r="AH81" s="10">
        <f>IF(ISNA(VLOOKUP($C81,'Sr Nationals March 13 DM'!$A$17:$H$97,8,FALSE))=TRUE,0,VLOOKUP($C81,'Sr Nationals March 13 DM'!$A$17:$H$97,8,FALSE))</f>
        <v>0</v>
      </c>
      <c r="AI81" s="10">
        <f>IF(ISNA(VLOOKUP($C81,'Jr Nationals March 18 MO'!$A$17:$H$97,8,FALSE))=TRUE,0,VLOOKUP($C81,'Jr Nationals March 18 MO'!$A$17:$H$97,8,FALSE))</f>
        <v>0</v>
      </c>
      <c r="AJ81" s="10">
        <f>IF(ISNA(VLOOKUP($C81,'Thunder Bay TT Jan 2016 MO'!$A$17:$H$97,8,FALSE))=TRUE,0,VLOOKUP($C81,'Thunder Bay TT Jan 2016 MO'!$A$17:$H$97,8,FALSE))</f>
        <v>0</v>
      </c>
      <c r="AK81" s="10">
        <f>IF(ISNA(VLOOKUP($C81,Event28!$A$17:$H$97,8,FALSE))=TRUE,0,VLOOKUP($C81,Event28!$A$17:$H$97,8,FALSE))</f>
        <v>0</v>
      </c>
      <c r="AL81" s="10">
        <f>IF(ISNA(VLOOKUP($C81,Event29!$A$17:$H$97,8,FALSE))=TRUE,0,VLOOKUP($C81,Event29!$A$17:$H$97,8,FALSE))</f>
        <v>0</v>
      </c>
      <c r="AM81" s="10">
        <f>IF(ISNA(VLOOKUP($C81,Event30!$A$17:$H$96,8,FALSE))=TRUE,0,VLOOKUP($C81,Event30!$A$17:$H$96,8,FALSE))</f>
        <v>0</v>
      </c>
    </row>
    <row r="82" spans="1:39" ht="13.5" customHeight="1">
      <c r="A82" s="151"/>
      <c r="B82" s="151"/>
      <c r="C82" s="210"/>
      <c r="D82" s="140"/>
      <c r="E82" s="8"/>
      <c r="F82" s="9"/>
      <c r="G82" s="19"/>
      <c r="H82" s="19"/>
      <c r="I82" s="19"/>
      <c r="J82" s="9"/>
      <c r="K82" s="98"/>
      <c r="L82" s="10"/>
      <c r="M82" s="26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ht="13.5" customHeight="1">
      <c r="A83" s="151"/>
      <c r="B83" s="151"/>
      <c r="C83" s="210"/>
      <c r="D83" s="140"/>
      <c r="E83" s="8"/>
      <c r="F83" s="9"/>
      <c r="G83" s="19"/>
      <c r="H83" s="19"/>
      <c r="I83" s="19"/>
      <c r="J83" s="9"/>
      <c r="K83" s="98"/>
      <c r="L83" s="10"/>
      <c r="M83" s="26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ht="13.5" customHeight="1">
      <c r="A84" s="151"/>
      <c r="B84" s="151"/>
      <c r="C84" s="210"/>
      <c r="D84" s="140"/>
      <c r="E84" s="8"/>
      <c r="F84" s="9"/>
      <c r="G84" s="19"/>
      <c r="H84" s="19"/>
      <c r="I84" s="19"/>
      <c r="J84" s="9"/>
      <c r="K84" s="98"/>
      <c r="L84" s="10"/>
      <c r="M84" s="26"/>
      <c r="N84" s="10"/>
      <c r="O84" s="26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ht="13.5" customHeight="1">
      <c r="A85" s="151"/>
      <c r="B85" s="151"/>
      <c r="C85" s="210"/>
      <c r="D85" s="140"/>
      <c r="E85" s="8"/>
      <c r="F85" s="9"/>
      <c r="G85" s="19"/>
      <c r="H85" s="19"/>
      <c r="I85" s="19"/>
      <c r="J85" s="9"/>
      <c r="K85" s="9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3.5" customHeight="1">
      <c r="A86" s="151"/>
      <c r="B86" s="151"/>
      <c r="C86" s="207"/>
      <c r="D86" s="140"/>
      <c r="E86" s="8"/>
      <c r="F86" s="9"/>
      <c r="G86" s="19"/>
      <c r="H86" s="19"/>
      <c r="I86" s="19"/>
      <c r="J86" s="9"/>
      <c r="K86" s="98"/>
      <c r="L86" s="10"/>
      <c r="M86" s="26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ht="13.5" customHeight="1">
      <c r="A87" s="151"/>
      <c r="B87" s="151"/>
      <c r="C87" s="207"/>
      <c r="D87" s="140"/>
      <c r="E87" s="8"/>
      <c r="F87" s="9"/>
      <c r="G87" s="19"/>
      <c r="H87" s="19"/>
      <c r="I87" s="19"/>
      <c r="J87" s="9"/>
      <c r="K87" s="98"/>
      <c r="L87" s="10"/>
      <c r="M87" s="26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ht="13.5" customHeight="1">
      <c r="A88" s="151"/>
      <c r="B88" s="151"/>
      <c r="C88" s="207"/>
      <c r="D88" s="140"/>
      <c r="E88" s="8"/>
      <c r="F88" s="9"/>
      <c r="G88" s="19"/>
      <c r="H88" s="19"/>
      <c r="I88" s="19"/>
      <c r="J88" s="9"/>
      <c r="K88" s="98"/>
      <c r="L88" s="10"/>
      <c r="M88" s="26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ht="13.5" customHeight="1">
      <c r="A89" s="151"/>
      <c r="B89" s="151"/>
      <c r="C89" s="210"/>
      <c r="D89" s="140"/>
      <c r="E89" s="8"/>
      <c r="F89" s="9"/>
      <c r="G89" s="19"/>
      <c r="H89" s="19"/>
      <c r="I89" s="19"/>
      <c r="J89" s="9"/>
      <c r="K89" s="98"/>
      <c r="L89" s="10"/>
      <c r="M89" s="26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ht="13.5" customHeight="1">
      <c r="A90" s="151"/>
      <c r="B90" s="151"/>
      <c r="C90" s="210"/>
      <c r="D90" s="140"/>
      <c r="E90" s="8"/>
      <c r="F90" s="9"/>
      <c r="G90" s="19"/>
      <c r="H90" s="19"/>
      <c r="I90" s="19"/>
      <c r="J90" s="9"/>
      <c r="K90" s="98"/>
      <c r="L90" s="10"/>
      <c r="M90" s="26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ht="13.5" customHeight="1">
      <c r="A91" s="151"/>
      <c r="B91" s="151"/>
      <c r="C91" s="210"/>
      <c r="D91" s="140"/>
      <c r="E91" s="8"/>
      <c r="F91" s="9"/>
      <c r="G91" s="19"/>
      <c r="H91" s="19"/>
      <c r="I91" s="19"/>
      <c r="J91" s="9"/>
      <c r="K91" s="98"/>
      <c r="L91" s="10"/>
      <c r="M91" s="26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ht="13.5" customHeight="1">
      <c r="A92" s="151"/>
      <c r="B92" s="151"/>
      <c r="C92" s="210"/>
      <c r="D92" s="140"/>
      <c r="E92" s="8"/>
      <c r="F92" s="9"/>
      <c r="G92" s="19"/>
      <c r="H92" s="19"/>
      <c r="I92" s="19"/>
      <c r="J92" s="9"/>
      <c r="K92" s="98"/>
      <c r="L92" s="10"/>
      <c r="M92" s="26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ht="13.5" customHeight="1">
      <c r="A93" s="151"/>
      <c r="B93" s="151"/>
      <c r="C93" s="210"/>
      <c r="D93" s="140"/>
      <c r="E93" s="8"/>
      <c r="F93" s="9"/>
      <c r="G93" s="19"/>
      <c r="H93" s="19"/>
      <c r="I93" s="19"/>
      <c r="J93" s="9"/>
      <c r="K93" s="98"/>
      <c r="L93" s="10"/>
      <c r="M93" s="26"/>
      <c r="N93" s="10"/>
      <c r="O93" s="26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ht="13.5" customHeight="1">
      <c r="A94" s="151"/>
      <c r="B94" s="151"/>
      <c r="C94" s="210"/>
      <c r="D94" s="140"/>
      <c r="E94" s="8"/>
      <c r="F94" s="9"/>
      <c r="G94" s="19"/>
      <c r="H94" s="19"/>
      <c r="I94" s="19"/>
      <c r="J94" s="9"/>
      <c r="K94" s="98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ht="13.5" customHeight="1">
      <c r="A95" s="151"/>
      <c r="B95" s="151"/>
      <c r="C95" s="207"/>
      <c r="D95" s="140"/>
      <c r="E95" s="8"/>
      <c r="F95" s="9"/>
      <c r="G95" s="19"/>
      <c r="H95" s="19"/>
      <c r="I95" s="19"/>
      <c r="J95" s="9"/>
      <c r="K95" s="98"/>
      <c r="L95" s="10"/>
      <c r="M95" s="26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3.5" customHeight="1">
      <c r="A96" s="151"/>
      <c r="B96" s="151"/>
      <c r="C96" s="207"/>
      <c r="D96" s="140"/>
      <c r="E96" s="8"/>
      <c r="F96" s="9"/>
      <c r="G96" s="19"/>
      <c r="H96" s="19"/>
      <c r="I96" s="19"/>
      <c r="J96" s="9"/>
      <c r="K96" s="98"/>
      <c r="L96" s="10"/>
      <c r="M96" s="26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ht="13.5" customHeight="1">
      <c r="A97" s="151"/>
      <c r="B97" s="151"/>
      <c r="C97" s="207"/>
      <c r="D97" s="140"/>
      <c r="E97" s="8"/>
      <c r="F97" s="9"/>
      <c r="G97" s="19"/>
      <c r="H97" s="19"/>
      <c r="I97" s="19"/>
      <c r="J97" s="9"/>
      <c r="K97" s="98"/>
      <c r="L97" s="10"/>
      <c r="M97" s="26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ht="13.5" customHeight="1">
      <c r="A98" s="151"/>
      <c r="B98" s="151"/>
      <c r="C98" s="210"/>
      <c r="D98" s="140"/>
      <c r="E98" s="8"/>
      <c r="F98" s="9"/>
      <c r="G98" s="19"/>
      <c r="H98" s="19"/>
      <c r="I98" s="19"/>
      <c r="J98" s="9"/>
      <c r="K98" s="98"/>
      <c r="L98" s="10"/>
      <c r="M98" s="26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ht="13.5" customHeight="1">
      <c r="A99" s="151"/>
      <c r="B99" s="151"/>
      <c r="C99" s="210"/>
      <c r="D99" s="140"/>
      <c r="E99" s="8"/>
      <c r="F99" s="9"/>
      <c r="G99" s="19"/>
      <c r="H99" s="19"/>
      <c r="I99" s="19"/>
      <c r="J99" s="9"/>
      <c r="K99" s="98"/>
      <c r="L99" s="10"/>
      <c r="M99" s="26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ht="13.5" customHeight="1">
      <c r="A100" s="151"/>
      <c r="B100" s="151"/>
      <c r="C100" s="210"/>
      <c r="D100" s="140"/>
      <c r="E100" s="8"/>
      <c r="F100" s="9"/>
      <c r="G100" s="19"/>
      <c r="H100" s="19"/>
      <c r="I100" s="19"/>
      <c r="J100" s="9"/>
      <c r="K100" s="98"/>
      <c r="L100" s="10"/>
      <c r="M100" s="26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3.5" customHeight="1">
      <c r="A101" s="151"/>
      <c r="B101" s="151"/>
      <c r="C101" s="210"/>
      <c r="D101" s="140"/>
      <c r="E101" s="8"/>
      <c r="F101" s="9"/>
      <c r="G101" s="19"/>
      <c r="H101" s="19"/>
      <c r="I101" s="19"/>
      <c r="J101" s="9"/>
      <c r="K101" s="98"/>
      <c r="L101" s="10"/>
      <c r="M101" s="26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ht="13.5" customHeight="1">
      <c r="A102" s="151"/>
      <c r="B102" s="151"/>
      <c r="C102" s="210"/>
      <c r="D102" s="140"/>
      <c r="E102" s="8"/>
      <c r="F102" s="9"/>
      <c r="G102" s="19"/>
      <c r="H102" s="19"/>
      <c r="I102" s="19"/>
      <c r="J102" s="9"/>
      <c r="K102" s="98"/>
      <c r="L102" s="10"/>
      <c r="M102" s="26"/>
      <c r="N102" s="10"/>
      <c r="O102" s="26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ht="13.5" customHeight="1">
      <c r="A103" s="151"/>
      <c r="B103" s="151"/>
      <c r="C103" s="210"/>
      <c r="D103" s="140"/>
      <c r="E103" s="8"/>
      <c r="F103" s="9"/>
      <c r="G103" s="19"/>
      <c r="H103" s="19"/>
      <c r="I103" s="19"/>
      <c r="J103" s="9"/>
      <c r="K103" s="98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ht="13.5" customHeight="1">
      <c r="A104" s="151"/>
      <c r="B104" s="151"/>
      <c r="C104" s="207"/>
      <c r="D104" s="140"/>
      <c r="E104" s="8"/>
      <c r="F104" s="9"/>
      <c r="G104" s="19"/>
      <c r="H104" s="19"/>
      <c r="I104" s="19"/>
      <c r="J104" s="9"/>
      <c r="K104" s="98"/>
      <c r="L104" s="10"/>
      <c r="M104" s="26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ht="13.5" customHeight="1">
      <c r="A105" s="151"/>
      <c r="B105" s="151"/>
      <c r="C105" s="207"/>
      <c r="D105" s="140"/>
      <c r="E105" s="8"/>
      <c r="F105" s="9"/>
      <c r="G105" s="19"/>
      <c r="H105" s="19"/>
      <c r="I105" s="19"/>
      <c r="J105" s="9"/>
      <c r="K105" s="98"/>
      <c r="L105" s="10"/>
      <c r="M105" s="26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ht="13.5" customHeight="1">
      <c r="A106" s="151"/>
      <c r="B106" s="151"/>
      <c r="C106" s="207"/>
      <c r="D106" s="140"/>
      <c r="E106" s="8"/>
      <c r="F106" s="9"/>
      <c r="G106" s="19"/>
      <c r="H106" s="19"/>
      <c r="I106" s="19"/>
      <c r="J106" s="9"/>
      <c r="K106" s="98"/>
      <c r="L106" s="10"/>
      <c r="M106" s="26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ht="13.5" customHeight="1">
      <c r="A107" s="151"/>
      <c r="B107" s="151"/>
      <c r="C107" s="210"/>
      <c r="D107" s="140"/>
      <c r="E107" s="8"/>
      <c r="F107" s="9"/>
      <c r="G107" s="19"/>
      <c r="H107" s="19"/>
      <c r="I107" s="19"/>
      <c r="J107" s="9"/>
      <c r="K107" s="98"/>
      <c r="L107" s="10"/>
      <c r="M107" s="26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ht="13.5" customHeight="1">
      <c r="A108" s="151"/>
      <c r="B108" s="151"/>
      <c r="C108" s="210"/>
      <c r="D108" s="140"/>
      <c r="E108" s="8"/>
      <c r="F108" s="9"/>
      <c r="G108" s="19"/>
      <c r="H108" s="19"/>
      <c r="I108" s="19"/>
      <c r="J108" s="9"/>
      <c r="K108" s="98"/>
      <c r="L108" s="10"/>
      <c r="M108" s="26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ht="13.5" customHeight="1">
      <c r="A109" s="151"/>
      <c r="B109" s="151"/>
      <c r="C109" s="210"/>
      <c r="D109" s="140"/>
      <c r="E109" s="8"/>
      <c r="F109" s="9"/>
      <c r="G109" s="19"/>
      <c r="H109" s="19"/>
      <c r="I109" s="19"/>
      <c r="J109" s="9"/>
      <c r="K109" s="98"/>
      <c r="L109" s="10"/>
      <c r="M109" s="26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ht="13.5" customHeight="1">
      <c r="A110" s="151"/>
      <c r="B110" s="151"/>
      <c r="C110" s="210"/>
      <c r="D110" s="140"/>
      <c r="E110" s="8"/>
      <c r="F110" s="9"/>
      <c r="G110" s="19"/>
      <c r="H110" s="19"/>
      <c r="I110" s="19"/>
      <c r="J110" s="9"/>
      <c r="K110" s="98"/>
      <c r="L110" s="10"/>
      <c r="M110" s="26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ht="13.5" customHeight="1">
      <c r="A111" s="151"/>
      <c r="B111" s="151"/>
      <c r="C111" s="210"/>
      <c r="D111" s="140"/>
      <c r="E111" s="8"/>
      <c r="F111" s="9"/>
      <c r="G111" s="19"/>
      <c r="H111" s="19"/>
      <c r="I111" s="19"/>
      <c r="J111" s="9"/>
      <c r="K111" s="98"/>
      <c r="L111" s="10"/>
      <c r="M111" s="26"/>
      <c r="N111" s="10"/>
      <c r="O111" s="26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ht="13.5" customHeight="1">
      <c r="A112" s="151"/>
      <c r="B112" s="151"/>
      <c r="C112" s="210"/>
      <c r="D112" s="140"/>
      <c r="E112" s="8"/>
      <c r="F112" s="9"/>
      <c r="G112" s="19"/>
      <c r="H112" s="19"/>
      <c r="I112" s="19"/>
      <c r="J112" s="9"/>
      <c r="K112" s="98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>
        <f>IF(ISNA(VLOOKUP($C112,'Calgary Nor-Am Feb 14 DM'!$A$17:$H$92,8,FALSE))=TRUE,0,VLOOKUP($C112,'Calgary Nor-Am Feb 14 DM'!$A$17:$H$92,8,FALSE))</f>
        <v>0</v>
      </c>
      <c r="X112" s="10">
        <f>IF(ISNA(VLOOKUP($C112,'Camp Fortune TT Feb 21 MO'!$A$17:$H$97,8,FALSE))=TRUE,0,VLOOKUP($C112,'Camp Fortune TT Feb 21 MO'!$A$17:$H$97,8,FALSE))</f>
        <v>0</v>
      </c>
      <c r="Y112" s="10">
        <f>IF(ISNA(VLOOKUP($C112,'Park City Nor-Am Feb 20 MO'!$A$17:$H$97,8,FALSE))=TRUE,0,VLOOKUP($C112,'Park City Nor-Am Feb 20 MO'!$A$17:$H$97,8,FALSE))</f>
        <v>0</v>
      </c>
      <c r="Z112" s="10">
        <f>IF(ISNA(VLOOKUP($C112,'Park City Nor-Am Feb 21 DM'!$A$17:$H$97,8,FALSE))=TRUE,0,VLOOKUP($C112,'Park City Nor-Am Feb 21 DM'!$A$17:$H$97,8,FALSE))</f>
        <v>0</v>
      </c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 ht="13.5" customHeight="1">
      <c r="A113" s="151"/>
      <c r="B113" s="151"/>
      <c r="C113" s="207"/>
      <c r="D113" s="140"/>
      <c r="E113" s="8"/>
      <c r="F113" s="9"/>
      <c r="G113" s="19"/>
      <c r="H113" s="19"/>
      <c r="I113" s="19"/>
      <c r="J113" s="9"/>
      <c r="K113" s="98"/>
      <c r="L113" s="10"/>
      <c r="M113" s="26"/>
      <c r="N113" s="10"/>
      <c r="O113" s="10"/>
      <c r="P113" s="10"/>
      <c r="Q113" s="10"/>
      <c r="R113" s="10"/>
      <c r="S113" s="10"/>
      <c r="T113" s="10"/>
      <c r="U113" s="10"/>
      <c r="V113" s="10"/>
      <c r="W113" s="10">
        <f>IF(ISNA(VLOOKUP($C113,'Calgary Nor-Am Feb 14 DM'!$A$17:$H$92,8,FALSE))=TRUE,0,VLOOKUP($C113,'Calgary Nor-Am Feb 14 DM'!$A$17:$H$92,8,FALSE))</f>
        <v>0</v>
      </c>
      <c r="X113" s="10">
        <f>IF(ISNA(VLOOKUP($C113,'Camp Fortune TT Feb 21 MO'!$A$17:$H$97,8,FALSE))=TRUE,0,VLOOKUP($C113,'Camp Fortune TT Feb 21 MO'!$A$17:$H$97,8,FALSE))</f>
        <v>0</v>
      </c>
      <c r="Y113" s="10">
        <f>IF(ISNA(VLOOKUP($C113,'Park City Nor-Am Feb 20 MO'!$A$17:$H$97,8,FALSE))=TRUE,0,VLOOKUP($C113,'Park City Nor-Am Feb 20 MO'!$A$17:$H$97,8,FALSE))</f>
        <v>0</v>
      </c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 ht="13.5" customHeight="1">
      <c r="A114" s="151"/>
      <c r="B114" s="151"/>
      <c r="C114" s="207"/>
      <c r="D114" s="140"/>
      <c r="E114" s="8"/>
      <c r="F114" s="9"/>
      <c r="G114" s="19"/>
      <c r="H114" s="19"/>
      <c r="I114" s="19"/>
      <c r="J114" s="9"/>
      <c r="K114" s="98"/>
      <c r="L114" s="10"/>
      <c r="M114" s="26"/>
      <c r="N114" s="10"/>
      <c r="O114" s="10"/>
      <c r="P114" s="10"/>
      <c r="Q114" s="10"/>
      <c r="R114" s="10"/>
      <c r="S114" s="10"/>
      <c r="T114" s="10"/>
      <c r="U114" s="10"/>
      <c r="V114" s="10"/>
      <c r="W114" s="10">
        <f>IF(ISNA(VLOOKUP($C114,'Calgary Nor-Am Feb 14 DM'!$A$17:$H$92,8,FALSE))=TRUE,0,VLOOKUP($C114,'Calgary Nor-Am Feb 14 DM'!$A$17:$H$92,8,FALSE))</f>
        <v>0</v>
      </c>
      <c r="X114" s="10">
        <f>IF(ISNA(VLOOKUP($C114,'Camp Fortune TT Feb 21 MO'!$A$17:$H$97,8,FALSE))=TRUE,0,VLOOKUP($C114,'Camp Fortune TT Feb 21 MO'!$A$17:$H$97,8,FALSE))</f>
        <v>0</v>
      </c>
      <c r="Y114" s="10">
        <f>IF(ISNA(VLOOKUP($C114,'Park City Nor-Am Feb 20 MO'!$A$17:$H$97,8,FALSE))=TRUE,0,VLOOKUP($C114,'Park City Nor-Am Feb 20 MO'!$A$17:$H$97,8,FALSE))</f>
        <v>0</v>
      </c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 ht="13.5" customHeight="1">
      <c r="A115" s="151"/>
      <c r="B115" s="151"/>
      <c r="C115" s="207"/>
      <c r="D115" s="140"/>
      <c r="E115" s="8"/>
      <c r="F115" s="9"/>
      <c r="G115" s="19"/>
      <c r="H115" s="19"/>
      <c r="I115" s="19"/>
      <c r="J115" s="9"/>
      <c r="K115" s="98"/>
      <c r="L115" s="10"/>
      <c r="M115" s="26"/>
      <c r="N115" s="10"/>
      <c r="O115" s="10"/>
      <c r="P115" s="10"/>
      <c r="Q115" s="10"/>
      <c r="R115" s="10"/>
      <c r="S115" s="10"/>
      <c r="T115" s="10"/>
      <c r="U115" s="10"/>
      <c r="V115" s="10"/>
      <c r="W115" s="10">
        <f>IF(ISNA(VLOOKUP($C115,'Calgary Nor-Am Feb 14 DM'!$A$17:$H$92,8,FALSE))=TRUE,0,VLOOKUP($C115,'Calgary Nor-Am Feb 14 DM'!$A$17:$H$92,8,FALSE))</f>
        <v>0</v>
      </c>
      <c r="X115" s="10">
        <f>IF(ISNA(VLOOKUP($C115,'Camp Fortune TT Feb 21 MO'!$A$17:$H$97,8,FALSE))=TRUE,0,VLOOKUP($C115,'Camp Fortune TT Feb 21 MO'!$A$17:$H$97,8,FALSE))</f>
        <v>0</v>
      </c>
      <c r="Y115" s="10">
        <f>IF(ISNA(VLOOKUP($C115,'Park City Nor-Am Feb 20 MO'!$A$17:$H$97,8,FALSE))=TRUE,0,VLOOKUP($C115,'Park City Nor-Am Feb 20 MO'!$A$17:$H$97,8,FALSE))</f>
        <v>0</v>
      </c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 ht="13.5" customHeight="1">
      <c r="A116" s="151"/>
      <c r="B116" s="151"/>
      <c r="C116" s="210"/>
      <c r="D116" s="140"/>
      <c r="E116" s="8"/>
      <c r="F116" s="9"/>
      <c r="G116" s="19"/>
      <c r="H116" s="19"/>
      <c r="I116" s="19"/>
      <c r="J116" s="9"/>
      <c r="K116" s="98"/>
      <c r="L116" s="10"/>
      <c r="M116" s="26"/>
      <c r="N116" s="10"/>
      <c r="O116" s="10"/>
      <c r="P116" s="10"/>
      <c r="Q116" s="10"/>
      <c r="R116" s="10"/>
      <c r="S116" s="10"/>
      <c r="T116" s="10"/>
      <c r="U116" s="10"/>
      <c r="V116" s="10"/>
      <c r="W116" s="10">
        <f>IF(ISNA(VLOOKUP($C116,'Calgary Nor-Am Feb 14 DM'!$A$17:$H$92,8,FALSE))=TRUE,0,VLOOKUP($C116,'Calgary Nor-Am Feb 14 DM'!$A$17:$H$92,8,FALSE))</f>
        <v>0</v>
      </c>
      <c r="X116" s="10">
        <f>IF(ISNA(VLOOKUP($C116,'Camp Fortune TT Feb 21 MO'!$A$17:$H$97,8,FALSE))=TRUE,0,VLOOKUP($C116,'Camp Fortune TT Feb 21 MO'!$A$17:$H$97,8,FALSE))</f>
        <v>0</v>
      </c>
      <c r="Y116" s="10">
        <f>IF(ISNA(VLOOKUP($C116,'Park City Nor-Am Feb 20 MO'!$A$17:$H$97,8,FALSE))=TRUE,0,VLOOKUP($C116,'Park City Nor-Am Feb 20 MO'!$A$17:$H$97,8,FALSE))</f>
        <v>0</v>
      </c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 ht="13.5" customHeight="1">
      <c r="A117" s="151"/>
      <c r="B117" s="151"/>
      <c r="C117" s="210"/>
      <c r="D117" s="140"/>
      <c r="E117" s="8"/>
      <c r="F117" s="9"/>
      <c r="G117" s="19"/>
      <c r="H117" s="19"/>
      <c r="I117" s="19"/>
      <c r="J117" s="9"/>
      <c r="K117" s="98"/>
      <c r="L117" s="10"/>
      <c r="M117" s="26"/>
      <c r="N117" s="10"/>
      <c r="O117" s="10"/>
      <c r="P117" s="10"/>
      <c r="Q117" s="10"/>
      <c r="R117" s="10"/>
      <c r="S117" s="10"/>
      <c r="T117" s="10"/>
      <c r="U117" s="10"/>
      <c r="V117" s="10"/>
      <c r="W117" s="10">
        <f>IF(ISNA(VLOOKUP($C117,'Calgary Nor-Am Feb 14 DM'!$A$17:$H$92,8,FALSE))=TRUE,0,VLOOKUP($C117,'Calgary Nor-Am Feb 14 DM'!$A$17:$H$92,8,FALSE))</f>
        <v>0</v>
      </c>
      <c r="X117" s="10">
        <f>IF(ISNA(VLOOKUP($C117,'Camp Fortune TT Feb 21 MO'!$A$17:$H$97,8,FALSE))=TRUE,0,VLOOKUP($C117,'Camp Fortune TT Feb 21 MO'!$A$17:$H$97,8,FALSE))</f>
        <v>0</v>
      </c>
      <c r="Y117" s="10">
        <f>IF(ISNA(VLOOKUP($C117,'Park City Nor-Am Feb 20 MO'!$A$17:$H$97,8,FALSE))=TRUE,0,VLOOKUP($C117,'Park City Nor-Am Feb 20 MO'!$A$17:$H$97,8,FALSE))</f>
        <v>0</v>
      </c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 ht="13.5" customHeight="1">
      <c r="A118" s="151"/>
      <c r="B118" s="151"/>
      <c r="C118" s="210"/>
      <c r="D118" s="140"/>
      <c r="E118" s="8"/>
      <c r="F118" s="9"/>
      <c r="G118" s="19"/>
      <c r="H118" s="19"/>
      <c r="I118" s="19"/>
      <c r="J118" s="9"/>
      <c r="K118" s="98"/>
      <c r="L118" s="10"/>
      <c r="M118" s="26"/>
      <c r="N118" s="10"/>
      <c r="O118" s="10"/>
      <c r="P118" s="10"/>
      <c r="Q118" s="10"/>
      <c r="R118" s="10"/>
      <c r="S118" s="10"/>
      <c r="T118" s="10"/>
      <c r="U118" s="10"/>
      <c r="V118" s="10"/>
      <c r="W118" s="10">
        <f>IF(ISNA(VLOOKUP($C118,'Calgary Nor-Am Feb 14 DM'!$A$17:$H$92,8,FALSE))=TRUE,0,VLOOKUP($C118,'Calgary Nor-Am Feb 14 DM'!$A$17:$H$92,8,FALSE))</f>
        <v>0</v>
      </c>
      <c r="X118" s="10">
        <f>IF(ISNA(VLOOKUP($C118,'Camp Fortune TT Feb 21 MO'!$A$17:$H$97,8,FALSE))=TRUE,0,VLOOKUP($C118,'Camp Fortune TT Feb 21 MO'!$A$17:$H$97,8,FALSE))</f>
        <v>0</v>
      </c>
      <c r="Y118" s="10">
        <f>IF(ISNA(VLOOKUP($C118,'Park City Nor-Am Feb 20 MO'!$A$17:$H$97,8,FALSE))=TRUE,0,VLOOKUP($C118,'Park City Nor-Am Feb 20 MO'!$A$17:$H$97,8,FALSE))</f>
        <v>0</v>
      </c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 ht="13.5" customHeight="1">
      <c r="A119" s="151"/>
      <c r="B119" s="151"/>
      <c r="C119" s="210"/>
      <c r="D119" s="140"/>
      <c r="E119" s="8"/>
      <c r="F119" s="9"/>
      <c r="G119" s="19"/>
      <c r="H119" s="19"/>
      <c r="I119" s="19"/>
      <c r="J119" s="9"/>
      <c r="K119" s="98"/>
      <c r="L119" s="10"/>
      <c r="M119" s="26"/>
      <c r="N119" s="10"/>
      <c r="O119" s="10"/>
      <c r="P119" s="10"/>
      <c r="Q119" s="10"/>
      <c r="R119" s="10"/>
      <c r="S119" s="10"/>
      <c r="T119" s="10"/>
      <c r="U119" s="10"/>
      <c r="V119" s="10"/>
      <c r="W119" s="10">
        <f>IF(ISNA(VLOOKUP($C119,'Calgary Nor-Am Feb 14 DM'!$A$17:$H$92,8,FALSE))=TRUE,0,VLOOKUP($C119,'Calgary Nor-Am Feb 14 DM'!$A$17:$H$92,8,FALSE))</f>
        <v>0</v>
      </c>
      <c r="X119" s="10">
        <f>IF(ISNA(VLOOKUP($C119,'Camp Fortune TT Feb 21 MO'!$A$17:$H$97,8,FALSE))=TRUE,0,VLOOKUP($C119,'Camp Fortune TT Feb 21 MO'!$A$17:$H$97,8,FALSE))</f>
        <v>0</v>
      </c>
      <c r="Y119" s="10">
        <f>IF(ISNA(VLOOKUP($C119,'Park City Nor-Am Feb 20 MO'!$A$17:$H$97,8,FALSE))=TRUE,0,VLOOKUP($C119,'Park City Nor-Am Feb 20 MO'!$A$17:$H$97,8,FALSE))</f>
        <v>0</v>
      </c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 ht="13.5" customHeight="1">
      <c r="A120" s="151"/>
      <c r="B120" s="151"/>
      <c r="C120" s="210"/>
      <c r="D120" s="140"/>
      <c r="E120" s="8"/>
      <c r="F120" s="9"/>
      <c r="G120" s="19"/>
      <c r="H120" s="19"/>
      <c r="I120" s="19"/>
      <c r="J120" s="9"/>
      <c r="K120" s="98"/>
      <c r="L120" s="10"/>
      <c r="M120" s="26"/>
      <c r="N120" s="10"/>
      <c r="O120" s="26"/>
      <c r="P120" s="10"/>
      <c r="Q120" s="10"/>
      <c r="R120" s="10"/>
      <c r="S120" s="10"/>
      <c r="T120" s="10"/>
      <c r="U120" s="10"/>
      <c r="V120" s="10"/>
      <c r="W120" s="10">
        <f>IF(ISNA(VLOOKUP($C120,'Calgary Nor-Am Feb 14 DM'!$A$17:$H$92,8,FALSE))=TRUE,0,VLOOKUP($C120,'Calgary Nor-Am Feb 14 DM'!$A$17:$H$92,8,FALSE))</f>
        <v>0</v>
      </c>
      <c r="X120" s="10">
        <f>IF(ISNA(VLOOKUP($C120,'Camp Fortune TT Feb 21 MO'!$A$17:$H$97,8,FALSE))=TRUE,0,VLOOKUP($C120,'Camp Fortune TT Feb 21 MO'!$A$17:$H$97,8,FALSE))</f>
        <v>0</v>
      </c>
      <c r="Y120" s="10">
        <f>IF(ISNA(VLOOKUP($C120,'Park City Nor-Am Feb 20 MO'!$A$17:$H$97,8,FALSE))=TRUE,0,VLOOKUP($C120,'Park City Nor-Am Feb 20 MO'!$A$17:$H$97,8,FALSE))</f>
        <v>0</v>
      </c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 ht="13.5" customHeight="1">
      <c r="A121" s="151"/>
      <c r="B121" s="151"/>
      <c r="C121" s="210"/>
      <c r="D121" s="140"/>
      <c r="E121" s="8"/>
      <c r="F121" s="9"/>
      <c r="G121" s="19"/>
      <c r="H121" s="19"/>
      <c r="I121" s="19"/>
      <c r="J121" s="9"/>
      <c r="K121" s="98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>
        <f>IF(ISNA(VLOOKUP($C121,'Calgary Nor-Am Feb 14 DM'!$A$17:$H$92,8,FALSE))=TRUE,0,VLOOKUP($C121,'Calgary Nor-Am Feb 14 DM'!$A$17:$H$92,8,FALSE))</f>
        <v>0</v>
      </c>
      <c r="X121" s="10">
        <f>IF(ISNA(VLOOKUP($C121,'Camp Fortune TT Feb 21 MO'!$A$17:$H$97,8,FALSE))=TRUE,0,VLOOKUP($C121,'Camp Fortune TT Feb 21 MO'!$A$17:$H$97,8,FALSE))</f>
        <v>0</v>
      </c>
      <c r="Y121" s="10">
        <f>IF(ISNA(VLOOKUP($C121,'Park City Nor-Am Feb 20 MO'!$A$17:$H$97,8,FALSE))=TRUE,0,VLOOKUP($C121,'Park City Nor-Am Feb 20 MO'!$A$17:$H$97,8,FALSE))</f>
        <v>0</v>
      </c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 ht="13.5" customHeight="1">
      <c r="A122" s="151"/>
      <c r="B122" s="151"/>
      <c r="C122" s="207"/>
      <c r="D122" s="140"/>
      <c r="E122" s="8"/>
      <c r="F122" s="9"/>
      <c r="G122" s="19"/>
      <c r="H122" s="19"/>
      <c r="I122" s="19"/>
      <c r="J122" s="9"/>
      <c r="K122" s="98"/>
      <c r="L122" s="10"/>
      <c r="M122" s="26"/>
      <c r="N122" s="10"/>
      <c r="O122" s="10"/>
      <c r="P122" s="10"/>
      <c r="Q122" s="10"/>
      <c r="R122" s="10"/>
      <c r="S122" s="10"/>
      <c r="T122" s="10"/>
      <c r="U122" s="10"/>
      <c r="V122" s="10"/>
      <c r="W122" s="10">
        <f>IF(ISNA(VLOOKUP($C122,'Calgary Nor-Am Feb 14 DM'!$A$17:$H$92,8,FALSE))=TRUE,0,VLOOKUP($C122,'Calgary Nor-Am Feb 14 DM'!$A$17:$H$92,8,FALSE))</f>
        <v>0</v>
      </c>
      <c r="X122" s="10">
        <f>IF(ISNA(VLOOKUP($C122,'Camp Fortune TT Feb 21 MO'!$A$17:$H$97,8,FALSE))=TRUE,0,VLOOKUP($C122,'Camp Fortune TT Feb 21 MO'!$A$17:$H$97,8,FALSE))</f>
        <v>0</v>
      </c>
      <c r="Y122" s="10">
        <f>IF(ISNA(VLOOKUP($C122,'Park City Nor-Am Feb 20 MO'!$A$17:$H$97,8,FALSE))=TRUE,0,VLOOKUP($C122,'Park City Nor-Am Feb 20 MO'!$A$17:$H$97,8,FALSE))</f>
        <v>0</v>
      </c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 ht="13.5" customHeight="1">
      <c r="A123" s="151"/>
      <c r="B123" s="151"/>
      <c r="C123" s="207"/>
      <c r="D123" s="140"/>
      <c r="E123" s="8"/>
      <c r="F123" s="9"/>
      <c r="G123" s="19"/>
      <c r="H123" s="19"/>
      <c r="I123" s="19"/>
      <c r="J123" s="9"/>
      <c r="K123" s="98"/>
      <c r="L123" s="10"/>
      <c r="M123" s="26"/>
      <c r="N123" s="10"/>
      <c r="O123" s="10"/>
      <c r="P123" s="10"/>
      <c r="Q123" s="10"/>
      <c r="R123" s="10"/>
      <c r="S123" s="10"/>
      <c r="T123" s="10"/>
      <c r="U123" s="10"/>
      <c r="V123" s="10"/>
      <c r="W123" s="10">
        <f>IF(ISNA(VLOOKUP($C123,'Calgary Nor-Am Feb 14 DM'!$A$17:$H$92,8,FALSE))=TRUE,0,VLOOKUP($C123,'Calgary Nor-Am Feb 14 DM'!$A$17:$H$92,8,FALSE))</f>
        <v>0</v>
      </c>
      <c r="X123" s="10">
        <f>IF(ISNA(VLOOKUP($C123,'Camp Fortune TT Feb 21 MO'!$A$17:$H$97,8,FALSE))=TRUE,0,VLOOKUP($C123,'Camp Fortune TT Feb 21 MO'!$A$17:$H$97,8,FALSE))</f>
        <v>0</v>
      </c>
      <c r="Y123" s="10">
        <f>IF(ISNA(VLOOKUP($C123,'Park City Nor-Am Feb 20 MO'!$A$17:$H$97,8,FALSE))=TRUE,0,VLOOKUP($C123,'Park City Nor-Am Feb 20 MO'!$A$17:$H$97,8,FALSE))</f>
        <v>0</v>
      </c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 ht="13.5" customHeight="1">
      <c r="A124" s="151"/>
      <c r="B124" s="151"/>
      <c r="C124" s="207"/>
      <c r="D124" s="140"/>
      <c r="E124" s="8"/>
      <c r="F124" s="9"/>
      <c r="G124" s="19"/>
      <c r="H124" s="19"/>
      <c r="I124" s="19"/>
      <c r="J124" s="9"/>
      <c r="K124" s="98"/>
      <c r="L124" s="10"/>
      <c r="M124" s="26"/>
      <c r="N124" s="10"/>
      <c r="O124" s="10"/>
      <c r="P124" s="10"/>
      <c r="Q124" s="10"/>
      <c r="R124" s="10"/>
      <c r="S124" s="10"/>
      <c r="T124" s="10"/>
      <c r="U124" s="10"/>
      <c r="V124" s="10"/>
      <c r="W124" s="10">
        <f>IF(ISNA(VLOOKUP($C124,'Calgary Nor-Am Feb 14 DM'!$A$17:$H$92,8,FALSE))=TRUE,0,VLOOKUP($C124,'Calgary Nor-Am Feb 14 DM'!$A$17:$H$92,8,FALSE))</f>
        <v>0</v>
      </c>
      <c r="X124" s="10">
        <f>IF(ISNA(VLOOKUP($C124,'Camp Fortune TT Feb 21 MO'!$A$17:$H$97,8,FALSE))=TRUE,0,VLOOKUP($C124,'Camp Fortune TT Feb 21 MO'!$A$17:$H$97,8,FALSE))</f>
        <v>0</v>
      </c>
      <c r="Y124" s="10">
        <f>IF(ISNA(VLOOKUP($C124,'Park City Nor-Am Feb 20 MO'!$A$17:$H$97,8,FALSE))=TRUE,0,VLOOKUP($C124,'Park City Nor-Am Feb 20 MO'!$A$17:$H$97,8,FALSE))</f>
        <v>0</v>
      </c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 ht="13.5" customHeight="1">
      <c r="A125" s="151"/>
      <c r="B125" s="151"/>
      <c r="C125" s="210"/>
      <c r="D125" s="140"/>
      <c r="E125" s="8"/>
      <c r="F125" s="9"/>
      <c r="G125" s="19"/>
      <c r="H125" s="19"/>
      <c r="I125" s="19"/>
      <c r="J125" s="9"/>
      <c r="K125" s="98"/>
      <c r="L125" s="10"/>
      <c r="M125" s="26"/>
      <c r="N125" s="10"/>
      <c r="O125" s="10"/>
      <c r="P125" s="10"/>
      <c r="Q125" s="10"/>
      <c r="R125" s="10"/>
      <c r="S125" s="10"/>
      <c r="T125" s="10"/>
      <c r="U125" s="10"/>
      <c r="V125" s="10"/>
      <c r="W125" s="10">
        <f>IF(ISNA(VLOOKUP($C125,'Calgary Nor-Am Feb 14 DM'!$A$17:$H$92,8,FALSE))=TRUE,0,VLOOKUP($C125,'Calgary Nor-Am Feb 14 DM'!$A$17:$H$92,8,FALSE))</f>
        <v>0</v>
      </c>
      <c r="X125" s="10">
        <f>IF(ISNA(VLOOKUP($C125,'Camp Fortune TT Feb 21 MO'!$A$17:$H$97,8,FALSE))=TRUE,0,VLOOKUP($C125,'Camp Fortune TT Feb 21 MO'!$A$17:$H$97,8,FALSE))</f>
        <v>0</v>
      </c>
      <c r="Y125" s="10">
        <f>IF(ISNA(VLOOKUP($C125,'Park City Nor-Am Feb 20 MO'!$A$17:$H$97,8,FALSE))=TRUE,0,VLOOKUP($C125,'Park City Nor-Am Feb 20 MO'!$A$17:$H$97,8,FALSE))</f>
        <v>0</v>
      </c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 ht="13.5" customHeight="1">
      <c r="A126" s="151"/>
      <c r="B126" s="151"/>
      <c r="C126" s="210"/>
      <c r="D126" s="140"/>
      <c r="E126" s="8"/>
      <c r="F126" s="9"/>
      <c r="G126" s="19"/>
      <c r="H126" s="19"/>
      <c r="I126" s="19"/>
      <c r="J126" s="9"/>
      <c r="K126" s="98"/>
      <c r="L126" s="10"/>
      <c r="M126" s="26"/>
      <c r="N126" s="10"/>
      <c r="O126" s="10"/>
      <c r="P126" s="10"/>
      <c r="Q126" s="10"/>
      <c r="R126" s="10"/>
      <c r="S126" s="10"/>
      <c r="T126" s="10"/>
      <c r="U126" s="10"/>
      <c r="V126" s="10"/>
      <c r="W126" s="10">
        <f>IF(ISNA(VLOOKUP($C126,'Calgary Nor-Am Feb 14 DM'!$A$17:$H$92,8,FALSE))=TRUE,0,VLOOKUP($C126,'Calgary Nor-Am Feb 14 DM'!$A$17:$H$92,8,FALSE))</f>
        <v>0</v>
      </c>
      <c r="X126" s="10">
        <f>IF(ISNA(VLOOKUP($C126,'Camp Fortune TT Feb 21 MO'!$A$17:$H$97,8,FALSE))=TRUE,0,VLOOKUP($C126,'Camp Fortune TT Feb 21 MO'!$A$17:$H$97,8,FALSE))</f>
        <v>0</v>
      </c>
      <c r="Y126" s="10">
        <f>IF(ISNA(VLOOKUP($C126,'Park City Nor-Am Feb 20 MO'!$A$17:$H$97,8,FALSE))=TRUE,0,VLOOKUP($C126,'Park City Nor-Am Feb 20 MO'!$A$17:$H$97,8,FALSE))</f>
        <v>0</v>
      </c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 ht="13.5" customHeight="1">
      <c r="A127" s="151"/>
      <c r="B127" s="151"/>
      <c r="C127" s="210"/>
      <c r="D127" s="140"/>
      <c r="E127" s="8"/>
      <c r="F127" s="9"/>
      <c r="G127" s="19"/>
      <c r="H127" s="19"/>
      <c r="I127" s="19"/>
      <c r="J127" s="9"/>
      <c r="K127" s="98"/>
      <c r="L127" s="10"/>
      <c r="M127" s="26"/>
      <c r="N127" s="10"/>
      <c r="O127" s="10"/>
      <c r="P127" s="10"/>
      <c r="Q127" s="10"/>
      <c r="R127" s="10"/>
      <c r="S127" s="10"/>
      <c r="T127" s="10"/>
      <c r="U127" s="10"/>
      <c r="V127" s="10"/>
      <c r="W127" s="10">
        <f>IF(ISNA(VLOOKUP($C127,'Calgary Nor-Am Feb 14 DM'!$A$17:$H$92,8,FALSE))=TRUE,0,VLOOKUP($C127,'Calgary Nor-Am Feb 14 DM'!$A$17:$H$92,8,FALSE))</f>
        <v>0</v>
      </c>
      <c r="X127" s="10">
        <f>IF(ISNA(VLOOKUP($C127,'Camp Fortune TT Feb 21 MO'!$A$17:$H$97,8,FALSE))=TRUE,0,VLOOKUP($C127,'Camp Fortune TT Feb 21 MO'!$A$17:$H$97,8,FALSE))</f>
        <v>0</v>
      </c>
      <c r="Y127" s="10">
        <f>IF(ISNA(VLOOKUP($C127,'Park City Nor-Am Feb 20 MO'!$A$17:$H$97,8,FALSE))=TRUE,0,VLOOKUP($C127,'Park City Nor-Am Feb 20 MO'!$A$17:$H$97,8,FALSE))</f>
        <v>0</v>
      </c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 ht="13.5" customHeight="1">
      <c r="A128" s="151"/>
      <c r="B128" s="151"/>
      <c r="C128" s="210"/>
      <c r="D128" s="140"/>
      <c r="E128" s="8"/>
      <c r="F128" s="9"/>
      <c r="G128" s="19"/>
      <c r="H128" s="19"/>
      <c r="I128" s="19"/>
      <c r="J128" s="9"/>
      <c r="K128" s="98"/>
      <c r="L128" s="10"/>
      <c r="M128" s="26"/>
      <c r="N128" s="10"/>
      <c r="O128" s="10"/>
      <c r="P128" s="10"/>
      <c r="Q128" s="10"/>
      <c r="R128" s="10"/>
      <c r="S128" s="10"/>
      <c r="T128" s="10"/>
      <c r="U128" s="10"/>
      <c r="V128" s="10"/>
      <c r="W128" s="10">
        <f>IF(ISNA(VLOOKUP($C128,'Calgary Nor-Am Feb 14 DM'!$A$17:$H$92,8,FALSE))=TRUE,0,VLOOKUP($C128,'Calgary Nor-Am Feb 14 DM'!$A$17:$H$92,8,FALSE))</f>
        <v>0</v>
      </c>
      <c r="X128" s="10">
        <f>IF(ISNA(VLOOKUP($C128,'Camp Fortune TT Feb 21 MO'!$A$17:$H$97,8,FALSE))=TRUE,0,VLOOKUP($C128,'Camp Fortune TT Feb 21 MO'!$A$17:$H$97,8,FALSE))</f>
        <v>0</v>
      </c>
      <c r="Y128" s="10">
        <f>IF(ISNA(VLOOKUP($C128,'Park City Nor-Am Feb 20 MO'!$A$17:$H$97,8,FALSE))=TRUE,0,VLOOKUP($C128,'Park City Nor-Am Feb 20 MO'!$A$17:$H$97,8,FALSE))</f>
        <v>0</v>
      </c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 ht="13.5" customHeight="1">
      <c r="A129" s="151"/>
      <c r="B129" s="151"/>
      <c r="C129" s="210"/>
      <c r="D129" s="140"/>
      <c r="E129" s="8"/>
      <c r="F129" s="9"/>
      <c r="G129" s="19"/>
      <c r="H129" s="19"/>
      <c r="I129" s="19"/>
      <c r="J129" s="9"/>
      <c r="K129" s="98"/>
      <c r="L129" s="10"/>
      <c r="M129" s="26"/>
      <c r="N129" s="10"/>
      <c r="O129" s="26"/>
      <c r="P129" s="10"/>
      <c r="Q129" s="10"/>
      <c r="R129" s="10"/>
      <c r="S129" s="10"/>
      <c r="T129" s="10"/>
      <c r="U129" s="10"/>
      <c r="V129" s="10"/>
      <c r="W129" s="10">
        <f>IF(ISNA(VLOOKUP($C129,'Calgary Nor-Am Feb 14 DM'!$A$17:$H$92,8,FALSE))=TRUE,0,VLOOKUP($C129,'Calgary Nor-Am Feb 14 DM'!$A$17:$H$92,8,FALSE))</f>
        <v>0</v>
      </c>
      <c r="X129" s="10">
        <f>IF(ISNA(VLOOKUP($C129,'Camp Fortune TT Feb 21 MO'!$A$17:$H$97,8,FALSE))=TRUE,0,VLOOKUP($C129,'Camp Fortune TT Feb 21 MO'!$A$17:$H$97,8,FALSE))</f>
        <v>0</v>
      </c>
      <c r="Y129" s="10">
        <f>IF(ISNA(VLOOKUP($C129,'Park City Nor-Am Feb 20 MO'!$A$17:$H$97,8,FALSE))=TRUE,0,VLOOKUP($C129,'Park City Nor-Am Feb 20 MO'!$A$17:$H$97,8,FALSE))</f>
        <v>0</v>
      </c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 ht="13.5" customHeight="1">
      <c r="A130" s="151"/>
      <c r="B130" s="151"/>
      <c r="C130" s="210"/>
      <c r="D130" s="140"/>
      <c r="E130" s="8"/>
      <c r="F130" s="9"/>
      <c r="G130" s="19"/>
      <c r="H130" s="19"/>
      <c r="I130" s="19"/>
      <c r="J130" s="9"/>
      <c r="K130" s="98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>
        <f>IF(ISNA(VLOOKUP($C130,'Calgary Nor-Am Feb 14 DM'!$A$17:$H$92,8,FALSE))=TRUE,0,VLOOKUP($C130,'Calgary Nor-Am Feb 14 DM'!$A$17:$H$92,8,FALSE))</f>
        <v>0</v>
      </c>
      <c r="X130" s="10">
        <f>IF(ISNA(VLOOKUP($C130,'Camp Fortune TT Feb 21 MO'!$A$17:$H$97,8,FALSE))=TRUE,0,VLOOKUP($C130,'Camp Fortune TT Feb 21 MO'!$A$17:$H$97,8,FALSE))</f>
        <v>0</v>
      </c>
      <c r="Y130" s="10">
        <f>IF(ISNA(VLOOKUP($C130,'Park City Nor-Am Feb 20 MO'!$A$17:$H$97,8,FALSE))=TRUE,0,VLOOKUP($C130,'Park City Nor-Am Feb 20 MO'!$A$17:$H$97,8,FALSE))</f>
        <v>0</v>
      </c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 ht="13.5" customHeight="1">
      <c r="A131" s="151"/>
      <c r="B131" s="151"/>
      <c r="C131" s="207"/>
      <c r="D131" s="140"/>
      <c r="E131" s="8"/>
      <c r="F131" s="9"/>
      <c r="G131" s="19"/>
      <c r="H131" s="19"/>
      <c r="I131" s="19"/>
      <c r="J131" s="9"/>
      <c r="K131" s="98"/>
      <c r="L131" s="10"/>
      <c r="M131" s="26"/>
      <c r="N131" s="10"/>
      <c r="O131" s="10"/>
      <c r="P131" s="10"/>
      <c r="Q131" s="10"/>
      <c r="R131" s="10"/>
      <c r="S131" s="10"/>
      <c r="T131" s="10"/>
      <c r="U131" s="10"/>
      <c r="V131" s="10"/>
      <c r="W131" s="10">
        <f>IF(ISNA(VLOOKUP($C131,'Calgary Nor-Am Feb 14 DM'!$A$17:$H$92,8,FALSE))=TRUE,0,VLOOKUP($C131,'Calgary Nor-Am Feb 14 DM'!$A$17:$H$92,8,FALSE))</f>
        <v>0</v>
      </c>
      <c r="X131" s="10">
        <f>IF(ISNA(VLOOKUP($C131,'Camp Fortune TT Feb 21 MO'!$A$17:$H$97,8,FALSE))=TRUE,0,VLOOKUP($C131,'Camp Fortune TT Feb 21 MO'!$A$17:$H$97,8,FALSE))</f>
        <v>0</v>
      </c>
      <c r="Y131" s="10">
        <f>IF(ISNA(VLOOKUP($C131,'Park City Nor-Am Feb 20 MO'!$A$17:$H$97,8,FALSE))=TRUE,0,VLOOKUP($C131,'Park City Nor-Am Feb 20 MO'!$A$17:$H$97,8,FALSE))</f>
        <v>0</v>
      </c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 ht="13.5" customHeight="1">
      <c r="A132" s="151"/>
      <c r="B132" s="151"/>
      <c r="C132" s="207"/>
      <c r="D132" s="140"/>
      <c r="E132" s="8"/>
      <c r="F132" s="9"/>
      <c r="G132" s="19"/>
      <c r="H132" s="19"/>
      <c r="I132" s="19"/>
      <c r="J132" s="9"/>
      <c r="K132" s="98"/>
      <c r="L132" s="10"/>
      <c r="M132" s="26"/>
      <c r="N132" s="10"/>
      <c r="O132" s="10"/>
      <c r="P132" s="10"/>
      <c r="Q132" s="10"/>
      <c r="R132" s="10"/>
      <c r="S132" s="10"/>
      <c r="T132" s="10"/>
      <c r="U132" s="10"/>
      <c r="V132" s="10"/>
      <c r="W132" s="10">
        <f>IF(ISNA(VLOOKUP($C132,'Calgary Nor-Am Feb 14 DM'!$A$17:$H$92,8,FALSE))=TRUE,0,VLOOKUP($C132,'Calgary Nor-Am Feb 14 DM'!$A$17:$H$92,8,FALSE))</f>
        <v>0</v>
      </c>
      <c r="X132" s="10">
        <f>IF(ISNA(VLOOKUP($C132,'Camp Fortune TT Feb 21 MO'!$A$17:$H$97,8,FALSE))=TRUE,0,VLOOKUP($C132,'Camp Fortune TT Feb 21 MO'!$A$17:$H$97,8,FALSE))</f>
        <v>0</v>
      </c>
      <c r="Y132" s="10">
        <f>IF(ISNA(VLOOKUP($C132,'Park City Nor-Am Feb 20 MO'!$A$17:$H$97,8,FALSE))=TRUE,0,VLOOKUP($C132,'Park City Nor-Am Feb 20 MO'!$A$17:$H$97,8,FALSE))</f>
        <v>0</v>
      </c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 ht="13.5" customHeight="1">
      <c r="A133" s="151"/>
      <c r="B133" s="151"/>
      <c r="C133" s="207"/>
      <c r="D133" s="140"/>
      <c r="E133" s="8"/>
      <c r="F133" s="9"/>
      <c r="G133" s="19"/>
      <c r="H133" s="19"/>
      <c r="I133" s="19"/>
      <c r="J133" s="9"/>
      <c r="K133" s="98"/>
      <c r="L133" s="10"/>
      <c r="M133" s="26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>
        <f>IF(ISNA(VLOOKUP($C133,'Camp Fortune TT Feb 21 MO'!$A$17:$H$97,8,FALSE))=TRUE,0,VLOOKUP($C133,'Camp Fortune TT Feb 21 MO'!$A$17:$H$97,8,FALSE))</f>
        <v>0</v>
      </c>
      <c r="Y133" s="10">
        <f>IF(ISNA(VLOOKUP($C133,'Park City Nor-Am Feb 20 MO'!$A$17:$H$97,8,FALSE))=TRUE,0,VLOOKUP($C133,'Park City Nor-Am Feb 20 MO'!$A$17:$H$97,8,FALSE))</f>
        <v>0</v>
      </c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 ht="13.5" customHeight="1">
      <c r="A134" s="151"/>
      <c r="B134" s="151"/>
      <c r="C134" s="210"/>
      <c r="D134" s="140"/>
      <c r="E134" s="8"/>
      <c r="F134" s="9"/>
      <c r="G134" s="19"/>
      <c r="H134" s="19"/>
      <c r="I134" s="19"/>
      <c r="J134" s="9"/>
      <c r="K134" s="98"/>
      <c r="L134" s="10"/>
      <c r="M134" s="26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>
        <f>IF(ISNA(VLOOKUP($C134,'Camp Fortune TT Feb 21 MO'!$A$17:$H$97,8,FALSE))=TRUE,0,VLOOKUP($C134,'Camp Fortune TT Feb 21 MO'!$A$17:$H$97,8,FALSE))</f>
        <v>0</v>
      </c>
      <c r="Y134" s="10">
        <f>IF(ISNA(VLOOKUP($C134,'Park City Nor-Am Feb 20 MO'!$A$17:$H$97,8,FALSE))=TRUE,0,VLOOKUP($C134,'Park City Nor-Am Feb 20 MO'!$A$17:$H$97,8,FALSE))</f>
        <v>0</v>
      </c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 ht="13.5" customHeight="1">
      <c r="A135" s="151"/>
      <c r="B135" s="151"/>
      <c r="C135" s="210"/>
      <c r="D135" s="140"/>
      <c r="E135" s="8"/>
      <c r="F135" s="9"/>
      <c r="G135" s="19"/>
      <c r="H135" s="19"/>
      <c r="I135" s="19"/>
      <c r="J135" s="9"/>
      <c r="K135" s="98"/>
      <c r="L135" s="10"/>
      <c r="M135" s="26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>
        <f>IF(ISNA(VLOOKUP($C135,'Camp Fortune TT Feb 21 MO'!$A$17:$H$97,8,FALSE))=TRUE,0,VLOOKUP($C135,'Camp Fortune TT Feb 21 MO'!$A$17:$H$97,8,FALSE))</f>
        <v>0</v>
      </c>
      <c r="Y135" s="10">
        <f>IF(ISNA(VLOOKUP($C135,'Park City Nor-Am Feb 20 MO'!$A$17:$H$97,8,FALSE))=TRUE,0,VLOOKUP($C135,'Park City Nor-Am Feb 20 MO'!$A$17:$H$97,8,FALSE))</f>
        <v>0</v>
      </c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 ht="13.5" customHeight="1">
      <c r="A136" s="151"/>
      <c r="B136" s="151"/>
      <c r="C136" s="210"/>
      <c r="D136" s="140"/>
      <c r="E136" s="8"/>
      <c r="F136" s="9"/>
      <c r="G136" s="19"/>
      <c r="H136" s="19"/>
      <c r="I136" s="19"/>
      <c r="J136" s="9"/>
      <c r="K136" s="98"/>
      <c r="L136" s="10"/>
      <c r="M136" s="26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>
        <f>IF(ISNA(VLOOKUP($C136,'Camp Fortune TT Feb 21 MO'!$A$17:$H$97,8,FALSE))=TRUE,0,VLOOKUP($C136,'Camp Fortune TT Feb 21 MO'!$A$17:$H$97,8,FALSE))</f>
        <v>0</v>
      </c>
      <c r="Y136" s="10">
        <f>IF(ISNA(VLOOKUP($C136,'Park City Nor-Am Feb 20 MO'!$A$17:$H$97,8,FALSE))=TRUE,0,VLOOKUP($C136,'Park City Nor-Am Feb 20 MO'!$A$17:$H$97,8,FALSE))</f>
        <v>0</v>
      </c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 ht="13.5" customHeight="1">
      <c r="A137" s="151"/>
      <c r="B137" s="151"/>
      <c r="C137" s="210"/>
      <c r="D137" s="140"/>
      <c r="E137" s="8"/>
      <c r="F137" s="9"/>
      <c r="G137" s="19"/>
      <c r="H137" s="19"/>
      <c r="I137" s="19"/>
      <c r="J137" s="9"/>
      <c r="K137" s="98"/>
      <c r="L137" s="10"/>
      <c r="M137" s="26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>
        <f>IF(ISNA(VLOOKUP($C137,'Park City Nor-Am Feb 20 MO'!$A$17:$H$97,8,FALSE))=TRUE,0,VLOOKUP($C137,'Park City Nor-Am Feb 20 MO'!$A$17:$H$97,8,FALSE))</f>
        <v>0</v>
      </c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 ht="13.5" customHeight="1">
      <c r="A138" s="151"/>
      <c r="B138" s="151"/>
      <c r="C138" s="210"/>
      <c r="D138" s="140"/>
      <c r="E138" s="8"/>
      <c r="F138" s="9"/>
      <c r="G138" s="19"/>
      <c r="H138" s="19"/>
      <c r="I138" s="19"/>
      <c r="J138" s="9"/>
      <c r="K138" s="98"/>
      <c r="L138" s="10"/>
      <c r="M138" s="26"/>
      <c r="N138" s="10"/>
      <c r="O138" s="26"/>
      <c r="P138" s="10"/>
      <c r="Q138" s="10"/>
      <c r="R138" s="10"/>
      <c r="S138" s="10"/>
      <c r="T138" s="10"/>
      <c r="U138" s="10"/>
      <c r="V138" s="10"/>
      <c r="W138" s="10"/>
      <c r="X138" s="10"/>
      <c r="Y138" s="10">
        <f>IF(ISNA(VLOOKUP($C138,'Park City Nor-Am Feb 20 MO'!$A$17:$H$97,8,FALSE))=TRUE,0,VLOOKUP($C138,'Park City Nor-Am Feb 20 MO'!$A$17:$H$97,8,FALSE))</f>
        <v>0</v>
      </c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 ht="13.5" customHeight="1">
      <c r="A139" s="151"/>
      <c r="B139" s="151"/>
      <c r="C139" s="210"/>
      <c r="D139" s="140"/>
      <c r="E139" s="8"/>
      <c r="F139" s="9"/>
      <c r="G139" s="19"/>
      <c r="H139" s="19"/>
      <c r="I139" s="19"/>
      <c r="J139" s="9"/>
      <c r="K139" s="98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>
        <f>IF(ISNA(VLOOKUP($C139,'Park City Nor-Am Feb 20 MO'!$A$17:$H$97,8,FALSE))=TRUE,0,VLOOKUP($C139,'Park City Nor-Am Feb 20 MO'!$A$17:$H$97,8,FALSE))</f>
        <v>0</v>
      </c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 ht="13.5" customHeight="1">
      <c r="A140" s="151"/>
      <c r="B140" s="151"/>
      <c r="C140" s="207"/>
      <c r="D140" s="140"/>
      <c r="E140" s="8"/>
      <c r="F140" s="9"/>
      <c r="G140" s="19"/>
      <c r="H140" s="19"/>
      <c r="I140" s="19"/>
      <c r="J140" s="9"/>
      <c r="K140" s="98"/>
      <c r="L140" s="10"/>
      <c r="M140" s="26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>
        <f>IF(ISNA(VLOOKUP($C140,'Park City Nor-Am Feb 20 MO'!$A$17:$H$97,8,FALSE))=TRUE,0,VLOOKUP($C140,'Park City Nor-Am Feb 20 MO'!$A$17:$H$97,8,FALSE))</f>
        <v>0</v>
      </c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 ht="13.5" customHeight="1">
      <c r="A141" s="151"/>
      <c r="B141" s="151"/>
      <c r="C141" s="207"/>
      <c r="D141" s="140"/>
      <c r="E141" s="8"/>
      <c r="F141" s="9"/>
      <c r="G141" s="19"/>
      <c r="H141" s="19"/>
      <c r="I141" s="19"/>
      <c r="J141" s="9"/>
      <c r="K141" s="98"/>
      <c r="L141" s="10"/>
      <c r="M141" s="26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>
        <f>IF(ISNA(VLOOKUP($C141,'Park City Nor-Am Feb 20 MO'!$A$17:$H$97,8,FALSE))=TRUE,0,VLOOKUP($C141,'Park City Nor-Am Feb 20 MO'!$A$17:$H$97,8,FALSE))</f>
        <v>0</v>
      </c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 ht="13.5" customHeight="1">
      <c r="A142" s="151"/>
      <c r="B142" s="151"/>
      <c r="C142" s="207"/>
      <c r="D142" s="140"/>
      <c r="E142" s="8"/>
      <c r="F142" s="9"/>
      <c r="G142" s="19"/>
      <c r="H142" s="19"/>
      <c r="I142" s="19"/>
      <c r="J142" s="9"/>
      <c r="K142" s="98"/>
      <c r="L142" s="10"/>
      <c r="M142" s="26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>
        <f>IF(ISNA(VLOOKUP($C142,'Park City Nor-Am Feb 20 MO'!$A$17:$H$97,8,FALSE))=TRUE,0,VLOOKUP($C142,'Park City Nor-Am Feb 20 MO'!$A$17:$H$97,8,FALSE))</f>
        <v>0</v>
      </c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 ht="13.5" customHeight="1">
      <c r="A143" s="151"/>
      <c r="B143" s="151"/>
      <c r="C143" s="210"/>
      <c r="D143" s="140"/>
      <c r="E143" s="8"/>
      <c r="F143" s="9"/>
      <c r="G143" s="19"/>
      <c r="H143" s="19"/>
      <c r="I143" s="19"/>
      <c r="J143" s="9"/>
      <c r="K143" s="98"/>
      <c r="L143" s="10"/>
      <c r="M143" s="26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>
        <f>IF(ISNA(VLOOKUP($C143,'Park City Nor-Am Feb 20 MO'!$A$17:$H$97,8,FALSE))=TRUE,0,VLOOKUP($C143,'Park City Nor-Am Feb 20 MO'!$A$17:$H$97,8,FALSE))</f>
        <v>0</v>
      </c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ht="13.5" customHeight="1">
      <c r="A144" s="151"/>
      <c r="B144" s="151"/>
      <c r="C144" s="210"/>
      <c r="D144" s="140"/>
      <c r="E144" s="8"/>
      <c r="F144" s="9"/>
      <c r="G144" s="19"/>
      <c r="H144" s="19"/>
      <c r="I144" s="19"/>
      <c r="J144" s="9"/>
      <c r="K144" s="98"/>
      <c r="L144" s="10"/>
      <c r="M144" s="26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>
        <f>IF(ISNA(VLOOKUP($C144,'Park City Nor-Am Feb 20 MO'!$A$17:$H$97,8,FALSE))=TRUE,0,VLOOKUP($C144,'Park City Nor-Am Feb 20 MO'!$A$17:$H$97,8,FALSE))</f>
        <v>0</v>
      </c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ht="13.5" customHeight="1">
      <c r="A145" s="151"/>
      <c r="B145" s="151"/>
      <c r="C145" s="210"/>
      <c r="D145" s="140"/>
      <c r="E145" s="8"/>
      <c r="F145" s="9"/>
      <c r="G145" s="19"/>
      <c r="H145" s="19"/>
      <c r="I145" s="19"/>
      <c r="J145" s="9"/>
      <c r="K145" s="98"/>
      <c r="L145" s="10"/>
      <c r="M145" s="26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>
        <f>IF(ISNA(VLOOKUP($C145,'Park City Nor-Am Feb 20 MO'!$A$17:$H$97,8,FALSE))=TRUE,0,VLOOKUP($C145,'Park City Nor-Am Feb 20 MO'!$A$17:$H$97,8,FALSE))</f>
        <v>0</v>
      </c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 ht="13.5" customHeight="1">
      <c r="A146" s="151"/>
      <c r="B146" s="151"/>
      <c r="C146" s="210"/>
      <c r="D146" s="140"/>
      <c r="E146" s="8"/>
      <c r="F146" s="9"/>
      <c r="G146" s="19"/>
      <c r="H146" s="19"/>
      <c r="I146" s="19"/>
      <c r="J146" s="9"/>
      <c r="K146" s="98"/>
      <c r="L146" s="10"/>
      <c r="M146" s="26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>
        <f>IF(ISNA(VLOOKUP($C146,'Park City Nor-Am Feb 20 MO'!$A$17:$H$97,8,FALSE))=TRUE,0,VLOOKUP($C146,'Park City Nor-Am Feb 20 MO'!$A$17:$H$97,8,FALSE))</f>
        <v>0</v>
      </c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 ht="13.5" customHeight="1">
      <c r="A147" s="151"/>
      <c r="B147" s="151"/>
      <c r="C147" s="210"/>
      <c r="D147" s="140"/>
      <c r="E147" s="8"/>
      <c r="F147" s="9"/>
      <c r="G147" s="19"/>
      <c r="H147" s="19"/>
      <c r="I147" s="19"/>
      <c r="J147" s="9"/>
      <c r="K147" s="98"/>
      <c r="L147" s="10"/>
      <c r="M147" s="26"/>
      <c r="N147" s="10"/>
      <c r="O147" s="26"/>
      <c r="P147" s="10"/>
      <c r="Q147" s="10"/>
      <c r="R147" s="10"/>
      <c r="S147" s="10"/>
      <c r="T147" s="10"/>
      <c r="U147" s="10"/>
      <c r="V147" s="10"/>
      <c r="W147" s="10"/>
      <c r="X147" s="10"/>
      <c r="Y147" s="10">
        <f>IF(ISNA(VLOOKUP($C147,'Park City Nor-Am Feb 20 MO'!$A$17:$H$97,8,FALSE))=TRUE,0,VLOOKUP($C147,'Park City Nor-Am Feb 20 MO'!$A$17:$H$97,8,FALSE))</f>
        <v>0</v>
      </c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 ht="13.5" customHeight="1">
      <c r="A148" s="151"/>
      <c r="B148" s="151"/>
      <c r="C148" s="210"/>
      <c r="D148" s="140"/>
      <c r="E148" s="8"/>
      <c r="F148" s="9"/>
      <c r="G148" s="19"/>
      <c r="H148" s="19"/>
      <c r="I148" s="19"/>
      <c r="J148" s="9"/>
      <c r="K148" s="98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>
        <f>IF(ISNA(VLOOKUP($C148,'Park City Nor-Am Feb 20 MO'!$A$17:$H$97,8,FALSE))=TRUE,0,VLOOKUP($C148,'Park City Nor-Am Feb 20 MO'!$A$17:$H$97,8,FALSE))</f>
        <v>0</v>
      </c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 ht="13.5" customHeight="1">
      <c r="A149" s="151"/>
      <c r="B149" s="151"/>
      <c r="C149" s="207"/>
      <c r="D149" s="140"/>
      <c r="E149" s="8"/>
      <c r="F149" s="9"/>
      <c r="G149" s="19"/>
      <c r="H149" s="19"/>
      <c r="I149" s="19"/>
      <c r="J149" s="9"/>
      <c r="K149" s="98"/>
      <c r="L149" s="10"/>
      <c r="M149" s="26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>
        <f>IF(ISNA(VLOOKUP($C149,'Park City Nor-Am Feb 20 MO'!$A$17:$H$97,8,FALSE))=TRUE,0,VLOOKUP($C149,'Park City Nor-Am Feb 20 MO'!$A$17:$H$97,8,FALSE))</f>
        <v>0</v>
      </c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 ht="13.5" customHeight="1">
      <c r="A150" s="151"/>
      <c r="B150" s="151"/>
      <c r="C150" s="207"/>
      <c r="D150" s="140"/>
      <c r="E150" s="8"/>
      <c r="F150" s="9"/>
      <c r="G150" s="19"/>
      <c r="H150" s="19"/>
      <c r="I150" s="19"/>
      <c r="J150" s="9"/>
      <c r="K150" s="98"/>
      <c r="L150" s="10"/>
      <c r="M150" s="26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>
        <f>IF(ISNA(VLOOKUP($C150,'Park City Nor-Am Feb 20 MO'!$A$17:$H$97,8,FALSE))=TRUE,0,VLOOKUP($C150,'Park City Nor-Am Feb 20 MO'!$A$17:$H$97,8,FALSE))</f>
        <v>0</v>
      </c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 ht="13.5" customHeight="1">
      <c r="A151" s="151"/>
      <c r="B151" s="151"/>
      <c r="C151" s="207"/>
      <c r="D151" s="140"/>
      <c r="E151" s="8"/>
      <c r="F151" s="9"/>
      <c r="G151" s="19"/>
      <c r="H151" s="19"/>
      <c r="I151" s="19"/>
      <c r="J151" s="9"/>
      <c r="K151" s="98"/>
      <c r="L151" s="10"/>
      <c r="M151" s="26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>
        <f>IF(ISNA(VLOOKUP($C151,'Park City Nor-Am Feb 20 MO'!$A$17:$H$97,8,FALSE))=TRUE,0,VLOOKUP($C151,'Park City Nor-Am Feb 20 MO'!$A$17:$H$97,8,FALSE))</f>
        <v>0</v>
      </c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 ht="13.5" customHeight="1">
      <c r="A152" s="151"/>
      <c r="B152" s="151"/>
      <c r="C152" s="210"/>
      <c r="D152" s="140"/>
      <c r="E152" s="8"/>
      <c r="F152" s="9"/>
      <c r="G152" s="19"/>
      <c r="H152" s="19"/>
      <c r="I152" s="19"/>
      <c r="J152" s="9"/>
      <c r="K152" s="98"/>
      <c r="L152" s="10"/>
      <c r="M152" s="26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>
        <f>IF(ISNA(VLOOKUP($C152,'Park City Nor-Am Feb 20 MO'!$A$17:$H$97,8,FALSE))=TRUE,0,VLOOKUP($C152,'Park City Nor-Am Feb 20 MO'!$A$17:$H$97,8,FALSE))</f>
        <v>0</v>
      </c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 ht="13.5" customHeight="1">
      <c r="A153" s="151"/>
      <c r="B153" s="151"/>
      <c r="C153" s="210"/>
      <c r="D153" s="140"/>
      <c r="E153" s="8"/>
      <c r="F153" s="9"/>
      <c r="G153" s="19"/>
      <c r="H153" s="19"/>
      <c r="I153" s="19"/>
      <c r="J153" s="9"/>
      <c r="K153" s="98"/>
      <c r="L153" s="10"/>
      <c r="M153" s="26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>
        <f>IF(ISNA(VLOOKUP($C153,'Park City Nor-Am Feb 20 MO'!$A$17:$H$97,8,FALSE))=TRUE,0,VLOOKUP($C153,'Park City Nor-Am Feb 20 MO'!$A$17:$H$97,8,FALSE))</f>
        <v>0</v>
      </c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 ht="13.5" customHeight="1">
      <c r="A154" s="151"/>
      <c r="B154" s="151"/>
      <c r="C154" s="210"/>
      <c r="D154" s="140"/>
      <c r="E154" s="8"/>
      <c r="F154" s="9"/>
      <c r="G154" s="19"/>
      <c r="H154" s="19"/>
      <c r="I154" s="19"/>
      <c r="J154" s="9"/>
      <c r="K154" s="98"/>
      <c r="L154" s="10"/>
      <c r="M154" s="26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>
        <f>IF(ISNA(VLOOKUP($C154,'Park City Nor-Am Feb 20 MO'!$A$17:$H$97,8,FALSE))=TRUE,0,VLOOKUP($C154,'Park City Nor-Am Feb 20 MO'!$A$17:$H$97,8,FALSE))</f>
        <v>0</v>
      </c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 ht="13.5" customHeight="1">
      <c r="A155" s="151"/>
      <c r="B155" s="151"/>
      <c r="C155" s="210"/>
      <c r="D155" s="140"/>
      <c r="E155" s="8"/>
      <c r="F155" s="9"/>
      <c r="G155" s="19"/>
      <c r="H155" s="19"/>
      <c r="I155" s="19"/>
      <c r="J155" s="9"/>
      <c r="K155" s="98"/>
      <c r="L155" s="10"/>
      <c r="M155" s="26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>
        <f>IF(ISNA(VLOOKUP($C155,'Park City Nor-Am Feb 20 MO'!$A$17:$H$97,8,FALSE))=TRUE,0,VLOOKUP($C155,'Park City Nor-Am Feb 20 MO'!$A$17:$H$97,8,FALSE))</f>
        <v>0</v>
      </c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 ht="13.5" customHeight="1">
      <c r="A156" s="151"/>
      <c r="B156" s="151"/>
      <c r="C156" s="210"/>
      <c r="D156" s="140"/>
      <c r="E156" s="8"/>
      <c r="F156" s="9"/>
      <c r="G156" s="19"/>
      <c r="H156" s="19"/>
      <c r="I156" s="19"/>
      <c r="J156" s="9"/>
      <c r="K156" s="98"/>
      <c r="L156" s="10"/>
      <c r="M156" s="26"/>
      <c r="N156" s="10"/>
      <c r="O156" s="26"/>
      <c r="P156" s="10"/>
      <c r="Q156" s="10"/>
      <c r="R156" s="10"/>
      <c r="S156" s="10"/>
      <c r="T156" s="10"/>
      <c r="U156" s="10"/>
      <c r="V156" s="10"/>
      <c r="W156" s="10"/>
      <c r="X156" s="10"/>
      <c r="Y156" s="10">
        <f>IF(ISNA(VLOOKUP($C156,'Park City Nor-Am Feb 20 MO'!$A$17:$H$97,8,FALSE))=TRUE,0,VLOOKUP($C156,'Park City Nor-Am Feb 20 MO'!$A$17:$H$97,8,FALSE))</f>
        <v>0</v>
      </c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 ht="13.5" customHeight="1">
      <c r="A157" s="151"/>
      <c r="B157" s="151"/>
      <c r="C157" s="210"/>
      <c r="D157" s="140"/>
      <c r="E157" s="8"/>
      <c r="F157" s="9"/>
      <c r="G157" s="19"/>
      <c r="H157" s="19"/>
      <c r="I157" s="19"/>
      <c r="J157" s="9"/>
      <c r="K157" s="98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>
        <f>IF(ISNA(VLOOKUP($C157,'Park City Nor-Am Feb 20 MO'!$A$17:$H$97,8,FALSE))=TRUE,0,VLOOKUP($C157,'Park City Nor-Am Feb 20 MO'!$A$17:$H$97,8,FALSE))</f>
        <v>0</v>
      </c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 ht="13.5" customHeight="1">
      <c r="A158" s="151"/>
      <c r="B158" s="151"/>
      <c r="C158" s="207"/>
      <c r="D158" s="140"/>
      <c r="E158" s="8"/>
      <c r="F158" s="9"/>
      <c r="G158" s="19"/>
      <c r="H158" s="19"/>
      <c r="I158" s="19"/>
      <c r="J158" s="9"/>
      <c r="K158" s="98"/>
      <c r="L158" s="10"/>
      <c r="M158" s="26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>
        <f>IF(ISNA(VLOOKUP($C158,'Park City Nor-Am Feb 20 MO'!$A$17:$H$97,8,FALSE))=TRUE,0,VLOOKUP($C158,'Park City Nor-Am Feb 20 MO'!$A$17:$H$97,8,FALSE))</f>
        <v>0</v>
      </c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 ht="13.5" customHeight="1">
      <c r="A159" s="151"/>
      <c r="B159" s="151"/>
      <c r="C159" s="207"/>
      <c r="D159" s="140"/>
      <c r="E159" s="8"/>
      <c r="F159" s="9"/>
      <c r="G159" s="19"/>
      <c r="H159" s="19"/>
      <c r="I159" s="19"/>
      <c r="J159" s="9"/>
      <c r="K159" s="98"/>
      <c r="L159" s="10"/>
      <c r="M159" s="26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>
        <f>IF(ISNA(VLOOKUP($C159,'Park City Nor-Am Feb 20 MO'!$A$17:$H$97,8,FALSE))=TRUE,0,VLOOKUP($C159,'Park City Nor-Am Feb 20 MO'!$A$17:$H$97,8,FALSE))</f>
        <v>0</v>
      </c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 ht="13.5" customHeight="1">
      <c r="A160" s="151"/>
      <c r="B160" s="151"/>
      <c r="C160" s="207"/>
      <c r="D160" s="140"/>
      <c r="E160" s="8"/>
      <c r="F160" s="9"/>
      <c r="G160" s="19"/>
      <c r="H160" s="19"/>
      <c r="I160" s="19"/>
      <c r="J160" s="9"/>
      <c r="K160" s="98"/>
      <c r="L160" s="10"/>
      <c r="M160" s="26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>
        <f>IF(ISNA(VLOOKUP($C160,'Park City Nor-Am Feb 20 MO'!$A$17:$H$97,8,FALSE))=TRUE,0,VLOOKUP($C160,'Park City Nor-Am Feb 20 MO'!$A$17:$H$97,8,FALSE))</f>
        <v>0</v>
      </c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 ht="13.5" customHeight="1">
      <c r="A161" s="151"/>
      <c r="B161" s="151"/>
      <c r="C161" s="210"/>
      <c r="D161" s="140"/>
      <c r="E161" s="8"/>
      <c r="F161" s="9"/>
      <c r="G161" s="19"/>
      <c r="H161" s="19"/>
      <c r="I161" s="19"/>
      <c r="J161" s="9"/>
      <c r="K161" s="98"/>
      <c r="L161" s="10"/>
      <c r="M161" s="26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>
        <f>IF(ISNA(VLOOKUP($C161,'Park City Nor-Am Feb 20 MO'!$A$17:$H$97,8,FALSE))=TRUE,0,VLOOKUP($C161,'Park City Nor-Am Feb 20 MO'!$A$17:$H$97,8,FALSE))</f>
        <v>0</v>
      </c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 ht="13.5" customHeight="1">
      <c r="A162" s="151"/>
      <c r="B162" s="151"/>
      <c r="C162" s="210"/>
      <c r="D162" s="140"/>
      <c r="E162" s="8"/>
      <c r="F162" s="9"/>
      <c r="G162" s="19"/>
      <c r="H162" s="19"/>
      <c r="I162" s="19"/>
      <c r="J162" s="9"/>
      <c r="K162" s="98"/>
      <c r="L162" s="10"/>
      <c r="M162" s="26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>
        <f>IF(ISNA(VLOOKUP($C162,'Park City Nor-Am Feb 20 MO'!$A$17:$H$97,8,FALSE))=TRUE,0,VLOOKUP($C162,'Park City Nor-Am Feb 20 MO'!$A$17:$H$97,8,FALSE))</f>
        <v>0</v>
      </c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 ht="13.5" customHeight="1">
      <c r="A163" s="151"/>
      <c r="B163" s="151"/>
      <c r="C163" s="210"/>
      <c r="D163" s="140"/>
      <c r="E163" s="8"/>
      <c r="F163" s="9"/>
      <c r="G163" s="19"/>
      <c r="H163" s="19"/>
      <c r="I163" s="19"/>
      <c r="J163" s="9"/>
      <c r="K163" s="98"/>
      <c r="L163" s="10"/>
      <c r="M163" s="26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>
        <f>IF(ISNA(VLOOKUP($C163,'Park City Nor-Am Feb 20 MO'!$A$17:$H$97,8,FALSE))=TRUE,0,VLOOKUP($C163,'Park City Nor-Am Feb 20 MO'!$A$17:$H$97,8,FALSE))</f>
        <v>0</v>
      </c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 ht="13.5" customHeight="1">
      <c r="A164" s="151"/>
      <c r="B164" s="151"/>
      <c r="C164" s="210"/>
      <c r="D164" s="140"/>
      <c r="E164" s="8"/>
      <c r="F164" s="9"/>
      <c r="G164" s="19"/>
      <c r="H164" s="19"/>
      <c r="I164" s="19"/>
      <c r="J164" s="9"/>
      <c r="K164" s="98"/>
      <c r="L164" s="10"/>
      <c r="M164" s="26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>
        <f>IF(ISNA(VLOOKUP($C164,'Park City Nor-Am Feb 20 MO'!$A$17:$H$97,8,FALSE))=TRUE,0,VLOOKUP($C164,'Park City Nor-Am Feb 20 MO'!$A$17:$H$97,8,FALSE))</f>
        <v>0</v>
      </c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 ht="13.5" customHeight="1">
      <c r="A165" s="151"/>
      <c r="B165" s="151"/>
      <c r="C165" s="210"/>
      <c r="D165" s="140"/>
      <c r="E165" s="8"/>
      <c r="F165" s="9"/>
      <c r="G165" s="19"/>
      <c r="H165" s="19"/>
      <c r="I165" s="19"/>
      <c r="J165" s="9"/>
      <c r="K165" s="98"/>
      <c r="L165" s="10"/>
      <c r="M165" s="26"/>
      <c r="N165" s="10"/>
      <c r="O165" s="26"/>
      <c r="P165" s="10"/>
      <c r="Q165" s="10"/>
      <c r="R165" s="10"/>
      <c r="S165" s="10"/>
      <c r="T165" s="10"/>
      <c r="U165" s="10"/>
      <c r="V165" s="10"/>
      <c r="W165" s="10"/>
      <c r="X165" s="10"/>
      <c r="Y165" s="10">
        <f>IF(ISNA(VLOOKUP($C165,'Park City Nor-Am Feb 20 MO'!$A$17:$H$97,8,FALSE))=TRUE,0,VLOOKUP($C165,'Park City Nor-Am Feb 20 MO'!$A$17:$H$97,8,FALSE))</f>
        <v>0</v>
      </c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 ht="13.5" customHeight="1">
      <c r="A166" s="151"/>
      <c r="B166" s="151"/>
      <c r="C166" s="210"/>
      <c r="D166" s="140"/>
      <c r="E166" s="8"/>
      <c r="F166" s="9"/>
      <c r="G166" s="19"/>
      <c r="H166" s="19"/>
      <c r="I166" s="19"/>
      <c r="J166" s="9"/>
      <c r="K166" s="98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>
        <f>IF(ISNA(VLOOKUP($C166,'Park City Nor-Am Feb 20 MO'!$A$17:$H$97,8,FALSE))=TRUE,0,VLOOKUP($C166,'Park City Nor-Am Feb 20 MO'!$A$17:$H$97,8,FALSE))</f>
        <v>0</v>
      </c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 ht="13.5" customHeight="1">
      <c r="A167" s="151"/>
      <c r="B167" s="151"/>
      <c r="C167" s="207"/>
      <c r="D167" s="140"/>
      <c r="E167" s="8"/>
      <c r="F167" s="9"/>
      <c r="G167" s="19"/>
      <c r="H167" s="19"/>
      <c r="I167" s="19"/>
      <c r="J167" s="9"/>
      <c r="K167" s="98"/>
      <c r="L167" s="10"/>
      <c r="M167" s="26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>
        <f>IF(ISNA(VLOOKUP($C167,'Park City Nor-Am Feb 20 MO'!$A$17:$H$97,8,FALSE))=TRUE,0,VLOOKUP($C167,'Park City Nor-Am Feb 20 MO'!$A$17:$H$97,8,FALSE))</f>
        <v>0</v>
      </c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 ht="13.5" customHeight="1">
      <c r="A168" s="151"/>
      <c r="B168" s="151"/>
      <c r="C168" s="207"/>
      <c r="D168" s="140"/>
      <c r="E168" s="8"/>
      <c r="F168" s="9"/>
      <c r="G168" s="19"/>
      <c r="H168" s="19"/>
      <c r="I168" s="19"/>
      <c r="J168" s="9"/>
      <c r="K168" s="98"/>
      <c r="L168" s="10"/>
      <c r="M168" s="26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>
        <f>IF(ISNA(VLOOKUP($C168,'Park City Nor-Am Feb 20 MO'!$A$17:$H$97,8,FALSE))=TRUE,0,VLOOKUP($C168,'Park City Nor-Am Feb 20 MO'!$A$17:$H$97,8,FALSE))</f>
        <v>0</v>
      </c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 ht="13.5" customHeight="1">
      <c r="A169" s="151"/>
      <c r="B169" s="151"/>
      <c r="C169" s="207"/>
      <c r="D169" s="140"/>
      <c r="E169" s="8"/>
      <c r="F169" s="9"/>
      <c r="G169" s="19"/>
      <c r="H169" s="19"/>
      <c r="I169" s="19"/>
      <c r="J169" s="9"/>
      <c r="K169" s="98"/>
      <c r="L169" s="10"/>
      <c r="M169" s="26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>
        <f>IF(ISNA(VLOOKUP($C169,'Park City Nor-Am Feb 20 MO'!$A$17:$H$97,8,FALSE))=TRUE,0,VLOOKUP($C169,'Park City Nor-Am Feb 20 MO'!$A$17:$H$97,8,FALSE))</f>
        <v>0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 ht="13.5" customHeight="1">
      <c r="A170" s="151"/>
      <c r="B170" s="151"/>
      <c r="C170" s="210"/>
      <c r="D170" s="140"/>
      <c r="E170" s="8"/>
      <c r="F170" s="9"/>
      <c r="G170" s="19"/>
      <c r="H170" s="19"/>
      <c r="I170" s="19"/>
      <c r="J170" s="9"/>
      <c r="K170" s="98"/>
      <c r="L170" s="10"/>
      <c r="M170" s="26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>
        <f>IF(ISNA(VLOOKUP($C170,'Park City Nor-Am Feb 20 MO'!$A$17:$H$97,8,FALSE))=TRUE,0,VLOOKUP($C170,'Park City Nor-Am Feb 20 MO'!$A$17:$H$97,8,FALSE))</f>
        <v>0</v>
      </c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 ht="13.5" customHeight="1">
      <c r="A171" s="151"/>
      <c r="B171" s="151"/>
      <c r="C171" s="210"/>
      <c r="D171" s="140"/>
      <c r="E171" s="8"/>
      <c r="F171" s="9"/>
      <c r="G171" s="19"/>
      <c r="H171" s="19"/>
      <c r="I171" s="19"/>
      <c r="J171" s="9"/>
      <c r="K171" s="98"/>
      <c r="L171" s="10"/>
      <c r="M171" s="26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>
        <f>IF(ISNA(VLOOKUP($C171,'Park City Nor-Am Feb 20 MO'!$A$17:$H$97,8,FALSE))=TRUE,0,VLOOKUP($C171,'Park City Nor-Am Feb 20 MO'!$A$17:$H$97,8,FALSE))</f>
        <v>0</v>
      </c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 ht="13.5" customHeight="1">
      <c r="A172" s="151"/>
      <c r="B172" s="151"/>
      <c r="C172" s="210"/>
      <c r="D172" s="140"/>
      <c r="E172" s="8"/>
      <c r="F172" s="9"/>
      <c r="G172" s="19"/>
      <c r="H172" s="19"/>
      <c r="I172" s="19"/>
      <c r="J172" s="9"/>
      <c r="K172" s="98"/>
      <c r="L172" s="10"/>
      <c r="M172" s="26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>
        <f>IF(ISNA(VLOOKUP($C172,'Park City Nor-Am Feb 20 MO'!$A$17:$H$97,8,FALSE))=TRUE,0,VLOOKUP($C172,'Park City Nor-Am Feb 20 MO'!$A$17:$H$97,8,FALSE))</f>
        <v>0</v>
      </c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 ht="13.5" customHeight="1">
      <c r="A173" s="151"/>
      <c r="B173" s="151"/>
      <c r="C173" s="210"/>
      <c r="D173" s="140"/>
      <c r="E173" s="8"/>
      <c r="F173" s="9"/>
      <c r="G173" s="19"/>
      <c r="H173" s="19"/>
      <c r="I173" s="19"/>
      <c r="J173" s="9"/>
      <c r="K173" s="98"/>
      <c r="L173" s="10"/>
      <c r="M173" s="26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>
        <f>IF(ISNA(VLOOKUP($C173,'Park City Nor-Am Feb 20 MO'!$A$17:$H$97,8,FALSE))=TRUE,0,VLOOKUP($C173,'Park City Nor-Am Feb 20 MO'!$A$17:$H$97,8,FALSE))</f>
        <v>0</v>
      </c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 ht="13.5" customHeight="1">
      <c r="A174" s="151"/>
      <c r="B174" s="151"/>
      <c r="C174" s="210"/>
      <c r="D174" s="140"/>
      <c r="E174" s="8"/>
      <c r="F174" s="9"/>
      <c r="G174" s="19"/>
      <c r="H174" s="19"/>
      <c r="I174" s="19"/>
      <c r="J174" s="9"/>
      <c r="K174" s="98"/>
      <c r="L174" s="10"/>
      <c r="M174" s="26"/>
      <c r="N174" s="10"/>
      <c r="O174" s="26"/>
      <c r="P174" s="10"/>
      <c r="Q174" s="10"/>
      <c r="R174" s="10"/>
      <c r="S174" s="10"/>
      <c r="T174" s="10"/>
      <c r="U174" s="10"/>
      <c r="V174" s="10"/>
      <c r="W174" s="10"/>
      <c r="X174" s="10"/>
      <c r="Y174" s="10">
        <f>IF(ISNA(VLOOKUP($C174,'Park City Nor-Am Feb 20 MO'!$A$17:$H$97,8,FALSE))=TRUE,0,VLOOKUP($C174,'Park City Nor-Am Feb 20 MO'!$A$17:$H$97,8,FALSE))</f>
        <v>0</v>
      </c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 ht="13.5" customHeight="1">
      <c r="A175" s="151"/>
      <c r="B175" s="151"/>
      <c r="C175" s="210"/>
      <c r="D175" s="140"/>
      <c r="E175" s="8"/>
      <c r="F175" s="9"/>
      <c r="G175" s="19"/>
      <c r="H175" s="19"/>
      <c r="I175" s="19"/>
      <c r="J175" s="9"/>
      <c r="K175" s="98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>
        <f>IF(ISNA(VLOOKUP($C175,'Park City Nor-Am Feb 20 MO'!$A$17:$H$97,8,FALSE))=TRUE,0,VLOOKUP($C175,'Park City Nor-Am Feb 20 MO'!$A$17:$H$97,8,FALSE))</f>
        <v>0</v>
      </c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 ht="13.5" customHeight="1">
      <c r="A176" s="151"/>
      <c r="B176" s="151"/>
      <c r="C176" s="207"/>
      <c r="D176" s="140"/>
      <c r="E176" s="8"/>
      <c r="F176" s="9"/>
      <c r="G176" s="19"/>
      <c r="H176" s="19"/>
      <c r="I176" s="19"/>
      <c r="J176" s="9"/>
      <c r="K176" s="98"/>
      <c r="L176" s="10"/>
      <c r="M176" s="26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>
        <f>IF(ISNA(VLOOKUP($C176,'Park City Nor-Am Feb 20 MO'!$A$17:$H$97,8,FALSE))=TRUE,0,VLOOKUP($C176,'Park City Nor-Am Feb 20 MO'!$A$17:$H$97,8,FALSE))</f>
        <v>0</v>
      </c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 ht="13.5" customHeight="1">
      <c r="A177" s="151"/>
      <c r="B177" s="151"/>
      <c r="C177" s="207"/>
      <c r="D177" s="140"/>
      <c r="E177" s="8"/>
      <c r="F177" s="9"/>
      <c r="G177" s="19"/>
      <c r="H177" s="19"/>
      <c r="I177" s="19"/>
      <c r="J177" s="9"/>
      <c r="K177" s="98"/>
      <c r="L177" s="10"/>
      <c r="M177" s="26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>
        <f>IF(ISNA(VLOOKUP($C177,'Park City Nor-Am Feb 20 MO'!$A$17:$H$97,8,FALSE))=TRUE,0,VLOOKUP($C177,'Park City Nor-Am Feb 20 MO'!$A$17:$H$97,8,FALSE))</f>
        <v>0</v>
      </c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 ht="13.5" customHeight="1">
      <c r="A178" s="151"/>
      <c r="B178" s="151"/>
      <c r="C178" s="207"/>
      <c r="D178" s="140"/>
      <c r="E178" s="8"/>
      <c r="F178" s="9"/>
      <c r="G178" s="19"/>
      <c r="H178" s="19"/>
      <c r="I178" s="19"/>
      <c r="J178" s="9"/>
      <c r="K178" s="98"/>
      <c r="L178" s="10"/>
      <c r="M178" s="26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>
        <f>IF(ISNA(VLOOKUP($C178,'Park City Nor-Am Feb 20 MO'!$A$17:$H$97,8,FALSE))=TRUE,0,VLOOKUP($C178,'Park City Nor-Am Feb 20 MO'!$A$17:$H$97,8,FALSE))</f>
        <v>0</v>
      </c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 ht="13.5" customHeight="1">
      <c r="A179" s="151"/>
      <c r="B179" s="151"/>
      <c r="C179" s="210"/>
      <c r="D179" s="140"/>
      <c r="E179" s="8"/>
      <c r="F179" s="9"/>
      <c r="G179" s="19"/>
      <c r="H179" s="19"/>
      <c r="I179" s="19"/>
      <c r="J179" s="9"/>
      <c r="K179" s="98"/>
      <c r="L179" s="10"/>
      <c r="M179" s="26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>
        <f>IF(ISNA(VLOOKUP($C179,'Park City Nor-Am Feb 20 MO'!$A$17:$H$97,8,FALSE))=TRUE,0,VLOOKUP($C179,'Park City Nor-Am Feb 20 MO'!$A$17:$H$97,8,FALSE))</f>
        <v>0</v>
      </c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 ht="13.5" customHeight="1">
      <c r="A180" s="151"/>
      <c r="B180" s="151"/>
      <c r="C180" s="210"/>
      <c r="D180" s="140"/>
      <c r="E180" s="8"/>
      <c r="F180" s="9"/>
      <c r="G180" s="19"/>
      <c r="H180" s="19"/>
      <c r="I180" s="19"/>
      <c r="J180" s="9"/>
      <c r="K180" s="98"/>
      <c r="L180" s="10"/>
      <c r="M180" s="26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>
        <f>IF(ISNA(VLOOKUP($C180,'Park City Nor-Am Feb 20 MO'!$A$17:$H$97,8,FALSE))=TRUE,0,VLOOKUP($C180,'Park City Nor-Am Feb 20 MO'!$A$17:$H$97,8,FALSE))</f>
        <v>0</v>
      </c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 ht="13.5" customHeight="1">
      <c r="A181" s="151"/>
      <c r="B181" s="151"/>
      <c r="C181" s="210"/>
      <c r="D181" s="140"/>
      <c r="E181" s="8"/>
      <c r="F181" s="9"/>
      <c r="G181" s="19"/>
      <c r="H181" s="19"/>
      <c r="I181" s="19"/>
      <c r="J181" s="9"/>
      <c r="K181" s="98"/>
      <c r="L181" s="10"/>
      <c r="M181" s="26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>
        <f>IF(ISNA(VLOOKUP($C181,'Park City Nor-Am Feb 20 MO'!$A$17:$H$97,8,FALSE))=TRUE,0,VLOOKUP($C181,'Park City Nor-Am Feb 20 MO'!$A$17:$H$97,8,FALSE))</f>
        <v>0</v>
      </c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 ht="13.5" customHeight="1">
      <c r="A182" s="151"/>
      <c r="B182" s="151"/>
      <c r="C182" s="210"/>
      <c r="D182" s="140"/>
      <c r="E182" s="8"/>
      <c r="F182" s="9"/>
      <c r="G182" s="19"/>
      <c r="H182" s="19"/>
      <c r="I182" s="19"/>
      <c r="J182" s="9"/>
      <c r="K182" s="98"/>
      <c r="L182" s="10"/>
      <c r="M182" s="26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>
        <f>IF(ISNA(VLOOKUP($C182,'Park City Nor-Am Feb 20 MO'!$A$17:$H$97,8,FALSE))=TRUE,0,VLOOKUP($C182,'Park City Nor-Am Feb 20 MO'!$A$17:$H$97,8,FALSE))</f>
        <v>0</v>
      </c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 ht="13.5" customHeight="1">
      <c r="A183" s="151"/>
      <c r="B183" s="151"/>
      <c r="C183" s="210"/>
      <c r="D183" s="140"/>
      <c r="E183" s="8"/>
      <c r="F183" s="9"/>
      <c r="G183" s="19"/>
      <c r="H183" s="19"/>
      <c r="I183" s="19"/>
      <c r="J183" s="9"/>
      <c r="K183" s="98"/>
      <c r="L183" s="10"/>
      <c r="M183" s="26"/>
      <c r="N183" s="10"/>
      <c r="O183" s="26"/>
      <c r="P183" s="10"/>
      <c r="Q183" s="10"/>
      <c r="R183" s="10"/>
      <c r="S183" s="10"/>
      <c r="T183" s="10"/>
      <c r="U183" s="10"/>
      <c r="V183" s="10"/>
      <c r="W183" s="10"/>
      <c r="X183" s="10"/>
      <c r="Y183" s="10">
        <f>IF(ISNA(VLOOKUP($C183,'Park City Nor-Am Feb 20 MO'!$A$17:$H$97,8,FALSE))=TRUE,0,VLOOKUP($C183,'Park City Nor-Am Feb 20 MO'!$A$17:$H$97,8,FALSE))</f>
        <v>0</v>
      </c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 ht="13.5" customHeight="1">
      <c r="A184" s="151"/>
      <c r="B184" s="151"/>
      <c r="C184" s="210"/>
      <c r="D184" s="140"/>
      <c r="E184" s="8"/>
      <c r="F184" s="9"/>
      <c r="G184" s="19"/>
      <c r="H184" s="19"/>
      <c r="I184" s="19"/>
      <c r="J184" s="9"/>
      <c r="K184" s="98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>
        <f>IF(ISNA(VLOOKUP($C184,'Park City Nor-Am Feb 20 MO'!$A$17:$H$97,8,FALSE))=TRUE,0,VLOOKUP($C184,'Park City Nor-Am Feb 20 MO'!$A$17:$H$97,8,FALSE))</f>
        <v>0</v>
      </c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 ht="13.5" customHeight="1">
      <c r="A185" s="151"/>
      <c r="B185" s="151"/>
      <c r="C185" s="207"/>
      <c r="D185" s="140"/>
      <c r="E185" s="8"/>
      <c r="F185" s="9"/>
      <c r="G185" s="19"/>
      <c r="H185" s="19"/>
      <c r="I185" s="19"/>
      <c r="J185" s="9"/>
      <c r="K185" s="98"/>
      <c r="L185" s="10"/>
      <c r="M185" s="26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>
        <f>IF(ISNA(VLOOKUP($C185,'Park City Nor-Am Feb 20 MO'!$A$17:$H$97,8,FALSE))=TRUE,0,VLOOKUP($C185,'Park City Nor-Am Feb 20 MO'!$A$17:$H$97,8,FALSE))</f>
        <v>0</v>
      </c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 ht="13.5" customHeight="1">
      <c r="A186" s="151"/>
      <c r="B186" s="151"/>
      <c r="C186" s="207"/>
      <c r="D186" s="140"/>
      <c r="E186" s="8"/>
      <c r="F186" s="9"/>
      <c r="G186" s="19"/>
      <c r="H186" s="19"/>
      <c r="I186" s="19"/>
      <c r="J186" s="9"/>
      <c r="K186" s="98"/>
      <c r="L186" s="10"/>
      <c r="M186" s="26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>
        <f>IF(ISNA(VLOOKUP($C186,'Park City Nor-Am Feb 20 MO'!$A$17:$H$97,8,FALSE))=TRUE,0,VLOOKUP($C186,'Park City Nor-Am Feb 20 MO'!$A$17:$H$97,8,FALSE))</f>
        <v>0</v>
      </c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 ht="13.5" customHeight="1">
      <c r="A187" s="151"/>
      <c r="B187" s="151"/>
      <c r="C187" s="207"/>
      <c r="D187" s="140"/>
      <c r="E187" s="8"/>
      <c r="F187" s="9"/>
      <c r="G187" s="19"/>
      <c r="H187" s="19"/>
      <c r="I187" s="19"/>
      <c r="J187" s="9"/>
      <c r="K187" s="98"/>
      <c r="L187" s="10"/>
      <c r="M187" s="26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>
        <f>IF(ISNA(VLOOKUP($C187,'Park City Nor-Am Feb 20 MO'!$A$17:$H$97,8,FALSE))=TRUE,0,VLOOKUP($C187,'Park City Nor-Am Feb 20 MO'!$A$17:$H$97,8,FALSE))</f>
        <v>0</v>
      </c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ht="13.5" customHeight="1">
      <c r="A188" s="151"/>
      <c r="B188" s="151"/>
      <c r="C188" s="210"/>
      <c r="D188" s="140"/>
      <c r="E188" s="8"/>
      <c r="F188" s="9"/>
      <c r="G188" s="19"/>
      <c r="H188" s="19"/>
      <c r="I188" s="19"/>
      <c r="J188" s="9"/>
      <c r="K188" s="98"/>
      <c r="L188" s="10"/>
      <c r="M188" s="26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>
        <f>IF(ISNA(VLOOKUP($C188,'Park City Nor-Am Feb 20 MO'!$A$17:$H$97,8,FALSE))=TRUE,0,VLOOKUP($C188,'Park City Nor-Am Feb 20 MO'!$A$17:$H$97,8,FALSE))</f>
        <v>0</v>
      </c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 ht="13.5" customHeight="1">
      <c r="A189" s="151"/>
      <c r="B189" s="151"/>
      <c r="C189" s="210"/>
      <c r="D189" s="140"/>
      <c r="E189" s="8"/>
      <c r="F189" s="9"/>
      <c r="G189" s="19"/>
      <c r="H189" s="19"/>
      <c r="I189" s="19"/>
      <c r="J189" s="9"/>
      <c r="K189" s="98"/>
      <c r="L189" s="10"/>
      <c r="M189" s="26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>
        <f>IF(ISNA(VLOOKUP($C189,'Park City Nor-Am Feb 20 MO'!$A$17:$H$97,8,FALSE))=TRUE,0,VLOOKUP($C189,'Park City Nor-Am Feb 20 MO'!$A$17:$H$97,8,FALSE))</f>
        <v>0</v>
      </c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 ht="13.5" customHeight="1">
      <c r="A190" s="151"/>
      <c r="B190" s="151"/>
      <c r="C190" s="210"/>
      <c r="D190" s="140"/>
      <c r="E190" s="8"/>
      <c r="F190" s="9"/>
      <c r="G190" s="19"/>
      <c r="H190" s="19"/>
      <c r="I190" s="19"/>
      <c r="J190" s="9"/>
      <c r="K190" s="98"/>
      <c r="L190" s="10"/>
      <c r="M190" s="26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>
        <f>IF(ISNA(VLOOKUP($C190,'Park City Nor-Am Feb 20 MO'!$A$17:$H$97,8,FALSE))=TRUE,0,VLOOKUP($C190,'Park City Nor-Am Feb 20 MO'!$A$17:$H$97,8,FALSE))</f>
        <v>0</v>
      </c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 ht="13.5" customHeight="1">
      <c r="A191" s="151"/>
      <c r="B191" s="151"/>
      <c r="C191" s="210"/>
      <c r="D191" s="140"/>
      <c r="E191" s="8"/>
      <c r="F191" s="9"/>
      <c r="G191" s="19"/>
      <c r="H191" s="19"/>
      <c r="I191" s="19"/>
      <c r="J191" s="9"/>
      <c r="K191" s="98"/>
      <c r="L191" s="10"/>
      <c r="M191" s="26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>
        <f>IF(ISNA(VLOOKUP($C191,'Park City Nor-Am Feb 20 MO'!$A$17:$H$97,8,FALSE))=TRUE,0,VLOOKUP($C191,'Park City Nor-Am Feb 20 MO'!$A$17:$H$97,8,FALSE))</f>
        <v>0</v>
      </c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 ht="13.5" customHeight="1">
      <c r="A192" s="151"/>
      <c r="B192" s="151"/>
      <c r="C192" s="210"/>
      <c r="D192" s="140"/>
      <c r="E192" s="8"/>
      <c r="F192" s="9"/>
      <c r="G192" s="19"/>
      <c r="H192" s="19"/>
      <c r="I192" s="19"/>
      <c r="J192" s="9"/>
      <c r="K192" s="98"/>
      <c r="L192" s="10"/>
      <c r="M192" s="26"/>
      <c r="N192" s="10"/>
      <c r="O192" s="26"/>
      <c r="P192" s="10"/>
      <c r="Q192" s="10"/>
      <c r="R192" s="10"/>
      <c r="S192" s="10"/>
      <c r="T192" s="10"/>
      <c r="U192" s="10"/>
      <c r="V192" s="10"/>
      <c r="W192" s="10"/>
      <c r="X192" s="10"/>
      <c r="Y192" s="10">
        <f>IF(ISNA(VLOOKUP($C192,'Park City Nor-Am Feb 20 MO'!$A$17:$H$97,8,FALSE))=TRUE,0,VLOOKUP($C192,'Park City Nor-Am Feb 20 MO'!$A$17:$H$97,8,FALSE))</f>
        <v>0</v>
      </c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 ht="13.5" customHeight="1">
      <c r="A193" s="151"/>
      <c r="B193" s="151"/>
      <c r="C193" s="210"/>
      <c r="D193" s="140"/>
      <c r="E193" s="8"/>
      <c r="F193" s="9"/>
      <c r="G193" s="19"/>
      <c r="H193" s="19"/>
      <c r="I193" s="19"/>
      <c r="J193" s="9"/>
      <c r="K193" s="98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>
        <f>IF(ISNA(VLOOKUP($C193,'Park City Nor-Am Feb 20 MO'!$A$17:$H$97,8,FALSE))=TRUE,0,VLOOKUP($C193,'Park City Nor-Am Feb 20 MO'!$A$17:$H$97,8,FALSE))</f>
        <v>0</v>
      </c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 ht="13.5" customHeight="1">
      <c r="A194" s="151"/>
      <c r="B194" s="151"/>
      <c r="C194" s="207"/>
      <c r="D194" s="140"/>
      <c r="E194" s="8"/>
      <c r="F194" s="9"/>
      <c r="G194" s="19"/>
      <c r="H194" s="19"/>
      <c r="I194" s="19"/>
      <c r="J194" s="9"/>
      <c r="K194" s="98"/>
      <c r="L194" s="10"/>
      <c r="M194" s="26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>
        <f>IF(ISNA(VLOOKUP($C194,'Park City Nor-Am Feb 20 MO'!$A$17:$H$97,8,FALSE))=TRUE,0,VLOOKUP($C194,'Park City Nor-Am Feb 20 MO'!$A$17:$H$97,8,FALSE))</f>
        <v>0</v>
      </c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 ht="13.5" customHeight="1">
      <c r="A195" s="151"/>
      <c r="B195" s="151"/>
      <c r="C195" s="207"/>
      <c r="D195" s="140"/>
      <c r="E195" s="8"/>
      <c r="F195" s="9"/>
      <c r="G195" s="19"/>
      <c r="H195" s="19"/>
      <c r="I195" s="19"/>
      <c r="J195" s="9"/>
      <c r="K195" s="98"/>
      <c r="L195" s="10"/>
      <c r="M195" s="26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>
        <f>IF(ISNA(VLOOKUP($C195,'Park City Nor-Am Feb 20 MO'!$A$17:$H$97,8,FALSE))=TRUE,0,VLOOKUP($C195,'Park City Nor-Am Feb 20 MO'!$A$17:$H$97,8,FALSE))</f>
        <v>0</v>
      </c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 ht="13.5" customHeight="1">
      <c r="A196" s="151"/>
      <c r="B196" s="151"/>
      <c r="C196" s="207"/>
      <c r="D196" s="140"/>
      <c r="E196" s="8"/>
      <c r="F196" s="9"/>
      <c r="G196" s="19"/>
      <c r="H196" s="19"/>
      <c r="I196" s="19"/>
      <c r="J196" s="9"/>
      <c r="K196" s="98"/>
      <c r="L196" s="10"/>
      <c r="M196" s="26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>
        <f>IF(ISNA(VLOOKUP($C196,'Park City Nor-Am Feb 20 MO'!$A$17:$H$97,8,FALSE))=TRUE,0,VLOOKUP($C196,'Park City Nor-Am Feb 20 MO'!$A$17:$H$97,8,FALSE))</f>
        <v>0</v>
      </c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 ht="13.5" customHeight="1">
      <c r="A197" s="151"/>
      <c r="B197" s="151"/>
      <c r="C197" s="210"/>
      <c r="D197" s="140"/>
      <c r="E197" s="8"/>
      <c r="F197" s="9"/>
      <c r="G197" s="19"/>
      <c r="H197" s="19"/>
      <c r="I197" s="19"/>
      <c r="J197" s="9"/>
      <c r="K197" s="98"/>
      <c r="L197" s="10"/>
      <c r="M197" s="26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 ht="13.5" customHeight="1">
      <c r="A198" s="151"/>
      <c r="B198" s="151"/>
      <c r="C198" s="210"/>
      <c r="D198" s="140"/>
      <c r="E198" s="8"/>
      <c r="F198" s="9"/>
      <c r="G198" s="19"/>
      <c r="H198" s="19"/>
      <c r="I198" s="19"/>
      <c r="J198" s="9"/>
      <c r="K198" s="98"/>
      <c r="L198" s="10"/>
      <c r="M198" s="26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 ht="13.5" customHeight="1">
      <c r="A199" s="151"/>
      <c r="B199" s="151"/>
      <c r="C199" s="210"/>
      <c r="D199" s="140"/>
      <c r="E199" s="8"/>
      <c r="F199" s="9"/>
      <c r="G199" s="19"/>
      <c r="H199" s="19"/>
      <c r="I199" s="19"/>
      <c r="J199" s="9"/>
      <c r="K199" s="98"/>
      <c r="L199" s="10"/>
      <c r="M199" s="26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 ht="13.5" customHeight="1">
      <c r="A200" s="151"/>
      <c r="B200" s="151"/>
      <c r="C200" s="210"/>
      <c r="D200" s="140"/>
      <c r="E200" s="8"/>
      <c r="F200" s="9"/>
      <c r="G200" s="19"/>
      <c r="H200" s="19"/>
      <c r="I200" s="19"/>
      <c r="J200" s="9"/>
      <c r="K200" s="98"/>
      <c r="L200" s="10"/>
      <c r="M200" s="26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 ht="13.5" customHeight="1">
      <c r="A201" s="151"/>
      <c r="B201" s="151"/>
      <c r="C201" s="210"/>
      <c r="D201" s="140"/>
      <c r="E201" s="8"/>
      <c r="F201" s="9"/>
      <c r="G201" s="19"/>
      <c r="H201" s="19"/>
      <c r="I201" s="19"/>
      <c r="J201" s="9"/>
      <c r="K201" s="98"/>
      <c r="L201" s="10"/>
      <c r="M201" s="26"/>
      <c r="N201" s="10"/>
      <c r="O201" s="26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 ht="13.5" customHeight="1">
      <c r="A202" s="151"/>
      <c r="B202" s="151"/>
      <c r="C202" s="210"/>
      <c r="D202" s="140"/>
      <c r="E202" s="8"/>
      <c r="F202" s="9"/>
      <c r="G202" s="19"/>
      <c r="H202" s="19"/>
      <c r="I202" s="19"/>
      <c r="J202" s="9"/>
      <c r="K202" s="98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 ht="13.5" customHeight="1">
      <c r="A203" s="151"/>
      <c r="B203" s="151"/>
      <c r="C203" s="207"/>
      <c r="D203" s="140"/>
      <c r="E203" s="8"/>
      <c r="F203" s="9"/>
      <c r="G203" s="19"/>
      <c r="H203" s="19"/>
      <c r="I203" s="19"/>
      <c r="J203" s="9"/>
      <c r="K203" s="98"/>
      <c r="L203" s="10"/>
      <c r="M203" s="26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 ht="13.5" customHeight="1">
      <c r="A204" s="151"/>
      <c r="B204" s="151"/>
      <c r="C204" s="207"/>
      <c r="D204" s="140"/>
      <c r="E204" s="8"/>
      <c r="F204" s="9"/>
      <c r="G204" s="19"/>
      <c r="H204" s="19"/>
      <c r="I204" s="19"/>
      <c r="J204" s="9"/>
      <c r="K204" s="98"/>
      <c r="L204" s="10"/>
      <c r="M204" s="26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 ht="13.5" customHeight="1">
      <c r="A205" s="151"/>
      <c r="B205" s="151"/>
      <c r="C205" s="207"/>
      <c r="D205" s="140"/>
      <c r="E205" s="8"/>
      <c r="F205" s="9"/>
      <c r="G205" s="19"/>
      <c r="H205" s="19"/>
      <c r="I205" s="19"/>
      <c r="J205" s="9"/>
      <c r="K205" s="98"/>
      <c r="L205" s="10"/>
      <c r="M205" s="26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 ht="13.5" customHeight="1">
      <c r="A206" s="151"/>
      <c r="B206" s="151"/>
      <c r="C206" s="210"/>
      <c r="D206" s="140"/>
      <c r="E206" s="8"/>
      <c r="F206" s="9"/>
      <c r="G206" s="19"/>
      <c r="H206" s="19"/>
      <c r="I206" s="19"/>
      <c r="J206" s="9"/>
      <c r="K206" s="98"/>
      <c r="L206" s="10"/>
      <c r="M206" s="26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 ht="13.5" customHeight="1">
      <c r="A207" s="151"/>
      <c r="B207" s="151"/>
      <c r="C207" s="210"/>
      <c r="D207" s="140"/>
      <c r="E207" s="8"/>
      <c r="F207" s="9"/>
      <c r="G207" s="19"/>
      <c r="H207" s="19"/>
      <c r="I207" s="19"/>
      <c r="J207" s="9"/>
      <c r="K207" s="98"/>
      <c r="L207" s="10"/>
      <c r="M207" s="26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 ht="13.5" customHeight="1">
      <c r="A208" s="151"/>
      <c r="B208" s="151"/>
      <c r="C208" s="210"/>
      <c r="D208" s="140"/>
      <c r="E208" s="8"/>
      <c r="F208" s="9"/>
      <c r="G208" s="19"/>
      <c r="H208" s="19"/>
      <c r="I208" s="19"/>
      <c r="J208" s="9"/>
      <c r="K208" s="98"/>
      <c r="L208" s="10"/>
      <c r="M208" s="26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 ht="13.5" customHeight="1">
      <c r="A209" s="151"/>
      <c r="B209" s="151"/>
      <c r="C209" s="210"/>
      <c r="D209" s="140"/>
      <c r="E209" s="8"/>
      <c r="F209" s="9"/>
      <c r="G209" s="19"/>
      <c r="H209" s="19"/>
      <c r="I209" s="19"/>
      <c r="J209" s="9"/>
      <c r="K209" s="98"/>
      <c r="L209" s="10"/>
      <c r="M209" s="26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 ht="13.5" customHeight="1">
      <c r="A210" s="151"/>
      <c r="B210" s="151"/>
      <c r="C210" s="210"/>
      <c r="D210" s="140"/>
      <c r="E210" s="8"/>
      <c r="F210" s="9"/>
      <c r="G210" s="19"/>
      <c r="H210" s="19"/>
      <c r="I210" s="19"/>
      <c r="J210" s="9"/>
      <c r="K210" s="98"/>
      <c r="L210" s="10"/>
      <c r="M210" s="26"/>
      <c r="N210" s="10"/>
      <c r="O210" s="26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 ht="13.5" customHeight="1">
      <c r="A211" s="151"/>
      <c r="B211" s="151"/>
      <c r="C211" s="210"/>
      <c r="D211" s="140"/>
      <c r="E211" s="8"/>
      <c r="F211" s="9"/>
      <c r="G211" s="19"/>
      <c r="H211" s="19"/>
      <c r="I211" s="19"/>
      <c r="J211" s="9"/>
      <c r="K211" s="98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 ht="13.5" customHeight="1">
      <c r="A212" s="151"/>
      <c r="B212" s="151"/>
      <c r="C212" s="207"/>
      <c r="D212" s="140"/>
      <c r="E212" s="8"/>
      <c r="F212" s="9"/>
      <c r="G212" s="19"/>
      <c r="H212" s="19"/>
      <c r="I212" s="19"/>
      <c r="J212" s="9"/>
      <c r="K212" s="98"/>
      <c r="L212" s="10"/>
      <c r="M212" s="26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 ht="13.5" customHeight="1">
      <c r="A213" s="151"/>
      <c r="B213" s="151"/>
      <c r="C213" s="207"/>
      <c r="D213" s="140"/>
      <c r="E213" s="8"/>
      <c r="F213" s="9"/>
      <c r="G213" s="19"/>
      <c r="H213" s="19"/>
      <c r="I213" s="19"/>
      <c r="J213" s="9"/>
      <c r="K213" s="98"/>
      <c r="L213" s="10"/>
      <c r="M213" s="26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 ht="13.5" customHeight="1">
      <c r="A214" s="151"/>
      <c r="B214" s="151"/>
      <c r="C214" s="207"/>
      <c r="D214" s="140"/>
      <c r="E214" s="8"/>
      <c r="F214" s="9"/>
      <c r="G214" s="19"/>
      <c r="H214" s="19"/>
      <c r="I214" s="19"/>
      <c r="J214" s="9"/>
      <c r="K214" s="98"/>
      <c r="L214" s="10"/>
      <c r="M214" s="26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 ht="13.5" customHeight="1">
      <c r="A215" s="151"/>
      <c r="B215" s="151"/>
      <c r="C215" s="210"/>
      <c r="D215" s="140"/>
      <c r="E215" s="8"/>
      <c r="F215" s="9"/>
      <c r="G215" s="19"/>
      <c r="H215" s="19"/>
      <c r="I215" s="19"/>
      <c r="J215" s="9"/>
      <c r="K215" s="98"/>
      <c r="L215" s="10"/>
      <c r="M215" s="26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 ht="13.5" customHeight="1">
      <c r="A216" s="151"/>
      <c r="B216" s="151"/>
      <c r="C216" s="210"/>
      <c r="D216" s="140"/>
      <c r="E216" s="8"/>
      <c r="F216" s="9"/>
      <c r="G216" s="19"/>
      <c r="H216" s="19"/>
      <c r="I216" s="19"/>
      <c r="J216" s="9"/>
      <c r="K216" s="98"/>
      <c r="L216" s="10"/>
      <c r="M216" s="26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 ht="13.5" customHeight="1">
      <c r="A217" s="151"/>
      <c r="B217" s="151"/>
      <c r="C217" s="210"/>
      <c r="D217" s="140"/>
      <c r="E217" s="8"/>
      <c r="F217" s="9"/>
      <c r="G217" s="19"/>
      <c r="H217" s="19"/>
      <c r="I217" s="19"/>
      <c r="J217" s="9"/>
      <c r="K217" s="98"/>
      <c r="L217" s="10"/>
      <c r="M217" s="26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 ht="13.5" customHeight="1">
      <c r="A218" s="151"/>
      <c r="B218" s="151"/>
      <c r="C218" s="210"/>
      <c r="D218" s="140"/>
      <c r="E218" s="8"/>
      <c r="F218" s="9"/>
      <c r="G218" s="19"/>
      <c r="H218" s="19"/>
      <c r="I218" s="19"/>
      <c r="J218" s="9"/>
      <c r="K218" s="98"/>
      <c r="L218" s="10"/>
      <c r="M218" s="26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 ht="13.5" customHeight="1">
      <c r="A219" s="151"/>
      <c r="B219" s="151"/>
      <c r="C219" s="210"/>
      <c r="D219" s="140"/>
      <c r="E219" s="8"/>
      <c r="F219" s="9"/>
      <c r="G219" s="19"/>
      <c r="H219" s="19"/>
      <c r="I219" s="19"/>
      <c r="J219" s="9"/>
      <c r="K219" s="98"/>
      <c r="L219" s="10"/>
      <c r="M219" s="26"/>
      <c r="N219" s="10"/>
      <c r="O219" s="26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 ht="13.5" customHeight="1">
      <c r="A220" s="151"/>
      <c r="B220" s="151"/>
      <c r="C220" s="210"/>
      <c r="D220" s="140"/>
      <c r="E220" s="8"/>
      <c r="F220" s="9"/>
      <c r="G220" s="19"/>
      <c r="H220" s="19"/>
      <c r="I220" s="19"/>
      <c r="J220" s="9"/>
      <c r="K220" s="98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 ht="13.5" customHeight="1">
      <c r="A221" s="151"/>
      <c r="B221" s="151"/>
      <c r="C221" s="207"/>
      <c r="D221" s="140"/>
      <c r="E221" s="8"/>
      <c r="F221" s="9"/>
      <c r="G221" s="19"/>
      <c r="H221" s="19"/>
      <c r="I221" s="19"/>
      <c r="J221" s="9"/>
      <c r="K221" s="98"/>
      <c r="L221" s="10"/>
      <c r="M221" s="26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 ht="13.5" customHeight="1">
      <c r="A222" s="151"/>
      <c r="B222" s="151"/>
      <c r="C222" s="207"/>
      <c r="D222" s="140"/>
      <c r="E222" s="8"/>
      <c r="F222" s="9"/>
      <c r="G222" s="19"/>
      <c r="H222" s="19"/>
      <c r="I222" s="19"/>
      <c r="J222" s="9"/>
      <c r="K222" s="98"/>
      <c r="L222" s="10"/>
      <c r="M222" s="26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 ht="13.5" customHeight="1">
      <c r="A223" s="151"/>
      <c r="B223" s="151"/>
      <c r="C223" s="207"/>
      <c r="D223" s="140"/>
      <c r="E223" s="8"/>
      <c r="F223" s="9"/>
      <c r="G223" s="19"/>
      <c r="H223" s="19"/>
      <c r="I223" s="19"/>
      <c r="J223" s="9"/>
      <c r="K223" s="98"/>
      <c r="L223" s="10"/>
      <c r="M223" s="26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 ht="13.5" customHeight="1">
      <c r="A224" s="151"/>
      <c r="B224" s="151"/>
      <c r="C224" s="210"/>
      <c r="D224" s="140"/>
      <c r="E224" s="8"/>
      <c r="F224" s="9"/>
      <c r="G224" s="19"/>
      <c r="H224" s="19"/>
      <c r="I224" s="19"/>
      <c r="J224" s="9"/>
      <c r="K224" s="98"/>
      <c r="L224" s="10"/>
      <c r="M224" s="26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 ht="13.5" customHeight="1">
      <c r="A225" s="151"/>
      <c r="B225" s="151"/>
      <c r="C225" s="210"/>
      <c r="D225" s="140"/>
      <c r="E225" s="8"/>
      <c r="F225" s="9"/>
      <c r="G225" s="19"/>
      <c r="H225" s="19"/>
      <c r="I225" s="19"/>
      <c r="J225" s="9"/>
      <c r="K225" s="98"/>
      <c r="L225" s="10"/>
      <c r="M225" s="26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 ht="13.5" customHeight="1">
      <c r="A226" s="151"/>
      <c r="B226" s="151"/>
      <c r="C226" s="210"/>
      <c r="D226" s="140"/>
      <c r="E226" s="8"/>
      <c r="F226" s="9"/>
      <c r="G226" s="19"/>
      <c r="H226" s="19"/>
      <c r="I226" s="19"/>
      <c r="J226" s="9"/>
      <c r="K226" s="98"/>
      <c r="L226" s="10"/>
      <c r="M226" s="26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 ht="13.5" customHeight="1">
      <c r="A227" s="151"/>
      <c r="B227" s="151"/>
      <c r="C227" s="210"/>
      <c r="D227" s="140"/>
      <c r="E227" s="8"/>
      <c r="F227" s="9"/>
      <c r="G227" s="19"/>
      <c r="H227" s="19"/>
      <c r="I227" s="19"/>
      <c r="J227" s="9"/>
      <c r="K227" s="98"/>
      <c r="L227" s="10"/>
      <c r="M227" s="26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 ht="13.5" customHeight="1">
      <c r="A228" s="151"/>
      <c r="B228" s="151"/>
      <c r="C228" s="210"/>
      <c r="D228" s="140"/>
      <c r="E228" s="8"/>
      <c r="F228" s="9"/>
      <c r="G228" s="19"/>
      <c r="H228" s="19"/>
      <c r="I228" s="19"/>
      <c r="J228" s="9"/>
      <c r="K228" s="98"/>
      <c r="L228" s="10"/>
      <c r="M228" s="26"/>
      <c r="N228" s="10"/>
      <c r="O228" s="26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 ht="13.5" customHeight="1">
      <c r="A229" s="151"/>
      <c r="B229" s="151"/>
      <c r="C229" s="210"/>
      <c r="D229" s="140"/>
      <c r="E229" s="8"/>
      <c r="F229" s="9"/>
      <c r="G229" s="19"/>
      <c r="H229" s="19"/>
      <c r="I229" s="19"/>
      <c r="J229" s="9"/>
      <c r="K229" s="98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 ht="13.5" customHeight="1">
      <c r="A230" s="151"/>
      <c r="B230" s="151"/>
      <c r="C230" s="207"/>
      <c r="D230" s="140"/>
      <c r="E230" s="8"/>
      <c r="F230" s="9"/>
      <c r="G230" s="19"/>
      <c r="H230" s="19"/>
      <c r="I230" s="19"/>
      <c r="J230" s="9"/>
      <c r="K230" s="98"/>
      <c r="L230" s="10"/>
      <c r="M230" s="26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 ht="13.5" customHeight="1">
      <c r="A231" s="151"/>
      <c r="B231" s="151"/>
      <c r="C231" s="207"/>
      <c r="D231" s="140"/>
      <c r="E231" s="8"/>
      <c r="F231" s="9"/>
      <c r="G231" s="19"/>
      <c r="H231" s="19"/>
      <c r="I231" s="19"/>
      <c r="J231" s="9"/>
      <c r="K231" s="98"/>
      <c r="L231" s="10"/>
      <c r="M231" s="26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 ht="13.5" customHeight="1">
      <c r="A232" s="151"/>
      <c r="B232" s="151"/>
      <c r="C232" s="207"/>
      <c r="D232" s="140"/>
      <c r="E232" s="8"/>
      <c r="F232" s="9"/>
      <c r="G232" s="19"/>
      <c r="H232" s="19"/>
      <c r="I232" s="19"/>
      <c r="J232" s="9"/>
      <c r="K232" s="98"/>
      <c r="L232" s="10"/>
      <c r="M232" s="26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 ht="13.5" customHeight="1">
      <c r="A233" s="151"/>
      <c r="B233" s="151"/>
      <c r="C233" s="210"/>
      <c r="D233" s="140"/>
      <c r="E233" s="8"/>
      <c r="F233" s="9"/>
      <c r="G233" s="19"/>
      <c r="H233" s="19"/>
      <c r="I233" s="19"/>
      <c r="J233" s="9"/>
      <c r="K233" s="98"/>
      <c r="L233" s="10"/>
      <c r="M233" s="26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 ht="13.5" customHeight="1">
      <c r="A234" s="151"/>
      <c r="B234" s="151"/>
      <c r="C234" s="210"/>
      <c r="D234" s="140"/>
      <c r="E234" s="8"/>
      <c r="F234" s="9"/>
      <c r="G234" s="19"/>
      <c r="H234" s="19"/>
      <c r="I234" s="19"/>
      <c r="J234" s="9"/>
      <c r="K234" s="98"/>
      <c r="L234" s="10"/>
      <c r="M234" s="26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 ht="13.5" customHeight="1">
      <c r="A235" s="151"/>
      <c r="B235" s="151"/>
      <c r="C235" s="210"/>
      <c r="D235" s="140"/>
      <c r="E235" s="8"/>
      <c r="F235" s="9"/>
      <c r="G235" s="19"/>
      <c r="H235" s="19"/>
      <c r="I235" s="19"/>
      <c r="J235" s="9"/>
      <c r="K235" s="98"/>
      <c r="L235" s="10"/>
      <c r="M235" s="26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 ht="13.5" customHeight="1">
      <c r="A236" s="151"/>
      <c r="B236" s="151"/>
      <c r="C236" s="210"/>
      <c r="D236" s="140"/>
      <c r="E236" s="8"/>
      <c r="F236" s="9"/>
      <c r="G236" s="19"/>
      <c r="H236" s="19"/>
      <c r="I236" s="19"/>
      <c r="J236" s="9"/>
      <c r="K236" s="98"/>
      <c r="L236" s="10"/>
      <c r="M236" s="26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 ht="13.5" customHeight="1">
      <c r="A237" s="151"/>
      <c r="B237" s="151"/>
      <c r="C237" s="210"/>
      <c r="D237" s="140"/>
      <c r="E237" s="8"/>
      <c r="F237" s="9"/>
      <c r="G237" s="19"/>
      <c r="H237" s="19"/>
      <c r="I237" s="19"/>
      <c r="J237" s="9"/>
      <c r="K237" s="98"/>
      <c r="L237" s="10"/>
      <c r="M237" s="26"/>
      <c r="N237" s="10"/>
      <c r="O237" s="26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 ht="13.5" customHeight="1">
      <c r="A238" s="151"/>
      <c r="B238" s="151"/>
      <c r="C238" s="210"/>
      <c r="D238" s="140"/>
      <c r="E238" s="8"/>
      <c r="F238" s="9"/>
      <c r="G238" s="19"/>
      <c r="H238" s="19"/>
      <c r="I238" s="19"/>
      <c r="J238" s="9"/>
      <c r="K238" s="98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 ht="13.5" customHeight="1">
      <c r="A239" s="151"/>
      <c r="B239" s="151"/>
      <c r="C239" s="207"/>
      <c r="D239" s="140"/>
      <c r="E239" s="8"/>
      <c r="F239" s="9"/>
      <c r="G239" s="19"/>
      <c r="H239" s="19"/>
      <c r="I239" s="19"/>
      <c r="J239" s="9"/>
      <c r="K239" s="98"/>
      <c r="L239" s="10"/>
      <c r="M239" s="26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 ht="13.5" customHeight="1">
      <c r="A240" s="151"/>
      <c r="B240" s="151"/>
      <c r="C240" s="207"/>
      <c r="D240" s="140"/>
      <c r="E240" s="8"/>
      <c r="F240" s="9"/>
      <c r="G240" s="19"/>
      <c r="H240" s="19"/>
      <c r="I240" s="19"/>
      <c r="J240" s="9"/>
      <c r="K240" s="98"/>
      <c r="L240" s="10"/>
      <c r="M240" s="26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 ht="13.5" customHeight="1">
      <c r="A241" s="151"/>
      <c r="B241" s="151"/>
      <c r="C241" s="207"/>
      <c r="D241" s="140"/>
      <c r="E241" s="8"/>
      <c r="F241" s="9"/>
      <c r="G241" s="19"/>
      <c r="H241" s="19"/>
      <c r="I241" s="19"/>
      <c r="J241" s="9"/>
      <c r="K241" s="98"/>
      <c r="L241" s="10"/>
      <c r="M241" s="26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 ht="13.5" customHeight="1">
      <c r="A242" s="151"/>
      <c r="B242" s="151"/>
      <c r="C242" s="210"/>
      <c r="D242" s="140"/>
      <c r="E242" s="8"/>
      <c r="F242" s="9"/>
      <c r="G242" s="19"/>
      <c r="H242" s="19"/>
      <c r="I242" s="19"/>
      <c r="J242" s="9"/>
      <c r="K242" s="98"/>
      <c r="L242" s="10"/>
      <c r="M242" s="26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 ht="13.5" customHeight="1">
      <c r="A243" s="151"/>
      <c r="B243" s="151"/>
      <c r="C243" s="210"/>
      <c r="D243" s="140"/>
      <c r="E243" s="8"/>
      <c r="F243" s="9"/>
      <c r="G243" s="19"/>
      <c r="H243" s="19"/>
      <c r="I243" s="19"/>
      <c r="J243" s="9"/>
      <c r="K243" s="98"/>
      <c r="L243" s="10"/>
      <c r="M243" s="26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 ht="13.5" customHeight="1">
      <c r="A244" s="151"/>
      <c r="B244" s="151"/>
      <c r="C244" s="210"/>
      <c r="D244" s="140"/>
      <c r="E244" s="8"/>
      <c r="F244" s="9"/>
      <c r="G244" s="19"/>
      <c r="H244" s="19"/>
      <c r="I244" s="19"/>
      <c r="J244" s="9"/>
      <c r="K244" s="98"/>
      <c r="L244" s="10"/>
      <c r="M244" s="26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 ht="13.5" customHeight="1">
      <c r="A245" s="151"/>
      <c r="B245" s="151"/>
      <c r="C245" s="210"/>
      <c r="D245" s="140"/>
      <c r="E245" s="8"/>
      <c r="F245" s="9"/>
      <c r="G245" s="19"/>
      <c r="H245" s="19"/>
      <c r="I245" s="19"/>
      <c r="J245" s="9"/>
      <c r="K245" s="98"/>
      <c r="L245" s="10"/>
      <c r="M245" s="26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 ht="13.5" customHeight="1">
      <c r="A246" s="151"/>
      <c r="B246" s="151"/>
      <c r="C246" s="210"/>
      <c r="D246" s="140"/>
      <c r="E246" s="8"/>
      <c r="F246" s="9"/>
      <c r="G246" s="19"/>
      <c r="H246" s="19"/>
      <c r="I246" s="19"/>
      <c r="J246" s="9"/>
      <c r="K246" s="98"/>
      <c r="L246" s="10"/>
      <c r="M246" s="26"/>
      <c r="N246" s="10"/>
      <c r="O246" s="26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 ht="13.5" customHeight="1">
      <c r="A247" s="151"/>
      <c r="B247" s="151"/>
      <c r="C247" s="210"/>
      <c r="D247" s="140"/>
      <c r="E247" s="8"/>
      <c r="F247" s="9"/>
      <c r="G247" s="19"/>
      <c r="H247" s="19"/>
      <c r="I247" s="19"/>
      <c r="J247" s="9"/>
      <c r="K247" s="98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</sheetData>
  <sheetProtection/>
  <autoFilter ref="C6:C77"/>
  <mergeCells count="1">
    <mergeCell ref="F3:J3"/>
  </mergeCells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C17" sqref="C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85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86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40945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71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78.63</v>
      </c>
      <c r="C15" s="36"/>
      <c r="D15" s="37">
        <v>1</v>
      </c>
      <c r="E15" s="36"/>
      <c r="F15" s="37">
        <v>30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44</v>
      </c>
    </row>
    <row r="17" spans="1:9" ht="13.5">
      <c r="A17" s="115" t="s">
        <v>51</v>
      </c>
      <c r="B17" s="116">
        <v>49.77</v>
      </c>
      <c r="C17" s="204">
        <f aca="true" t="shared" si="0" ref="C17:C23">B17/B$15*1000*B$14</f>
        <v>474.72338801983983</v>
      </c>
      <c r="D17" s="118">
        <v>0</v>
      </c>
      <c r="E17" s="117">
        <v>0</v>
      </c>
      <c r="F17" s="118">
        <v>12.48</v>
      </c>
      <c r="G17" s="204">
        <f aca="true" t="shared" si="1" ref="G17:G23">F17/F$15*1000*F$14</f>
        <v>332.80000000000007</v>
      </c>
      <c r="H17" s="218">
        <f>LARGE((C17,E17,G17),1)</f>
        <v>474.72338801983983</v>
      </c>
      <c r="I17" s="120">
        <v>17</v>
      </c>
    </row>
    <row r="18" spans="1:9" ht="13.5">
      <c r="A18" s="121" t="s">
        <v>53</v>
      </c>
      <c r="B18" s="116">
        <v>4.19</v>
      </c>
      <c r="C18" s="204">
        <f t="shared" si="0"/>
        <v>39.96566196108356</v>
      </c>
      <c r="D18" s="118">
        <v>0</v>
      </c>
      <c r="E18" s="117">
        <v>0</v>
      </c>
      <c r="F18" s="118">
        <v>0</v>
      </c>
      <c r="G18" s="204">
        <f t="shared" si="1"/>
        <v>0</v>
      </c>
      <c r="H18" s="218">
        <f>LARGE((C18,E18,G18),1)</f>
        <v>39.96566196108356</v>
      </c>
      <c r="I18" s="120">
        <v>40</v>
      </c>
    </row>
    <row r="19" spans="1:9" ht="13.5">
      <c r="A19" s="121"/>
      <c r="B19" s="116">
        <v>0</v>
      </c>
      <c r="C19" s="204">
        <f t="shared" si="0"/>
        <v>0</v>
      </c>
      <c r="D19" s="118">
        <v>0</v>
      </c>
      <c r="E19" s="117">
        <v>0</v>
      </c>
      <c r="F19" s="118">
        <v>0</v>
      </c>
      <c r="G19" s="204">
        <f t="shared" si="1"/>
        <v>0</v>
      </c>
      <c r="H19" s="218">
        <f>LARGE((C19,E19,G19),1)</f>
        <v>0</v>
      </c>
      <c r="I19" s="120"/>
    </row>
    <row r="20" spans="1:9" ht="13.5">
      <c r="A20" s="121"/>
      <c r="B20" s="116">
        <v>0</v>
      </c>
      <c r="C20" s="204">
        <f t="shared" si="0"/>
        <v>0</v>
      </c>
      <c r="D20" s="118">
        <v>0</v>
      </c>
      <c r="E20" s="117">
        <v>0</v>
      </c>
      <c r="F20" s="118">
        <v>0</v>
      </c>
      <c r="G20" s="204">
        <f t="shared" si="1"/>
        <v>0</v>
      </c>
      <c r="H20" s="218">
        <f>LARGE((C20,E20,G20),1)</f>
        <v>0</v>
      </c>
      <c r="I20" s="120"/>
    </row>
    <row r="21" spans="1:9" ht="13.5">
      <c r="A21" s="121"/>
      <c r="B21" s="116">
        <v>0</v>
      </c>
      <c r="C21" s="204">
        <f t="shared" si="0"/>
        <v>0</v>
      </c>
      <c r="D21" s="118">
        <v>0</v>
      </c>
      <c r="E21" s="117">
        <v>0</v>
      </c>
      <c r="F21" s="118">
        <v>0</v>
      </c>
      <c r="G21" s="204">
        <f t="shared" si="1"/>
        <v>0</v>
      </c>
      <c r="H21" s="218">
        <f>LARGE((C21,E21,G21),1)</f>
        <v>0</v>
      </c>
      <c r="I21" s="120"/>
    </row>
    <row r="22" spans="1:9" ht="13.5">
      <c r="A22" s="121"/>
      <c r="B22" s="116">
        <v>0</v>
      </c>
      <c r="C22" s="204">
        <f t="shared" si="0"/>
        <v>0</v>
      </c>
      <c r="D22" s="118">
        <v>0</v>
      </c>
      <c r="E22" s="117">
        <v>0</v>
      </c>
      <c r="F22" s="118">
        <v>0</v>
      </c>
      <c r="G22" s="204">
        <f t="shared" si="1"/>
        <v>0</v>
      </c>
      <c r="H22" s="119">
        <v>0</v>
      </c>
      <c r="I22" s="120"/>
    </row>
    <row r="23" spans="1:9" ht="13.5">
      <c r="A23" s="121"/>
      <c r="B23" s="116">
        <v>0</v>
      </c>
      <c r="C23" s="204">
        <f t="shared" si="0"/>
        <v>0</v>
      </c>
      <c r="D23" s="118">
        <v>0</v>
      </c>
      <c r="E23" s="117">
        <v>0</v>
      </c>
      <c r="F23" s="118">
        <v>0</v>
      </c>
      <c r="G23" s="204">
        <f t="shared" si="1"/>
        <v>0</v>
      </c>
      <c r="H23" s="119"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PageLayoutView="0" workbookViewId="0" topLeftCell="A33">
      <selection activeCell="A56" sqref="A56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87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89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40944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10" ht="15" customHeight="1">
      <c r="A14" s="106" t="s">
        <v>18</v>
      </c>
      <c r="B14" s="32">
        <v>0.55</v>
      </c>
      <c r="C14" s="33"/>
      <c r="D14" s="34">
        <v>0</v>
      </c>
      <c r="E14" s="33"/>
      <c r="F14" s="34">
        <v>0.5</v>
      </c>
      <c r="G14" s="33"/>
      <c r="H14" s="109" t="s">
        <v>21</v>
      </c>
      <c r="I14" s="110" t="s">
        <v>30</v>
      </c>
      <c r="J14" s="40"/>
    </row>
    <row r="15" spans="1:10" ht="15" customHeight="1">
      <c r="A15" s="106" t="s">
        <v>17</v>
      </c>
      <c r="B15" s="35">
        <v>1</v>
      </c>
      <c r="C15" s="36"/>
      <c r="D15" s="37">
        <v>1</v>
      </c>
      <c r="E15" s="36"/>
      <c r="F15" s="37">
        <v>54.94</v>
      </c>
      <c r="G15" s="36"/>
      <c r="H15" s="109" t="s">
        <v>22</v>
      </c>
      <c r="I15" s="110" t="s">
        <v>31</v>
      </c>
      <c r="J15" s="40"/>
    </row>
    <row r="16" spans="1:10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49</v>
      </c>
      <c r="J16" s="40"/>
    </row>
    <row r="17" spans="1:9" ht="13.5">
      <c r="A17" s="115" t="s">
        <v>65</v>
      </c>
      <c r="B17" s="227">
        <v>0</v>
      </c>
      <c r="C17" s="117">
        <v>0</v>
      </c>
      <c r="D17" s="118">
        <v>0</v>
      </c>
      <c r="E17" s="117">
        <v>0</v>
      </c>
      <c r="F17" s="118">
        <v>54.94</v>
      </c>
      <c r="G17" s="204">
        <f aca="true" t="shared" si="0" ref="G17:G48">F17/F$15*1000*F$14</f>
        <v>500</v>
      </c>
      <c r="H17" s="206">
        <f>LARGE((C17,E17,G17),1)</f>
        <v>500</v>
      </c>
      <c r="I17" s="120">
        <v>1</v>
      </c>
    </row>
    <row r="18" spans="1:9" ht="13.5">
      <c r="A18" s="207" t="s">
        <v>72</v>
      </c>
      <c r="B18" s="227">
        <v>0</v>
      </c>
      <c r="C18" s="204">
        <v>0</v>
      </c>
      <c r="D18" s="211">
        <v>0</v>
      </c>
      <c r="E18" s="204">
        <v>0</v>
      </c>
      <c r="F18" s="211">
        <v>50.32</v>
      </c>
      <c r="G18" s="204">
        <f t="shared" si="0"/>
        <v>457.95413178012376</v>
      </c>
      <c r="H18" s="206">
        <f>LARGE((C18,E18,G18),1)</f>
        <v>457.95413178012376</v>
      </c>
      <c r="I18" s="120">
        <v>2</v>
      </c>
    </row>
    <row r="19" spans="1:9" ht="15">
      <c r="A19" s="219" t="s">
        <v>68</v>
      </c>
      <c r="B19" s="227">
        <v>0</v>
      </c>
      <c r="C19" s="117">
        <v>0</v>
      </c>
      <c r="D19" s="118">
        <v>0</v>
      </c>
      <c r="E19" s="117">
        <v>0</v>
      </c>
      <c r="F19" s="118">
        <v>45.32</v>
      </c>
      <c r="G19" s="204">
        <f t="shared" si="0"/>
        <v>412.4499453949764</v>
      </c>
      <c r="H19" s="206">
        <f>LARGE((C19,E19,G19),1)</f>
        <v>412.4499453949764</v>
      </c>
      <c r="I19" s="122">
        <v>3</v>
      </c>
    </row>
    <row r="20" spans="1:9" ht="13.5">
      <c r="A20" s="207" t="s">
        <v>75</v>
      </c>
      <c r="B20" s="227">
        <v>0</v>
      </c>
      <c r="C20" s="117">
        <v>0</v>
      </c>
      <c r="D20" s="118">
        <v>0</v>
      </c>
      <c r="E20" s="117">
        <v>0</v>
      </c>
      <c r="F20" s="118">
        <v>38.77</v>
      </c>
      <c r="G20" s="204">
        <f t="shared" si="0"/>
        <v>352.83946123043324</v>
      </c>
      <c r="H20" s="206">
        <f>LARGE((C20,E20,G20),1)</f>
        <v>352.83946123043324</v>
      </c>
      <c r="I20" s="120">
        <v>4</v>
      </c>
    </row>
    <row r="21" spans="1:9" ht="15">
      <c r="A21" s="219" t="s">
        <v>117</v>
      </c>
      <c r="B21" s="227">
        <v>0</v>
      </c>
      <c r="C21" s="117">
        <v>0</v>
      </c>
      <c r="D21" s="118">
        <v>0</v>
      </c>
      <c r="E21" s="117">
        <v>0</v>
      </c>
      <c r="F21" s="118">
        <v>36.26</v>
      </c>
      <c r="G21" s="204">
        <f t="shared" si="0"/>
        <v>329.9963596650892</v>
      </c>
      <c r="H21" s="206">
        <f>LARGE((C21,E21,G21),1)</f>
        <v>329.9963596650892</v>
      </c>
      <c r="I21" s="122">
        <v>5</v>
      </c>
    </row>
    <row r="22" spans="1:9" ht="15">
      <c r="A22" s="219" t="s">
        <v>118</v>
      </c>
      <c r="B22" s="227">
        <v>0</v>
      </c>
      <c r="C22" s="117">
        <v>0</v>
      </c>
      <c r="D22" s="118">
        <v>0</v>
      </c>
      <c r="E22" s="117">
        <v>0</v>
      </c>
      <c r="F22" s="118">
        <v>36.18</v>
      </c>
      <c r="G22" s="204">
        <f t="shared" si="0"/>
        <v>329.26829268292687</v>
      </c>
      <c r="H22" s="206">
        <f>LARGE((C22,E22,G22),1)</f>
        <v>329.26829268292687</v>
      </c>
      <c r="I22" s="122">
        <v>6</v>
      </c>
    </row>
    <row r="23" spans="1:9" ht="13.5">
      <c r="A23" s="207" t="s">
        <v>73</v>
      </c>
      <c r="B23" s="227">
        <v>0</v>
      </c>
      <c r="C23" s="117">
        <v>0</v>
      </c>
      <c r="D23" s="118">
        <v>0</v>
      </c>
      <c r="E23" s="117">
        <v>0</v>
      </c>
      <c r="F23" s="118">
        <v>35.65</v>
      </c>
      <c r="G23" s="204">
        <f t="shared" si="0"/>
        <v>324.4448489261012</v>
      </c>
      <c r="H23" s="206">
        <f>LARGE((C23,E23,G23),1)</f>
        <v>324.4448489261012</v>
      </c>
      <c r="I23" s="120">
        <v>7</v>
      </c>
    </row>
    <row r="24" spans="1:9" ht="15">
      <c r="A24" s="207" t="s">
        <v>77</v>
      </c>
      <c r="B24" s="227">
        <v>0</v>
      </c>
      <c r="C24" s="117">
        <v>0</v>
      </c>
      <c r="D24" s="118">
        <v>0</v>
      </c>
      <c r="E24" s="117">
        <v>0</v>
      </c>
      <c r="F24" s="118">
        <v>35.4</v>
      </c>
      <c r="G24" s="204">
        <f t="shared" si="0"/>
        <v>322.1696396068438</v>
      </c>
      <c r="H24" s="206">
        <f>LARGE((C24,E24,G24),1)</f>
        <v>322.1696396068438</v>
      </c>
      <c r="I24" s="122">
        <v>8</v>
      </c>
    </row>
    <row r="25" spans="1:9" ht="15">
      <c r="A25" s="219" t="s">
        <v>119</v>
      </c>
      <c r="B25" s="227">
        <v>0</v>
      </c>
      <c r="C25" s="117">
        <v>0</v>
      </c>
      <c r="D25" s="118">
        <v>0</v>
      </c>
      <c r="E25" s="117">
        <v>0</v>
      </c>
      <c r="F25" s="118">
        <v>33.39</v>
      </c>
      <c r="G25" s="204">
        <f t="shared" si="0"/>
        <v>303.8769566800146</v>
      </c>
      <c r="H25" s="206">
        <f>LARGE((C25,E25,G25),1)</f>
        <v>303.8769566800146</v>
      </c>
      <c r="I25" s="122">
        <v>9</v>
      </c>
    </row>
    <row r="26" spans="1:9" ht="15">
      <c r="A26" s="219" t="s">
        <v>74</v>
      </c>
      <c r="B26" s="227">
        <v>0</v>
      </c>
      <c r="C26" s="117">
        <v>0</v>
      </c>
      <c r="D26" s="118">
        <v>0</v>
      </c>
      <c r="E26" s="117">
        <v>0</v>
      </c>
      <c r="F26" s="118">
        <v>26.8</v>
      </c>
      <c r="G26" s="204">
        <f t="shared" si="0"/>
        <v>243.90243902439028</v>
      </c>
      <c r="H26" s="206">
        <f>LARGE((C26,E26,G26),1)</f>
        <v>243.90243902439028</v>
      </c>
      <c r="I26" s="122">
        <v>10</v>
      </c>
    </row>
    <row r="27" spans="1:9" ht="13.5">
      <c r="A27" s="207" t="s">
        <v>92</v>
      </c>
      <c r="B27" s="227">
        <v>0</v>
      </c>
      <c r="C27" s="117">
        <v>0</v>
      </c>
      <c r="D27" s="118">
        <v>0</v>
      </c>
      <c r="E27" s="117">
        <v>0</v>
      </c>
      <c r="F27" s="118">
        <v>26.04</v>
      </c>
      <c r="G27" s="204">
        <f t="shared" si="0"/>
        <v>236.98580269384783</v>
      </c>
      <c r="H27" s="206">
        <f>LARGE((C27,E27,G27),1)</f>
        <v>236.98580269384783</v>
      </c>
      <c r="I27" s="120">
        <v>11</v>
      </c>
    </row>
    <row r="28" spans="1:9" ht="15">
      <c r="A28" s="207" t="s">
        <v>106</v>
      </c>
      <c r="B28" s="227">
        <v>0</v>
      </c>
      <c r="C28" s="117">
        <v>0</v>
      </c>
      <c r="D28" s="118">
        <v>0</v>
      </c>
      <c r="E28" s="117">
        <v>0</v>
      </c>
      <c r="F28" s="118">
        <v>25.25</v>
      </c>
      <c r="G28" s="204">
        <f t="shared" si="0"/>
        <v>229.79614124499457</v>
      </c>
      <c r="H28" s="206">
        <f>LARGE((C28,E28,G28),1)</f>
        <v>229.79614124499457</v>
      </c>
      <c r="I28" s="122">
        <v>12</v>
      </c>
    </row>
    <row r="29" spans="1:9" ht="15">
      <c r="A29" s="219" t="s">
        <v>120</v>
      </c>
      <c r="B29" s="227">
        <v>0</v>
      </c>
      <c r="C29" s="117">
        <v>0</v>
      </c>
      <c r="D29" s="118">
        <v>0</v>
      </c>
      <c r="E29" s="117">
        <v>0</v>
      </c>
      <c r="F29" s="118">
        <v>22.76</v>
      </c>
      <c r="G29" s="204">
        <f t="shared" si="0"/>
        <v>207.13505642519115</v>
      </c>
      <c r="H29" s="206">
        <f>LARGE((C29,E29,G29),1)</f>
        <v>207.13505642519115</v>
      </c>
      <c r="I29" s="122">
        <v>13</v>
      </c>
    </row>
    <row r="30" spans="1:9" ht="15">
      <c r="A30" s="219" t="s">
        <v>127</v>
      </c>
      <c r="B30" s="227">
        <v>0</v>
      </c>
      <c r="C30" s="117">
        <v>0</v>
      </c>
      <c r="D30" s="118">
        <v>0</v>
      </c>
      <c r="E30" s="117">
        <v>0</v>
      </c>
      <c r="F30" s="118">
        <v>21.48</v>
      </c>
      <c r="G30" s="204">
        <f t="shared" si="0"/>
        <v>195.48598471059339</v>
      </c>
      <c r="H30" s="206">
        <f>LARGE((C30,E30,G30),1)</f>
        <v>195.48598471059339</v>
      </c>
      <c r="I30" s="122">
        <v>14</v>
      </c>
    </row>
    <row r="31" spans="1:9" ht="13.5">
      <c r="A31" s="207" t="s">
        <v>93</v>
      </c>
      <c r="B31" s="227">
        <v>0</v>
      </c>
      <c r="C31" s="117">
        <v>0</v>
      </c>
      <c r="D31" s="118">
        <v>0</v>
      </c>
      <c r="E31" s="117">
        <v>0</v>
      </c>
      <c r="F31" s="118">
        <v>21.11</v>
      </c>
      <c r="G31" s="204">
        <f t="shared" si="0"/>
        <v>192.11867491809247</v>
      </c>
      <c r="H31" s="206">
        <f>LARGE((C31,E31,G31),1)</f>
        <v>192.11867491809247</v>
      </c>
      <c r="I31" s="120">
        <v>15</v>
      </c>
    </row>
    <row r="32" spans="1:9" ht="15">
      <c r="A32" s="219" t="s">
        <v>121</v>
      </c>
      <c r="B32" s="227">
        <v>0</v>
      </c>
      <c r="C32" s="117">
        <v>0</v>
      </c>
      <c r="D32" s="118">
        <v>0</v>
      </c>
      <c r="E32" s="117">
        <v>0</v>
      </c>
      <c r="F32" s="118">
        <v>20.39</v>
      </c>
      <c r="G32" s="204">
        <f t="shared" si="0"/>
        <v>185.56607207863124</v>
      </c>
      <c r="H32" s="206">
        <f>LARGE((C32,E32,G32),1)</f>
        <v>185.56607207863124</v>
      </c>
      <c r="I32" s="122">
        <v>16</v>
      </c>
    </row>
    <row r="33" spans="1:9" ht="15">
      <c r="A33" s="207" t="s">
        <v>107</v>
      </c>
      <c r="B33" s="227">
        <v>0</v>
      </c>
      <c r="C33" s="117">
        <v>0</v>
      </c>
      <c r="D33" s="118">
        <v>0</v>
      </c>
      <c r="E33" s="117">
        <v>0</v>
      </c>
      <c r="F33" s="118">
        <v>20.19</v>
      </c>
      <c r="G33" s="204">
        <f t="shared" si="0"/>
        <v>183.74590462322536</v>
      </c>
      <c r="H33" s="206">
        <f>LARGE((C33,E33,G33),1)</f>
        <v>183.74590462322536</v>
      </c>
      <c r="I33" s="122">
        <v>17</v>
      </c>
    </row>
    <row r="34" spans="1:9" ht="15">
      <c r="A34" s="207" t="s">
        <v>108</v>
      </c>
      <c r="B34" s="227">
        <v>0</v>
      </c>
      <c r="C34" s="117">
        <v>0</v>
      </c>
      <c r="D34" s="118">
        <v>0</v>
      </c>
      <c r="E34" s="117">
        <v>0</v>
      </c>
      <c r="F34" s="118">
        <v>19.84</v>
      </c>
      <c r="G34" s="204">
        <f t="shared" si="0"/>
        <v>180.56061157626502</v>
      </c>
      <c r="H34" s="206">
        <f>LARGE((C34,E34,G34),1)</f>
        <v>180.56061157626502</v>
      </c>
      <c r="I34" s="122">
        <v>18</v>
      </c>
    </row>
    <row r="35" spans="1:9" ht="13.5">
      <c r="A35" s="207" t="s">
        <v>94</v>
      </c>
      <c r="B35" s="227">
        <v>0</v>
      </c>
      <c r="C35" s="117">
        <v>0</v>
      </c>
      <c r="D35" s="118">
        <v>0</v>
      </c>
      <c r="E35" s="117">
        <v>0</v>
      </c>
      <c r="F35" s="118">
        <v>18.32</v>
      </c>
      <c r="G35" s="204">
        <f t="shared" si="0"/>
        <v>166.7273389151802</v>
      </c>
      <c r="H35" s="206">
        <f>LARGE((C35,E35,G35),1)</f>
        <v>166.7273389151802</v>
      </c>
      <c r="I35" s="120">
        <v>19</v>
      </c>
    </row>
    <row r="36" spans="1:9" ht="15">
      <c r="A36" s="219" t="s">
        <v>122</v>
      </c>
      <c r="B36" s="227">
        <v>0</v>
      </c>
      <c r="C36" s="117">
        <v>0</v>
      </c>
      <c r="D36" s="118">
        <v>0</v>
      </c>
      <c r="E36" s="117">
        <v>0</v>
      </c>
      <c r="F36" s="118">
        <v>18.16</v>
      </c>
      <c r="G36" s="204">
        <f t="shared" si="0"/>
        <v>165.2712049508555</v>
      </c>
      <c r="H36" s="206">
        <f>LARGE((C36,E36,G36),1)</f>
        <v>165.2712049508555</v>
      </c>
      <c r="I36" s="122">
        <v>20</v>
      </c>
    </row>
    <row r="37" spans="1:9" ht="15">
      <c r="A37" s="207" t="s">
        <v>109</v>
      </c>
      <c r="B37" s="225">
        <v>0</v>
      </c>
      <c r="C37" s="117">
        <v>0</v>
      </c>
      <c r="D37" s="118">
        <v>0</v>
      </c>
      <c r="E37" s="117">
        <v>0</v>
      </c>
      <c r="F37" s="118">
        <v>17.83</v>
      </c>
      <c r="G37" s="204">
        <f t="shared" si="0"/>
        <v>162.26792864943573</v>
      </c>
      <c r="H37" s="206">
        <f>LARGE((C37,E37,G37),1)</f>
        <v>162.26792864943573</v>
      </c>
      <c r="I37" s="122">
        <v>21</v>
      </c>
    </row>
    <row r="38" spans="1:9" ht="15">
      <c r="A38" s="207" t="s">
        <v>110</v>
      </c>
      <c r="B38" s="227">
        <v>0</v>
      </c>
      <c r="C38" s="117">
        <v>0</v>
      </c>
      <c r="D38" s="118">
        <v>0</v>
      </c>
      <c r="E38" s="117">
        <v>0</v>
      </c>
      <c r="F38" s="118">
        <v>16.27</v>
      </c>
      <c r="G38" s="204">
        <f t="shared" si="0"/>
        <v>148.07062249726974</v>
      </c>
      <c r="H38" s="206">
        <f>LARGE((C38,E38,G38),1)</f>
        <v>148.07062249726974</v>
      </c>
      <c r="I38" s="122">
        <v>22</v>
      </c>
    </row>
    <row r="39" spans="1:9" ht="15">
      <c r="A39" s="219" t="s">
        <v>128</v>
      </c>
      <c r="B39" s="225">
        <v>0</v>
      </c>
      <c r="C39" s="117">
        <v>0</v>
      </c>
      <c r="D39" s="118">
        <v>0</v>
      </c>
      <c r="E39" s="117">
        <v>0</v>
      </c>
      <c r="F39" s="118">
        <v>16.11</v>
      </c>
      <c r="G39" s="204">
        <f t="shared" si="0"/>
        <v>146.61448853294505</v>
      </c>
      <c r="H39" s="206">
        <f>LARGE((C39,E39,G39),1)</f>
        <v>146.61448853294505</v>
      </c>
      <c r="I39" s="122">
        <v>23</v>
      </c>
    </row>
    <row r="40" spans="1:9" ht="15">
      <c r="A40" s="219" t="s">
        <v>123</v>
      </c>
      <c r="B40" s="225">
        <v>0</v>
      </c>
      <c r="C40" s="117">
        <v>0</v>
      </c>
      <c r="D40" s="118">
        <v>0</v>
      </c>
      <c r="E40" s="117">
        <v>0</v>
      </c>
      <c r="F40" s="118">
        <v>15.93</v>
      </c>
      <c r="G40" s="204">
        <f t="shared" si="0"/>
        <v>144.97633782307972</v>
      </c>
      <c r="H40" s="206">
        <f>LARGE((C40,E40,G40),1)</f>
        <v>144.97633782307972</v>
      </c>
      <c r="I40" s="122">
        <v>24</v>
      </c>
    </row>
    <row r="41" spans="1:9" ht="15">
      <c r="A41" s="219" t="s">
        <v>124</v>
      </c>
      <c r="B41" s="225">
        <v>0</v>
      </c>
      <c r="C41" s="117">
        <v>0</v>
      </c>
      <c r="D41" s="118">
        <v>0</v>
      </c>
      <c r="E41" s="117">
        <v>0</v>
      </c>
      <c r="F41" s="118">
        <v>15.9</v>
      </c>
      <c r="G41" s="204">
        <f t="shared" si="0"/>
        <v>144.70331270476885</v>
      </c>
      <c r="H41" s="206">
        <f>LARGE((C41,E41,G41),1)</f>
        <v>144.70331270476885</v>
      </c>
      <c r="I41" s="122">
        <v>25</v>
      </c>
    </row>
    <row r="42" spans="1:9" ht="15">
      <c r="A42" s="219" t="s">
        <v>129</v>
      </c>
      <c r="B42" s="227">
        <v>0</v>
      </c>
      <c r="C42" s="117">
        <v>0</v>
      </c>
      <c r="D42" s="118">
        <v>0</v>
      </c>
      <c r="E42" s="117">
        <v>0</v>
      </c>
      <c r="F42" s="118">
        <v>15.66</v>
      </c>
      <c r="G42" s="204">
        <f t="shared" si="0"/>
        <v>142.51911175828178</v>
      </c>
      <c r="H42" s="206">
        <f>LARGE((C42,E42,G42),1)</f>
        <v>142.51911175828178</v>
      </c>
      <c r="I42" s="122">
        <v>26</v>
      </c>
    </row>
    <row r="43" spans="1:9" ht="15">
      <c r="A43" s="219" t="s">
        <v>125</v>
      </c>
      <c r="B43" s="227">
        <v>0</v>
      </c>
      <c r="C43" s="117">
        <v>0</v>
      </c>
      <c r="D43" s="118">
        <v>0</v>
      </c>
      <c r="E43" s="117">
        <v>0</v>
      </c>
      <c r="F43" s="118">
        <v>15.63</v>
      </c>
      <c r="G43" s="204">
        <f t="shared" si="0"/>
        <v>142.2460866399709</v>
      </c>
      <c r="H43" s="206">
        <f>LARGE((C43,E43,G43),1)</f>
        <v>142.2460866399709</v>
      </c>
      <c r="I43" s="122">
        <v>27</v>
      </c>
    </row>
    <row r="44" spans="1:9" ht="13.5">
      <c r="A44" s="207" t="s">
        <v>95</v>
      </c>
      <c r="B44" s="227">
        <v>0</v>
      </c>
      <c r="C44" s="117">
        <v>0</v>
      </c>
      <c r="D44" s="118">
        <v>0</v>
      </c>
      <c r="E44" s="117">
        <v>0</v>
      </c>
      <c r="F44" s="118">
        <v>14.67</v>
      </c>
      <c r="G44" s="204">
        <f t="shared" si="0"/>
        <v>133.5092828540226</v>
      </c>
      <c r="H44" s="206">
        <f>LARGE((C44,E44,G44),1)</f>
        <v>133.5092828540226</v>
      </c>
      <c r="I44" s="120">
        <v>28</v>
      </c>
    </row>
    <row r="45" spans="1:9" ht="15">
      <c r="A45" s="207" t="s">
        <v>111</v>
      </c>
      <c r="B45" s="227">
        <v>0</v>
      </c>
      <c r="C45" s="117">
        <v>0</v>
      </c>
      <c r="D45" s="118">
        <v>0</v>
      </c>
      <c r="E45" s="117">
        <v>0</v>
      </c>
      <c r="F45" s="118">
        <v>14.4</v>
      </c>
      <c r="G45" s="204">
        <f t="shared" si="0"/>
        <v>131.05205678922462</v>
      </c>
      <c r="H45" s="206">
        <f>LARGE((C45,E45,G45),1)</f>
        <v>131.05205678922462</v>
      </c>
      <c r="I45" s="122">
        <v>29</v>
      </c>
    </row>
    <row r="46" spans="1:9" ht="15">
      <c r="A46" s="210" t="s">
        <v>126</v>
      </c>
      <c r="B46" s="228">
        <v>0</v>
      </c>
      <c r="C46" s="117">
        <v>0</v>
      </c>
      <c r="D46" s="118">
        <v>0</v>
      </c>
      <c r="E46" s="117">
        <v>0</v>
      </c>
      <c r="F46" s="118">
        <v>13.78</v>
      </c>
      <c r="G46" s="204">
        <f t="shared" si="0"/>
        <v>125.40953767746632</v>
      </c>
      <c r="H46" s="206">
        <f>LARGE((C46,E46,G46),1)</f>
        <v>125.40953767746632</v>
      </c>
      <c r="I46" s="122">
        <v>30</v>
      </c>
    </row>
    <row r="47" spans="1:9" ht="13.5">
      <c r="A47" s="220" t="s">
        <v>96</v>
      </c>
      <c r="B47" s="228">
        <v>0</v>
      </c>
      <c r="C47" s="117">
        <v>0</v>
      </c>
      <c r="D47" s="118">
        <v>0</v>
      </c>
      <c r="E47" s="117">
        <v>0</v>
      </c>
      <c r="F47" s="118">
        <v>13.33</v>
      </c>
      <c r="G47" s="204">
        <f t="shared" si="0"/>
        <v>121.31416090280305</v>
      </c>
      <c r="H47" s="206">
        <f>LARGE((C47,E47,G47),1)</f>
        <v>121.31416090280305</v>
      </c>
      <c r="I47" s="120">
        <v>31</v>
      </c>
    </row>
    <row r="48" spans="1:9" ht="15">
      <c r="A48" s="220" t="s">
        <v>112</v>
      </c>
      <c r="B48" s="228">
        <v>0</v>
      </c>
      <c r="C48" s="216">
        <v>0</v>
      </c>
      <c r="D48" s="217">
        <v>0</v>
      </c>
      <c r="E48" s="216">
        <v>0</v>
      </c>
      <c r="F48" s="217">
        <v>11.73</v>
      </c>
      <c r="G48" s="204">
        <f t="shared" si="0"/>
        <v>106.75282125955589</v>
      </c>
      <c r="H48" s="206">
        <f>LARGE((C48,E48,G48),1)</f>
        <v>106.75282125955589</v>
      </c>
      <c r="I48" s="122">
        <v>32</v>
      </c>
    </row>
    <row r="49" spans="1:9" ht="13.5">
      <c r="A49" s="220" t="s">
        <v>165</v>
      </c>
      <c r="B49" s="228">
        <v>0</v>
      </c>
      <c r="C49" s="117">
        <v>0</v>
      </c>
      <c r="D49" s="118">
        <v>0</v>
      </c>
      <c r="E49" s="117">
        <v>0</v>
      </c>
      <c r="F49" s="118">
        <v>11.01</v>
      </c>
      <c r="G49" s="204">
        <f aca="true" t="shared" si="1" ref="G49:G67">F49/F$15*1000*F$14</f>
        <v>100.20021842009464</v>
      </c>
      <c r="H49" s="206">
        <f>LARGE((C49,E49,G49),1)</f>
        <v>100.20021842009464</v>
      </c>
      <c r="I49" s="120">
        <v>33</v>
      </c>
    </row>
    <row r="50" spans="1:9" ht="13.5">
      <c r="A50" s="220" t="s">
        <v>97</v>
      </c>
      <c r="B50" s="228">
        <v>0</v>
      </c>
      <c r="C50" s="117">
        <v>0</v>
      </c>
      <c r="D50" s="118">
        <v>0</v>
      </c>
      <c r="E50" s="117">
        <v>0</v>
      </c>
      <c r="F50" s="118">
        <v>10.04</v>
      </c>
      <c r="G50" s="204">
        <f t="shared" si="1"/>
        <v>91.37240626137604</v>
      </c>
      <c r="H50" s="206">
        <f>LARGE((C50,E50,G50),1)</f>
        <v>91.37240626137604</v>
      </c>
      <c r="I50" s="120">
        <v>34</v>
      </c>
    </row>
    <row r="51" spans="1:9" ht="13.5">
      <c r="A51" s="220" t="s">
        <v>98</v>
      </c>
      <c r="B51" s="228">
        <v>0</v>
      </c>
      <c r="C51" s="117">
        <v>0</v>
      </c>
      <c r="D51" s="118">
        <v>0</v>
      </c>
      <c r="E51" s="117">
        <v>0</v>
      </c>
      <c r="F51" s="118">
        <v>10.01</v>
      </c>
      <c r="G51" s="204">
        <f t="shared" si="1"/>
        <v>91.09938114306516</v>
      </c>
      <c r="H51" s="206">
        <f>LARGE((C51,E51,G51),1)</f>
        <v>91.09938114306516</v>
      </c>
      <c r="I51" s="120">
        <v>35</v>
      </c>
    </row>
    <row r="52" spans="1:9" ht="13.5">
      <c r="A52" s="220" t="s">
        <v>99</v>
      </c>
      <c r="B52" s="228">
        <v>0</v>
      </c>
      <c r="C52" s="117">
        <v>0</v>
      </c>
      <c r="D52" s="118">
        <v>0</v>
      </c>
      <c r="E52" s="117">
        <v>0</v>
      </c>
      <c r="F52" s="118">
        <v>9.49</v>
      </c>
      <c r="G52" s="204">
        <f t="shared" si="1"/>
        <v>86.36694575900982</v>
      </c>
      <c r="H52" s="206">
        <f>LARGE((C52,E52,G52),1)</f>
        <v>86.36694575900982</v>
      </c>
      <c r="I52" s="120">
        <v>36</v>
      </c>
    </row>
    <row r="53" spans="1:9" ht="13.5">
      <c r="A53" s="220" t="s">
        <v>100</v>
      </c>
      <c r="B53" s="228">
        <v>0</v>
      </c>
      <c r="C53" s="117">
        <v>0</v>
      </c>
      <c r="D53" s="118">
        <v>0</v>
      </c>
      <c r="E53" s="117">
        <v>0</v>
      </c>
      <c r="F53" s="118">
        <v>9.3</v>
      </c>
      <c r="G53" s="204">
        <f t="shared" si="1"/>
        <v>84.63778667637425</v>
      </c>
      <c r="H53" s="206">
        <f>LARGE((C53,E53,G53),1)</f>
        <v>84.63778667637425</v>
      </c>
      <c r="I53" s="120">
        <v>37</v>
      </c>
    </row>
    <row r="54" spans="1:9" ht="13.5">
      <c r="A54" s="220" t="s">
        <v>101</v>
      </c>
      <c r="B54" s="228">
        <v>0</v>
      </c>
      <c r="C54" s="117">
        <v>0</v>
      </c>
      <c r="D54" s="118">
        <v>0</v>
      </c>
      <c r="E54" s="117">
        <v>0</v>
      </c>
      <c r="F54" s="118">
        <v>9.22</v>
      </c>
      <c r="G54" s="204">
        <f t="shared" si="1"/>
        <v>83.90971969421187</v>
      </c>
      <c r="H54" s="206">
        <f>LARGE((C54,E54,G54),1)</f>
        <v>83.90971969421187</v>
      </c>
      <c r="I54" s="120">
        <v>38</v>
      </c>
    </row>
    <row r="55" spans="1:9" ht="13.5">
      <c r="A55" s="220" t="s">
        <v>90</v>
      </c>
      <c r="B55" s="228">
        <v>0</v>
      </c>
      <c r="C55" s="117">
        <v>0</v>
      </c>
      <c r="D55" s="118">
        <v>0</v>
      </c>
      <c r="E55" s="117">
        <v>0</v>
      </c>
      <c r="F55" s="118">
        <v>9.17</v>
      </c>
      <c r="G55" s="204">
        <f t="shared" si="1"/>
        <v>83.4546778303604</v>
      </c>
      <c r="H55" s="206">
        <f>LARGE((C55,E55,G55),1)</f>
        <v>83.4546778303604</v>
      </c>
      <c r="I55" s="120">
        <v>39</v>
      </c>
    </row>
    <row r="56" spans="1:9" ht="15">
      <c r="A56" s="210" t="s">
        <v>113</v>
      </c>
      <c r="B56" s="228">
        <v>0</v>
      </c>
      <c r="C56" s="117">
        <v>0</v>
      </c>
      <c r="D56" s="118">
        <v>0</v>
      </c>
      <c r="E56" s="117">
        <v>0</v>
      </c>
      <c r="F56" s="118">
        <v>8.7</v>
      </c>
      <c r="G56" s="204">
        <f t="shared" si="1"/>
        <v>79.17728431015652</v>
      </c>
      <c r="H56" s="206">
        <f>LARGE((C56,E56,G56),1)</f>
        <v>79.17728431015652</v>
      </c>
      <c r="I56" s="122">
        <v>40</v>
      </c>
    </row>
    <row r="57" spans="1:9" ht="13.5">
      <c r="A57" s="220" t="s">
        <v>102</v>
      </c>
      <c r="B57" s="228">
        <v>0</v>
      </c>
      <c r="C57" s="117">
        <v>0</v>
      </c>
      <c r="D57" s="118">
        <v>0</v>
      </c>
      <c r="E57" s="117">
        <v>0</v>
      </c>
      <c r="F57" s="118">
        <v>8.65</v>
      </c>
      <c r="G57" s="204">
        <f t="shared" si="1"/>
        <v>78.72224244630506</v>
      </c>
      <c r="H57" s="206">
        <f>LARGE((C57,E57,G57),1)</f>
        <v>78.72224244630506</v>
      </c>
      <c r="I57" s="120">
        <v>41</v>
      </c>
    </row>
    <row r="58" spans="1:9" ht="15">
      <c r="A58" s="210" t="s">
        <v>114</v>
      </c>
      <c r="B58" s="228">
        <v>0</v>
      </c>
      <c r="C58" s="117">
        <v>0</v>
      </c>
      <c r="D58" s="118">
        <v>0</v>
      </c>
      <c r="E58" s="117">
        <v>0</v>
      </c>
      <c r="F58" s="118">
        <v>8.32</v>
      </c>
      <c r="G58" s="204">
        <f t="shared" si="1"/>
        <v>75.71896614488534</v>
      </c>
      <c r="H58" s="206">
        <f>LARGE((C58,E58,G58),1)</f>
        <v>75.71896614488534</v>
      </c>
      <c r="I58" s="122">
        <v>42</v>
      </c>
    </row>
    <row r="59" spans="1:9" ht="13.5">
      <c r="A59" s="220" t="s">
        <v>91</v>
      </c>
      <c r="B59" s="228">
        <v>0</v>
      </c>
      <c r="C59" s="117">
        <v>0</v>
      </c>
      <c r="D59" s="118">
        <v>0</v>
      </c>
      <c r="E59" s="117">
        <v>0</v>
      </c>
      <c r="F59" s="118">
        <v>7.64</v>
      </c>
      <c r="G59" s="204">
        <f t="shared" si="1"/>
        <v>69.53039679650527</v>
      </c>
      <c r="H59" s="206">
        <f>LARGE((C59,E59,G59),1)</f>
        <v>69.53039679650527</v>
      </c>
      <c r="I59" s="120">
        <v>43</v>
      </c>
    </row>
    <row r="60" spans="1:9" ht="13.5">
      <c r="A60" s="220" t="s">
        <v>131</v>
      </c>
      <c r="B60" s="228">
        <v>0</v>
      </c>
      <c r="C60" s="204">
        <v>0</v>
      </c>
      <c r="D60" s="211">
        <v>0</v>
      </c>
      <c r="E60" s="204">
        <v>0</v>
      </c>
      <c r="F60" s="211">
        <v>7.54</v>
      </c>
      <c r="G60" s="204">
        <f t="shared" si="1"/>
        <v>68.62031306880233</v>
      </c>
      <c r="H60" s="206">
        <f>LARGE((C60,E60,G60),1)</f>
        <v>68.62031306880233</v>
      </c>
      <c r="I60" s="120">
        <v>44</v>
      </c>
    </row>
    <row r="61" spans="1:9" ht="13.5">
      <c r="A61" s="220" t="s">
        <v>103</v>
      </c>
      <c r="B61" s="228">
        <v>0</v>
      </c>
      <c r="C61" s="117">
        <v>0</v>
      </c>
      <c r="D61" s="118">
        <v>0</v>
      </c>
      <c r="E61" s="117">
        <v>0</v>
      </c>
      <c r="F61" s="118">
        <v>6.59</v>
      </c>
      <c r="G61" s="204">
        <f t="shared" si="1"/>
        <v>59.97451765562432</v>
      </c>
      <c r="H61" s="206">
        <f>LARGE((C61,E61,G61),1)</f>
        <v>59.97451765562432</v>
      </c>
      <c r="I61" s="120">
        <v>45</v>
      </c>
    </row>
    <row r="62" spans="1:9" ht="15">
      <c r="A62" s="210" t="s">
        <v>115</v>
      </c>
      <c r="B62" s="228">
        <v>0</v>
      </c>
      <c r="C62" s="117">
        <v>0</v>
      </c>
      <c r="D62" s="118">
        <v>0</v>
      </c>
      <c r="E62" s="117">
        <v>0</v>
      </c>
      <c r="F62" s="118">
        <v>6.49</v>
      </c>
      <c r="G62" s="204">
        <f t="shared" si="1"/>
        <v>59.06443392792137</v>
      </c>
      <c r="H62" s="206">
        <f>LARGE((C62,E62,G62),1)</f>
        <v>59.06443392792137</v>
      </c>
      <c r="I62" s="122">
        <v>46</v>
      </c>
    </row>
    <row r="63" spans="1:9" ht="15">
      <c r="A63" s="210" t="s">
        <v>116</v>
      </c>
      <c r="B63" s="228">
        <v>0</v>
      </c>
      <c r="C63" s="117">
        <v>0</v>
      </c>
      <c r="D63" s="118">
        <v>0</v>
      </c>
      <c r="E63" s="117">
        <v>0</v>
      </c>
      <c r="F63" s="118">
        <v>5.91</v>
      </c>
      <c r="G63" s="204">
        <f t="shared" si="1"/>
        <v>53.78594830724427</v>
      </c>
      <c r="H63" s="206">
        <f>LARGE((C63,E63,G63),1)</f>
        <v>53.78594830724427</v>
      </c>
      <c r="I63" s="122">
        <v>47</v>
      </c>
    </row>
    <row r="64" spans="1:9" ht="15">
      <c r="A64" s="210" t="s">
        <v>130</v>
      </c>
      <c r="B64" s="228">
        <v>0</v>
      </c>
      <c r="C64" s="117">
        <v>0</v>
      </c>
      <c r="D64" s="118">
        <v>0</v>
      </c>
      <c r="E64" s="117">
        <v>0</v>
      </c>
      <c r="F64" s="118">
        <v>2.13</v>
      </c>
      <c r="G64" s="204">
        <f t="shared" si="1"/>
        <v>19.384783400072806</v>
      </c>
      <c r="H64" s="206">
        <f>LARGE((C64,E64,G64),1)</f>
        <v>19.384783400072806</v>
      </c>
      <c r="I64" s="122">
        <v>48</v>
      </c>
    </row>
    <row r="65" spans="1:9" ht="13.5">
      <c r="A65" s="220" t="s">
        <v>104</v>
      </c>
      <c r="B65" s="228">
        <v>0</v>
      </c>
      <c r="C65" s="204">
        <v>0</v>
      </c>
      <c r="D65" s="211">
        <v>0</v>
      </c>
      <c r="E65" s="204">
        <v>0</v>
      </c>
      <c r="F65" s="211">
        <v>1.88</v>
      </c>
      <c r="G65" s="204">
        <f t="shared" si="1"/>
        <v>17.109574080815435</v>
      </c>
      <c r="H65" s="206">
        <f>LARGE((C65,E65,G65),1)</f>
        <v>17.109574080815435</v>
      </c>
      <c r="I65" s="120">
        <v>49</v>
      </c>
    </row>
    <row r="66" spans="1:9" ht="15">
      <c r="A66" s="210"/>
      <c r="B66" s="211">
        <v>0</v>
      </c>
      <c r="C66" s="204">
        <v>0</v>
      </c>
      <c r="D66" s="211">
        <v>0</v>
      </c>
      <c r="E66" s="204">
        <v>0</v>
      </c>
      <c r="F66" s="211">
        <v>0</v>
      </c>
      <c r="G66" s="204">
        <f t="shared" si="1"/>
        <v>0</v>
      </c>
      <c r="H66" s="206">
        <f>LARGE((C66,E66,G66),1)</f>
        <v>0</v>
      </c>
      <c r="I66" s="122"/>
    </row>
    <row r="67" spans="1:9" ht="15">
      <c r="A67" s="210"/>
      <c r="B67" s="211">
        <v>0</v>
      </c>
      <c r="C67" s="204">
        <v>0</v>
      </c>
      <c r="D67" s="211">
        <v>0</v>
      </c>
      <c r="E67" s="204">
        <v>0</v>
      </c>
      <c r="F67" s="211">
        <v>0</v>
      </c>
      <c r="G67" s="204">
        <f t="shared" si="1"/>
        <v>0</v>
      </c>
      <c r="H67" s="206">
        <f>LARGE((C67,E67,G67),1)</f>
        <v>0</v>
      </c>
      <c r="I67" s="122"/>
    </row>
    <row r="68" spans="1:9" ht="15">
      <c r="A68" s="210"/>
      <c r="B68" s="211">
        <v>0</v>
      </c>
      <c r="C68" s="204">
        <v>0</v>
      </c>
      <c r="D68" s="211">
        <v>0</v>
      </c>
      <c r="E68" s="204">
        <v>0</v>
      </c>
      <c r="F68" s="211">
        <v>0</v>
      </c>
      <c r="G68" s="204">
        <v>0</v>
      </c>
      <c r="H68" s="206">
        <f>LARGE((C68,E68,G68),1)</f>
        <v>0</v>
      </c>
      <c r="I68" s="122"/>
    </row>
    <row r="69" spans="1:9" ht="15">
      <c r="A69" s="210"/>
      <c r="B69" s="211">
        <v>0</v>
      </c>
      <c r="C69" s="204">
        <v>0</v>
      </c>
      <c r="D69" s="211">
        <v>0</v>
      </c>
      <c r="E69" s="204">
        <v>0</v>
      </c>
      <c r="F69" s="211">
        <v>0</v>
      </c>
      <c r="G69" s="204">
        <v>0</v>
      </c>
      <c r="H69" s="206">
        <f>LARGE((C69,E69,G69),1)</f>
        <v>0</v>
      </c>
      <c r="I69" s="122"/>
    </row>
    <row r="70" spans="1:9" ht="15">
      <c r="A70" s="210"/>
      <c r="B70" s="211">
        <v>0</v>
      </c>
      <c r="C70" s="204">
        <v>0</v>
      </c>
      <c r="D70" s="211">
        <v>0</v>
      </c>
      <c r="E70" s="204">
        <v>0</v>
      </c>
      <c r="F70" s="211">
        <v>0</v>
      </c>
      <c r="G70" s="204">
        <v>0</v>
      </c>
      <c r="H70" s="206">
        <v>0</v>
      </c>
      <c r="I70" s="122"/>
    </row>
    <row r="71" spans="1:9" ht="15">
      <c r="A71" s="210"/>
      <c r="B71" s="211">
        <v>0</v>
      </c>
      <c r="C71" s="204">
        <v>0</v>
      </c>
      <c r="D71" s="211">
        <v>0</v>
      </c>
      <c r="E71" s="204">
        <v>0</v>
      </c>
      <c r="F71" s="211">
        <v>0</v>
      </c>
      <c r="G71" s="204">
        <v>0</v>
      </c>
      <c r="H71" s="206">
        <v>0</v>
      </c>
      <c r="I71" s="12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PageLayoutView="0" workbookViewId="0" topLeftCell="A31">
      <selection activeCell="A50" sqref="A5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87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88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40945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1</v>
      </c>
      <c r="C15" s="36"/>
      <c r="D15" s="37">
        <v>1</v>
      </c>
      <c r="E15" s="36"/>
      <c r="F15" s="37">
        <v>55.47</v>
      </c>
      <c r="G15" s="36"/>
      <c r="H15" s="109" t="s">
        <v>22</v>
      </c>
      <c r="I15" s="110" t="s">
        <v>31</v>
      </c>
    </row>
    <row r="16" spans="1:9" ht="13.5">
      <c r="A16" s="229"/>
      <c r="B16" s="198" t="s">
        <v>5</v>
      </c>
      <c r="C16" s="199" t="s">
        <v>4</v>
      </c>
      <c r="D16" s="199" t="s">
        <v>25</v>
      </c>
      <c r="E16" s="199" t="s">
        <v>4</v>
      </c>
      <c r="F16" s="199" t="s">
        <v>5</v>
      </c>
      <c r="G16" s="199" t="s">
        <v>4</v>
      </c>
      <c r="H16" s="200" t="s">
        <v>4</v>
      </c>
      <c r="I16" s="201">
        <v>44</v>
      </c>
    </row>
    <row r="17" spans="1:9" ht="13.5">
      <c r="A17" s="115" t="s">
        <v>72</v>
      </c>
      <c r="B17" s="227">
        <v>0</v>
      </c>
      <c r="C17" s="230">
        <v>0</v>
      </c>
      <c r="D17" s="228">
        <v>0</v>
      </c>
      <c r="E17" s="230">
        <v>0</v>
      </c>
      <c r="F17" s="228">
        <v>55.47</v>
      </c>
      <c r="G17" s="230">
        <f aca="true" t="shared" si="0" ref="G17:G61">F17/F$15*1000*F$14</f>
        <v>500</v>
      </c>
      <c r="H17" s="231">
        <f>LARGE((C17,E17,G17),1)</f>
        <v>500</v>
      </c>
      <c r="I17" s="120">
        <v>1</v>
      </c>
    </row>
    <row r="18" spans="1:9" ht="13.5">
      <c r="A18" s="207" t="s">
        <v>65</v>
      </c>
      <c r="B18" s="116">
        <v>0</v>
      </c>
      <c r="C18" s="117">
        <v>0</v>
      </c>
      <c r="D18" s="118">
        <v>0</v>
      </c>
      <c r="E18" s="117">
        <v>0</v>
      </c>
      <c r="F18" s="118">
        <v>52.78</v>
      </c>
      <c r="G18" s="204">
        <f t="shared" si="0"/>
        <v>475.7526590950063</v>
      </c>
      <c r="H18" s="206">
        <f>LARGE((C18,E18,G18),1)</f>
        <v>475.7526590950063</v>
      </c>
      <c r="I18" s="120">
        <v>2</v>
      </c>
    </row>
    <row r="19" spans="1:9" ht="15">
      <c r="A19" s="219" t="s">
        <v>68</v>
      </c>
      <c r="B19" s="225">
        <v>0</v>
      </c>
      <c r="C19" s="117">
        <v>0</v>
      </c>
      <c r="D19" s="118">
        <v>0</v>
      </c>
      <c r="E19" s="117">
        <v>0</v>
      </c>
      <c r="F19" s="118">
        <v>49.54</v>
      </c>
      <c r="G19" s="204">
        <f t="shared" si="0"/>
        <v>446.547683432486</v>
      </c>
      <c r="H19" s="206">
        <f>LARGE((C19,E19,G19),1)</f>
        <v>446.547683432486</v>
      </c>
      <c r="I19" s="122">
        <v>3</v>
      </c>
    </row>
    <row r="20" spans="1:9" ht="13.5">
      <c r="A20" s="207" t="s">
        <v>73</v>
      </c>
      <c r="B20" s="227">
        <v>0</v>
      </c>
      <c r="C20" s="117">
        <v>0</v>
      </c>
      <c r="D20" s="118">
        <v>0</v>
      </c>
      <c r="E20" s="117">
        <v>0</v>
      </c>
      <c r="F20" s="118">
        <v>41.2</v>
      </c>
      <c r="G20" s="204">
        <f t="shared" si="0"/>
        <v>371.3719127456283</v>
      </c>
      <c r="H20" s="206">
        <f>LARGE((C20,E20,G20),1)</f>
        <v>371.3719127456283</v>
      </c>
      <c r="I20" s="120">
        <v>4</v>
      </c>
    </row>
    <row r="21" spans="1:9" ht="15">
      <c r="A21" s="219" t="s">
        <v>74</v>
      </c>
      <c r="B21" s="227">
        <v>0</v>
      </c>
      <c r="C21" s="117">
        <v>0</v>
      </c>
      <c r="D21" s="118">
        <v>0</v>
      </c>
      <c r="E21" s="117">
        <v>0</v>
      </c>
      <c r="F21" s="118">
        <v>40.25</v>
      </c>
      <c r="G21" s="204">
        <f t="shared" si="0"/>
        <v>362.8087254371732</v>
      </c>
      <c r="H21" s="206">
        <f>LARGE((C21,E21,G21),1)</f>
        <v>362.8087254371732</v>
      </c>
      <c r="I21" s="122">
        <v>5</v>
      </c>
    </row>
    <row r="22" spans="1:9" ht="15">
      <c r="A22" s="219" t="s">
        <v>119</v>
      </c>
      <c r="B22" s="215">
        <v>0</v>
      </c>
      <c r="C22" s="117">
        <v>0</v>
      </c>
      <c r="D22" s="118">
        <v>0</v>
      </c>
      <c r="E22" s="117">
        <v>0</v>
      </c>
      <c r="F22" s="118">
        <v>33.44</v>
      </c>
      <c r="G22" s="204">
        <f t="shared" si="0"/>
        <v>301.4241932576167</v>
      </c>
      <c r="H22" s="206">
        <f>LARGE((C22,E22,G22),1)</f>
        <v>301.4241932576167</v>
      </c>
      <c r="I22" s="122">
        <v>6</v>
      </c>
    </row>
    <row r="23" spans="1:9" ht="13.5">
      <c r="A23" s="207" t="s">
        <v>92</v>
      </c>
      <c r="B23" s="225">
        <v>0</v>
      </c>
      <c r="C23" s="117">
        <v>0</v>
      </c>
      <c r="D23" s="118">
        <v>0</v>
      </c>
      <c r="E23" s="117">
        <v>0</v>
      </c>
      <c r="F23" s="118">
        <v>31.41</v>
      </c>
      <c r="G23" s="204">
        <f t="shared" si="0"/>
        <v>283.1260140616549</v>
      </c>
      <c r="H23" s="206">
        <f>LARGE((C23,E23,G23),1)</f>
        <v>283.1260140616549</v>
      </c>
      <c r="I23" s="120">
        <v>7</v>
      </c>
    </row>
    <row r="24" spans="1:9" ht="13.5">
      <c r="A24" s="207" t="s">
        <v>75</v>
      </c>
      <c r="B24" s="227">
        <v>0</v>
      </c>
      <c r="C24" s="117">
        <v>0</v>
      </c>
      <c r="D24" s="118">
        <v>0</v>
      </c>
      <c r="E24" s="117">
        <v>0</v>
      </c>
      <c r="F24" s="118">
        <v>29.31</v>
      </c>
      <c r="G24" s="204">
        <f t="shared" si="0"/>
        <v>264.19686316928073</v>
      </c>
      <c r="H24" s="206">
        <f>LARGE((C24,E24,G24),1)</f>
        <v>264.19686316928073</v>
      </c>
      <c r="I24" s="120">
        <v>8</v>
      </c>
    </row>
    <row r="25" spans="1:9" ht="15">
      <c r="A25" s="219" t="s">
        <v>117</v>
      </c>
      <c r="B25" s="227">
        <v>0</v>
      </c>
      <c r="C25" s="117">
        <v>0</v>
      </c>
      <c r="D25" s="118">
        <v>0</v>
      </c>
      <c r="E25" s="117">
        <v>0</v>
      </c>
      <c r="F25" s="118">
        <v>29.18</v>
      </c>
      <c r="G25" s="204">
        <f t="shared" si="0"/>
        <v>263.025058590229</v>
      </c>
      <c r="H25" s="206">
        <f>LARGE((C25,E25,G25),1)</f>
        <v>263.025058590229</v>
      </c>
      <c r="I25" s="122">
        <v>9</v>
      </c>
    </row>
    <row r="26" spans="1:9" ht="13.5">
      <c r="A26" s="207" t="s">
        <v>77</v>
      </c>
      <c r="B26" s="227">
        <v>0</v>
      </c>
      <c r="C26" s="117">
        <v>0</v>
      </c>
      <c r="D26" s="118">
        <v>0</v>
      </c>
      <c r="E26" s="117">
        <v>0</v>
      </c>
      <c r="F26" s="118">
        <v>28.25</v>
      </c>
      <c r="G26" s="204">
        <f t="shared" si="0"/>
        <v>254.64214890932035</v>
      </c>
      <c r="H26" s="206">
        <f>LARGE((C26,E26,G26),1)</f>
        <v>254.64214890932035</v>
      </c>
      <c r="I26" s="120">
        <v>10</v>
      </c>
    </row>
    <row r="27" spans="1:9" ht="13.5">
      <c r="A27" s="207" t="s">
        <v>106</v>
      </c>
      <c r="B27" s="116">
        <v>0</v>
      </c>
      <c r="C27" s="117">
        <v>0</v>
      </c>
      <c r="D27" s="118">
        <v>0</v>
      </c>
      <c r="E27" s="117">
        <v>0</v>
      </c>
      <c r="F27" s="118">
        <v>26.71</v>
      </c>
      <c r="G27" s="204">
        <f t="shared" si="0"/>
        <v>240.76077158824592</v>
      </c>
      <c r="H27" s="206">
        <f>LARGE((C27,E27,G27),1)</f>
        <v>240.76077158824592</v>
      </c>
      <c r="I27" s="120">
        <v>11</v>
      </c>
    </row>
    <row r="28" spans="1:9" ht="15">
      <c r="A28" s="219" t="s">
        <v>121</v>
      </c>
      <c r="B28" s="225">
        <v>0</v>
      </c>
      <c r="C28" s="117">
        <v>0</v>
      </c>
      <c r="D28" s="118">
        <v>0</v>
      </c>
      <c r="E28" s="117">
        <v>0</v>
      </c>
      <c r="F28" s="118">
        <v>22.6</v>
      </c>
      <c r="G28" s="204">
        <f t="shared" si="0"/>
        <v>203.7137191274563</v>
      </c>
      <c r="H28" s="206">
        <f>LARGE((C28,E28,G28),1)</f>
        <v>203.7137191274563</v>
      </c>
      <c r="I28" s="122">
        <v>12</v>
      </c>
    </row>
    <row r="29" spans="1:9" ht="15">
      <c r="A29" s="219" t="s">
        <v>124</v>
      </c>
      <c r="B29" s="225">
        <v>0</v>
      </c>
      <c r="C29" s="117">
        <v>0</v>
      </c>
      <c r="D29" s="118">
        <v>0</v>
      </c>
      <c r="E29" s="117">
        <v>0</v>
      </c>
      <c r="F29" s="118">
        <v>22.52</v>
      </c>
      <c r="G29" s="204">
        <f t="shared" si="0"/>
        <v>202.99260861727058</v>
      </c>
      <c r="H29" s="206">
        <f>LARGE((C29,E29,G29),1)</f>
        <v>202.99260861727058</v>
      </c>
      <c r="I29" s="122">
        <v>13</v>
      </c>
    </row>
    <row r="30" spans="1:9" ht="15">
      <c r="A30" s="219" t="s">
        <v>125</v>
      </c>
      <c r="B30" s="227">
        <v>0</v>
      </c>
      <c r="C30" s="117">
        <v>0</v>
      </c>
      <c r="D30" s="118">
        <v>0</v>
      </c>
      <c r="E30" s="117">
        <v>0</v>
      </c>
      <c r="F30" s="118">
        <v>22.52</v>
      </c>
      <c r="G30" s="204">
        <f t="shared" si="0"/>
        <v>202.99260861727058</v>
      </c>
      <c r="H30" s="206">
        <f>LARGE((C30,E30,G30),1)</f>
        <v>202.99260861727058</v>
      </c>
      <c r="I30" s="122">
        <v>14</v>
      </c>
    </row>
    <row r="31" spans="1:9" ht="15">
      <c r="A31" s="219" t="s">
        <v>126</v>
      </c>
      <c r="B31" s="215">
        <v>0</v>
      </c>
      <c r="C31" s="117">
        <v>0</v>
      </c>
      <c r="D31" s="118">
        <v>0</v>
      </c>
      <c r="E31" s="117">
        <v>0</v>
      </c>
      <c r="F31" s="118">
        <v>22.39</v>
      </c>
      <c r="G31" s="204">
        <f t="shared" si="0"/>
        <v>201.82080403821885</v>
      </c>
      <c r="H31" s="206">
        <f>LARGE((C31,E31,G31),1)</f>
        <v>201.82080403821885</v>
      </c>
      <c r="I31" s="122">
        <v>15</v>
      </c>
    </row>
    <row r="32" spans="1:9" ht="15">
      <c r="A32" s="121" t="s">
        <v>107</v>
      </c>
      <c r="B32" s="116">
        <v>0</v>
      </c>
      <c r="C32" s="117">
        <v>0</v>
      </c>
      <c r="D32" s="118">
        <v>0</v>
      </c>
      <c r="E32" s="117">
        <v>0</v>
      </c>
      <c r="F32" s="118">
        <v>21.47</v>
      </c>
      <c r="G32" s="204">
        <f t="shared" si="0"/>
        <v>193.52803317108348</v>
      </c>
      <c r="H32" s="206">
        <f>LARGE((C32,E32,G32),1)</f>
        <v>193.52803317108348</v>
      </c>
      <c r="I32" s="122">
        <v>16</v>
      </c>
    </row>
    <row r="33" spans="1:9" ht="13.5">
      <c r="A33" s="207" t="s">
        <v>100</v>
      </c>
      <c r="B33" s="225">
        <v>0</v>
      </c>
      <c r="C33" s="117">
        <v>0</v>
      </c>
      <c r="D33" s="118">
        <v>0</v>
      </c>
      <c r="E33" s="117">
        <v>0</v>
      </c>
      <c r="F33" s="118">
        <v>21.24</v>
      </c>
      <c r="G33" s="204">
        <f t="shared" si="0"/>
        <v>191.4548404542996</v>
      </c>
      <c r="H33" s="206">
        <f>LARGE((C33,E33,G33),1)</f>
        <v>191.4548404542996</v>
      </c>
      <c r="I33" s="120">
        <v>17</v>
      </c>
    </row>
    <row r="34" spans="1:9" ht="15">
      <c r="A34" s="207" t="s">
        <v>109</v>
      </c>
      <c r="B34" s="225">
        <v>0</v>
      </c>
      <c r="C34" s="117">
        <v>0</v>
      </c>
      <c r="D34" s="118">
        <v>0</v>
      </c>
      <c r="E34" s="117">
        <v>0</v>
      </c>
      <c r="F34" s="118">
        <v>20.41</v>
      </c>
      <c r="G34" s="204">
        <f t="shared" si="0"/>
        <v>183.97331891112316</v>
      </c>
      <c r="H34" s="206">
        <f>LARGE((C34,E34,G34),1)</f>
        <v>183.97331891112316</v>
      </c>
      <c r="I34" s="122">
        <v>18</v>
      </c>
    </row>
    <row r="35" spans="1:9" ht="15">
      <c r="A35" s="207" t="s">
        <v>110</v>
      </c>
      <c r="B35" s="227">
        <v>0</v>
      </c>
      <c r="C35" s="117">
        <v>0</v>
      </c>
      <c r="D35" s="118">
        <v>0</v>
      </c>
      <c r="E35" s="117">
        <v>0</v>
      </c>
      <c r="F35" s="118">
        <v>20.09</v>
      </c>
      <c r="G35" s="204">
        <f t="shared" si="0"/>
        <v>181.08887687038037</v>
      </c>
      <c r="H35" s="206">
        <f>LARGE((C35,E35,G35),1)</f>
        <v>181.08887687038037</v>
      </c>
      <c r="I35" s="122">
        <v>19</v>
      </c>
    </row>
    <row r="36" spans="1:9" ht="15">
      <c r="A36" s="207" t="s">
        <v>108</v>
      </c>
      <c r="B36" s="227">
        <v>0</v>
      </c>
      <c r="C36" s="117">
        <v>0</v>
      </c>
      <c r="D36" s="118">
        <v>0</v>
      </c>
      <c r="E36" s="117">
        <v>0</v>
      </c>
      <c r="F36" s="118">
        <v>19.38</v>
      </c>
      <c r="G36" s="204">
        <f t="shared" si="0"/>
        <v>174.68902109248242</v>
      </c>
      <c r="H36" s="206">
        <f>LARGE((C36,E36,G36),1)</f>
        <v>174.68902109248242</v>
      </c>
      <c r="I36" s="122">
        <v>20</v>
      </c>
    </row>
    <row r="37" spans="1:9" ht="15">
      <c r="A37" s="219" t="s">
        <v>122</v>
      </c>
      <c r="B37" s="227">
        <v>0</v>
      </c>
      <c r="C37" s="117">
        <v>0</v>
      </c>
      <c r="D37" s="118">
        <v>0</v>
      </c>
      <c r="E37" s="117">
        <v>0</v>
      </c>
      <c r="F37" s="118">
        <v>19.02</v>
      </c>
      <c r="G37" s="204">
        <f t="shared" si="0"/>
        <v>171.44402379664683</v>
      </c>
      <c r="H37" s="206">
        <f>LARGE((C37,E37,G37),1)</f>
        <v>171.44402379664683</v>
      </c>
      <c r="I37" s="122">
        <v>21</v>
      </c>
    </row>
    <row r="38" spans="1:9" ht="15">
      <c r="A38" s="219" t="s">
        <v>129</v>
      </c>
      <c r="B38" s="227">
        <v>0</v>
      </c>
      <c r="C38" s="117">
        <v>0</v>
      </c>
      <c r="D38" s="118">
        <v>0</v>
      </c>
      <c r="E38" s="117">
        <v>0</v>
      </c>
      <c r="F38" s="118">
        <v>18.63</v>
      </c>
      <c r="G38" s="204">
        <f t="shared" si="0"/>
        <v>167.9286100594916</v>
      </c>
      <c r="H38" s="206">
        <f>LARGE((C38,E38,G38),1)</f>
        <v>167.9286100594916</v>
      </c>
      <c r="I38" s="122">
        <v>22</v>
      </c>
    </row>
    <row r="39" spans="1:9" ht="15">
      <c r="A39" s="219" t="s">
        <v>127</v>
      </c>
      <c r="B39" s="225">
        <v>0</v>
      </c>
      <c r="C39" s="117">
        <v>0</v>
      </c>
      <c r="D39" s="118">
        <v>0</v>
      </c>
      <c r="E39" s="117">
        <v>0</v>
      </c>
      <c r="F39" s="118">
        <v>18.46</v>
      </c>
      <c r="G39" s="204">
        <f t="shared" si="0"/>
        <v>166.39625022534705</v>
      </c>
      <c r="H39" s="206">
        <f>LARGE((C39,E39,G39),1)</f>
        <v>166.39625022534705</v>
      </c>
      <c r="I39" s="122">
        <v>23</v>
      </c>
    </row>
    <row r="40" spans="1:9" ht="15">
      <c r="A40" s="219" t="s">
        <v>118</v>
      </c>
      <c r="B40" s="227">
        <v>0</v>
      </c>
      <c r="C40" s="117">
        <v>0</v>
      </c>
      <c r="D40" s="118">
        <v>0</v>
      </c>
      <c r="E40" s="117">
        <v>0</v>
      </c>
      <c r="F40" s="118">
        <v>17.72</v>
      </c>
      <c r="G40" s="204">
        <f t="shared" si="0"/>
        <v>159.72597800612942</v>
      </c>
      <c r="H40" s="206">
        <f>LARGE((C40,E40,G40),1)</f>
        <v>159.72597800612942</v>
      </c>
      <c r="I40" s="122">
        <v>24</v>
      </c>
    </row>
    <row r="41" spans="1:9" ht="15">
      <c r="A41" s="219" t="s">
        <v>128</v>
      </c>
      <c r="B41" s="215">
        <v>0</v>
      </c>
      <c r="C41" s="117">
        <v>0</v>
      </c>
      <c r="D41" s="118">
        <v>0</v>
      </c>
      <c r="E41" s="117">
        <v>0</v>
      </c>
      <c r="F41" s="118">
        <v>16.49</v>
      </c>
      <c r="G41" s="204">
        <f t="shared" si="0"/>
        <v>148.6389039120245</v>
      </c>
      <c r="H41" s="206">
        <f>LARGE((C41,E41,G41),1)</f>
        <v>148.6389039120245</v>
      </c>
      <c r="I41" s="122">
        <v>25</v>
      </c>
    </row>
    <row r="42" spans="1:9" ht="15">
      <c r="A42" s="219" t="s">
        <v>123</v>
      </c>
      <c r="B42" s="225">
        <v>0</v>
      </c>
      <c r="C42" s="117">
        <v>0</v>
      </c>
      <c r="D42" s="118">
        <v>0</v>
      </c>
      <c r="E42" s="117">
        <v>0</v>
      </c>
      <c r="F42" s="118">
        <v>16.36</v>
      </c>
      <c r="G42" s="204">
        <f t="shared" si="0"/>
        <v>147.46709933297277</v>
      </c>
      <c r="H42" s="206">
        <f>LARGE((C42,E42,G42),1)</f>
        <v>147.46709933297277</v>
      </c>
      <c r="I42" s="122">
        <v>26</v>
      </c>
    </row>
    <row r="43" spans="1:9" ht="13.5">
      <c r="A43" s="207" t="s">
        <v>94</v>
      </c>
      <c r="B43" s="227">
        <v>0</v>
      </c>
      <c r="C43" s="117">
        <v>0</v>
      </c>
      <c r="D43" s="118">
        <v>0</v>
      </c>
      <c r="E43" s="117">
        <v>0</v>
      </c>
      <c r="F43" s="118">
        <v>15.63</v>
      </c>
      <c r="G43" s="204">
        <f t="shared" si="0"/>
        <v>140.8869659275284</v>
      </c>
      <c r="H43" s="206">
        <f>LARGE((C43,E43,G43),1)</f>
        <v>140.8869659275284</v>
      </c>
      <c r="I43" s="120">
        <v>27</v>
      </c>
    </row>
    <row r="44" spans="1:9" ht="15">
      <c r="A44" s="219" t="s">
        <v>130</v>
      </c>
      <c r="B44" s="225">
        <v>0</v>
      </c>
      <c r="C44" s="216">
        <v>0</v>
      </c>
      <c r="D44" s="217">
        <v>0</v>
      </c>
      <c r="E44" s="216">
        <v>0</v>
      </c>
      <c r="F44" s="217">
        <v>14.35</v>
      </c>
      <c r="G44" s="216">
        <f t="shared" si="0"/>
        <v>129.3491977645574</v>
      </c>
      <c r="H44" s="218">
        <f>LARGE((C44,E44,G44),1)</f>
        <v>129.3491977645574</v>
      </c>
      <c r="I44" s="122">
        <v>28</v>
      </c>
    </row>
    <row r="45" spans="1:9" ht="13.5">
      <c r="A45" s="207" t="s">
        <v>93</v>
      </c>
      <c r="B45" s="225">
        <v>0</v>
      </c>
      <c r="C45" s="117">
        <v>0</v>
      </c>
      <c r="D45" s="118">
        <v>0</v>
      </c>
      <c r="E45" s="117">
        <v>0</v>
      </c>
      <c r="F45" s="118">
        <v>14.28</v>
      </c>
      <c r="G45" s="204">
        <f t="shared" si="0"/>
        <v>128.71822606814496</v>
      </c>
      <c r="H45" s="206">
        <f>LARGE((C45,E45,G45),1)</f>
        <v>128.71822606814496</v>
      </c>
      <c r="I45" s="120">
        <v>29</v>
      </c>
    </row>
    <row r="46" spans="1:9" ht="13.5">
      <c r="A46" s="220" t="s">
        <v>103</v>
      </c>
      <c r="B46" s="228">
        <v>0</v>
      </c>
      <c r="C46" s="117">
        <v>0</v>
      </c>
      <c r="D46" s="118">
        <v>0</v>
      </c>
      <c r="E46" s="117">
        <v>0</v>
      </c>
      <c r="F46" s="118">
        <v>12.8</v>
      </c>
      <c r="G46" s="204">
        <f t="shared" si="0"/>
        <v>115.37768162970977</v>
      </c>
      <c r="H46" s="206">
        <f>LARGE((C46,E46,G46),1)</f>
        <v>115.37768162970977</v>
      </c>
      <c r="I46" s="120">
        <v>30</v>
      </c>
    </row>
    <row r="47" spans="1:9" ht="13.5">
      <c r="A47" s="220" t="s">
        <v>137</v>
      </c>
      <c r="B47" s="226">
        <v>0</v>
      </c>
      <c r="C47" s="117">
        <v>0</v>
      </c>
      <c r="D47" s="118">
        <v>0</v>
      </c>
      <c r="E47" s="117">
        <v>0</v>
      </c>
      <c r="F47" s="118">
        <v>11.82</v>
      </c>
      <c r="G47" s="204">
        <f t="shared" si="0"/>
        <v>106.5440778799351</v>
      </c>
      <c r="H47" s="206">
        <f>LARGE((C47,E47,G47),1)</f>
        <v>106.5440778799351</v>
      </c>
      <c r="I47" s="120">
        <v>31</v>
      </c>
    </row>
    <row r="48" spans="1:9" ht="15">
      <c r="A48" s="220" t="s">
        <v>111</v>
      </c>
      <c r="B48" s="228">
        <v>0</v>
      </c>
      <c r="C48" s="117">
        <v>0</v>
      </c>
      <c r="D48" s="118">
        <v>0</v>
      </c>
      <c r="E48" s="117">
        <v>0</v>
      </c>
      <c r="F48" s="118">
        <v>11.48</v>
      </c>
      <c r="G48" s="204">
        <f t="shared" si="0"/>
        <v>103.47935821164594</v>
      </c>
      <c r="H48" s="206">
        <f>LARGE((C48,E48,G48),1)</f>
        <v>103.47935821164594</v>
      </c>
      <c r="I48" s="122">
        <v>32</v>
      </c>
    </row>
    <row r="49" spans="1:9" ht="13.5">
      <c r="A49" s="220" t="s">
        <v>165</v>
      </c>
      <c r="B49" s="228">
        <v>0</v>
      </c>
      <c r="C49" s="117">
        <v>0</v>
      </c>
      <c r="D49" s="118">
        <v>0</v>
      </c>
      <c r="E49" s="117">
        <v>0</v>
      </c>
      <c r="F49" s="118">
        <v>11.35</v>
      </c>
      <c r="G49" s="204">
        <f t="shared" si="0"/>
        <v>102.30755363259419</v>
      </c>
      <c r="H49" s="206">
        <f>LARGE((C49,E49,G49),1)</f>
        <v>102.30755363259419</v>
      </c>
      <c r="I49" s="120">
        <v>33</v>
      </c>
    </row>
    <row r="50" spans="1:9" ht="15">
      <c r="A50" s="220" t="s">
        <v>115</v>
      </c>
      <c r="B50" s="228">
        <v>0</v>
      </c>
      <c r="C50" s="117">
        <v>0</v>
      </c>
      <c r="D50" s="118">
        <v>0</v>
      </c>
      <c r="E50" s="117">
        <v>0</v>
      </c>
      <c r="F50" s="118">
        <v>11.26</v>
      </c>
      <c r="G50" s="204">
        <f t="shared" si="0"/>
        <v>101.49630430863529</v>
      </c>
      <c r="H50" s="206">
        <f>LARGE((C50,E50,G50),1)</f>
        <v>101.49630430863529</v>
      </c>
      <c r="I50" s="122">
        <v>34</v>
      </c>
    </row>
    <row r="51" spans="1:9" ht="13.5">
      <c r="A51" s="220" t="s">
        <v>90</v>
      </c>
      <c r="B51" s="228">
        <v>0</v>
      </c>
      <c r="C51" s="117">
        <v>0</v>
      </c>
      <c r="D51" s="118">
        <v>0</v>
      </c>
      <c r="E51" s="117">
        <v>0</v>
      </c>
      <c r="F51" s="118">
        <v>10.87</v>
      </c>
      <c r="G51" s="204">
        <f t="shared" si="0"/>
        <v>97.98089057148007</v>
      </c>
      <c r="H51" s="206">
        <f>LARGE((C51,E51,G51),1)</f>
        <v>97.98089057148007</v>
      </c>
      <c r="I51" s="120">
        <v>35</v>
      </c>
    </row>
    <row r="52" spans="1:9" ht="15">
      <c r="A52" s="220" t="s">
        <v>113</v>
      </c>
      <c r="B52" s="226">
        <v>0</v>
      </c>
      <c r="C52" s="117">
        <v>0</v>
      </c>
      <c r="D52" s="118">
        <v>0</v>
      </c>
      <c r="E52" s="117">
        <v>0</v>
      </c>
      <c r="F52" s="118">
        <v>10.36</v>
      </c>
      <c r="G52" s="204">
        <f t="shared" si="0"/>
        <v>93.38381106904632</v>
      </c>
      <c r="H52" s="206">
        <f>LARGE((C52,E52,G52),1)</f>
        <v>93.38381106904632</v>
      </c>
      <c r="I52" s="122">
        <v>36</v>
      </c>
    </row>
    <row r="53" spans="1:9" ht="13.5">
      <c r="A53" s="220" t="s">
        <v>97</v>
      </c>
      <c r="B53" s="228">
        <v>0</v>
      </c>
      <c r="C53" s="117">
        <v>0</v>
      </c>
      <c r="D53" s="118">
        <v>0</v>
      </c>
      <c r="E53" s="117">
        <v>0</v>
      </c>
      <c r="F53" s="118">
        <v>10.29</v>
      </c>
      <c r="G53" s="204">
        <f t="shared" si="0"/>
        <v>92.75283937263384</v>
      </c>
      <c r="H53" s="206">
        <f>LARGE((C53,E53,G53),1)</f>
        <v>92.75283937263384</v>
      </c>
      <c r="I53" s="120">
        <v>37</v>
      </c>
    </row>
    <row r="54" spans="1:9" ht="13.5">
      <c r="A54" s="220" t="s">
        <v>91</v>
      </c>
      <c r="B54" s="228">
        <v>0</v>
      </c>
      <c r="C54" s="117">
        <v>0</v>
      </c>
      <c r="D54" s="118">
        <v>0</v>
      </c>
      <c r="E54" s="117">
        <v>0</v>
      </c>
      <c r="F54" s="118">
        <v>9.59</v>
      </c>
      <c r="G54" s="204">
        <f t="shared" si="0"/>
        <v>86.4431224085091</v>
      </c>
      <c r="H54" s="206">
        <f>LARGE((C54,E54,G54),1)</f>
        <v>86.4431224085091</v>
      </c>
      <c r="I54" s="120">
        <v>38</v>
      </c>
    </row>
    <row r="55" spans="1:9" ht="15">
      <c r="A55" s="220" t="s">
        <v>114</v>
      </c>
      <c r="B55" s="228">
        <v>0</v>
      </c>
      <c r="C55" s="117">
        <v>0</v>
      </c>
      <c r="D55" s="118">
        <v>0</v>
      </c>
      <c r="E55" s="117">
        <v>0</v>
      </c>
      <c r="F55" s="118">
        <v>9.57</v>
      </c>
      <c r="G55" s="204">
        <f t="shared" si="0"/>
        <v>86.2628447809627</v>
      </c>
      <c r="H55" s="206">
        <f>LARGE((C55,E55,G55),1)</f>
        <v>86.2628447809627</v>
      </c>
      <c r="I55" s="122">
        <v>39</v>
      </c>
    </row>
    <row r="56" spans="1:9" ht="13.5">
      <c r="A56" s="220" t="s">
        <v>138</v>
      </c>
      <c r="B56" s="226">
        <v>0</v>
      </c>
      <c r="C56" s="117">
        <v>0</v>
      </c>
      <c r="D56" s="118">
        <v>0</v>
      </c>
      <c r="E56" s="117">
        <v>0</v>
      </c>
      <c r="F56" s="118">
        <v>9.52</v>
      </c>
      <c r="G56" s="204">
        <f t="shared" si="0"/>
        <v>85.81215071209662</v>
      </c>
      <c r="H56" s="206">
        <f>LARGE((C56,E56,G56),1)</f>
        <v>85.81215071209662</v>
      </c>
      <c r="I56" s="120">
        <v>40</v>
      </c>
    </row>
    <row r="57" spans="1:9" ht="13.5">
      <c r="A57" s="220" t="s">
        <v>99</v>
      </c>
      <c r="B57" s="228">
        <v>0</v>
      </c>
      <c r="C57" s="117">
        <v>0</v>
      </c>
      <c r="D57" s="118">
        <v>0</v>
      </c>
      <c r="E57" s="117">
        <v>0</v>
      </c>
      <c r="F57" s="118">
        <v>9.2</v>
      </c>
      <c r="G57" s="204">
        <f t="shared" si="0"/>
        <v>82.92770867135388</v>
      </c>
      <c r="H57" s="206">
        <f>LARGE((C57,E57,G57),1)</f>
        <v>82.92770867135388</v>
      </c>
      <c r="I57" s="120">
        <v>41</v>
      </c>
    </row>
    <row r="58" spans="1:9" ht="13.5">
      <c r="A58" s="220" t="s">
        <v>102</v>
      </c>
      <c r="B58" s="228">
        <v>0</v>
      </c>
      <c r="C58" s="117">
        <v>0</v>
      </c>
      <c r="D58" s="118">
        <v>0</v>
      </c>
      <c r="E58" s="117">
        <v>0</v>
      </c>
      <c r="F58" s="118">
        <v>8.55</v>
      </c>
      <c r="G58" s="204">
        <f t="shared" si="0"/>
        <v>77.0686857760952</v>
      </c>
      <c r="H58" s="206">
        <f>LARGE((C58,E58,G58),1)</f>
        <v>77.0686857760952</v>
      </c>
      <c r="I58" s="120">
        <v>42</v>
      </c>
    </row>
    <row r="59" spans="1:9" ht="13.5">
      <c r="A59" s="220" t="s">
        <v>105</v>
      </c>
      <c r="B59" s="228">
        <v>0</v>
      </c>
      <c r="C59" s="216">
        <v>0</v>
      </c>
      <c r="D59" s="226">
        <v>0</v>
      </c>
      <c r="E59" s="216">
        <v>0</v>
      </c>
      <c r="F59" s="226">
        <v>8.13</v>
      </c>
      <c r="G59" s="216">
        <f t="shared" si="0"/>
        <v>73.28285559762035</v>
      </c>
      <c r="H59" s="218">
        <f>LARGE((C59,E59,G59),1)</f>
        <v>73.28285559762035</v>
      </c>
      <c r="I59" s="120">
        <v>43</v>
      </c>
    </row>
    <row r="60" spans="1:9" ht="13.5">
      <c r="A60" s="220" t="s">
        <v>98</v>
      </c>
      <c r="B60" s="228">
        <v>0</v>
      </c>
      <c r="C60" s="204">
        <v>0</v>
      </c>
      <c r="D60" s="211">
        <v>0</v>
      </c>
      <c r="E60" s="204">
        <v>0</v>
      </c>
      <c r="F60" s="211">
        <v>7.76</v>
      </c>
      <c r="G60" s="204">
        <f t="shared" si="0"/>
        <v>69.94771948801154</v>
      </c>
      <c r="H60" s="206">
        <f>LARGE((C60,E60,G60),1)</f>
        <v>69.94771948801154</v>
      </c>
      <c r="I60" s="120">
        <v>44</v>
      </c>
    </row>
    <row r="61" spans="1:9" ht="15">
      <c r="A61" s="210"/>
      <c r="B61" s="222">
        <v>0</v>
      </c>
      <c r="C61" s="223">
        <v>0</v>
      </c>
      <c r="D61" s="222">
        <v>0</v>
      </c>
      <c r="E61" s="223">
        <v>0</v>
      </c>
      <c r="F61" s="222">
        <v>0</v>
      </c>
      <c r="G61" s="223">
        <f t="shared" si="0"/>
        <v>0</v>
      </c>
      <c r="H61" s="224">
        <f>LARGE((C61,E61,G61),1)</f>
        <v>0</v>
      </c>
      <c r="I61" s="12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5">
      <selection activeCell="B20" sqref="B2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142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143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40951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14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1.25</v>
      </c>
      <c r="C14" s="33"/>
      <c r="D14" s="268">
        <v>1.275</v>
      </c>
      <c r="E14" s="33"/>
      <c r="F14" s="34">
        <v>1.3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78.11</v>
      </c>
      <c r="C15" s="36"/>
      <c r="D15" s="37">
        <v>83.49</v>
      </c>
      <c r="E15" s="36"/>
      <c r="F15" s="37">
        <v>1</v>
      </c>
      <c r="G15" s="36"/>
      <c r="H15" s="109" t="s">
        <v>22</v>
      </c>
      <c r="I15" s="110" t="s">
        <v>31</v>
      </c>
    </row>
    <row r="16" spans="1:10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54</v>
      </c>
      <c r="J16" s="40"/>
    </row>
    <row r="17" spans="1:9" ht="13.5">
      <c r="A17" s="115" t="s">
        <v>51</v>
      </c>
      <c r="B17" s="116">
        <v>25.43</v>
      </c>
      <c r="C17" s="230">
        <f aca="true" t="shared" si="0" ref="C17:E23">B17/B$15*1000*B$14</f>
        <v>406.9581359621048</v>
      </c>
      <c r="D17" s="118">
        <v>0</v>
      </c>
      <c r="E17" s="230">
        <f t="shared" si="0"/>
        <v>0</v>
      </c>
      <c r="F17" s="118">
        <v>0</v>
      </c>
      <c r="G17" s="117">
        <v>0</v>
      </c>
      <c r="H17" s="231">
        <f>LARGE((C17,E17,G17),1)</f>
        <v>406.9581359621048</v>
      </c>
      <c r="I17" s="120">
        <v>47</v>
      </c>
    </row>
    <row r="18" spans="1:9" ht="13.5">
      <c r="A18" s="121" t="s">
        <v>53</v>
      </c>
      <c r="B18" s="116">
        <v>8.67</v>
      </c>
      <c r="C18" s="230">
        <f t="shared" si="0"/>
        <v>138.74663935475613</v>
      </c>
      <c r="D18" s="118">
        <v>0</v>
      </c>
      <c r="E18" s="230">
        <f t="shared" si="0"/>
        <v>0</v>
      </c>
      <c r="F18" s="118">
        <v>0</v>
      </c>
      <c r="G18" s="117">
        <v>0</v>
      </c>
      <c r="H18" s="231">
        <f>LARGE((C18,E18,G18),1)</f>
        <v>138.74663935475613</v>
      </c>
      <c r="I18" s="120">
        <v>51</v>
      </c>
    </row>
    <row r="19" spans="1:9" ht="13.5">
      <c r="A19" s="207" t="s">
        <v>50</v>
      </c>
      <c r="B19" s="116">
        <v>71.55</v>
      </c>
      <c r="C19" s="230">
        <f t="shared" si="0"/>
        <v>1145.0198438100115</v>
      </c>
      <c r="D19" s="118">
        <v>74.09</v>
      </c>
      <c r="E19" s="230">
        <f>D19/D$15*1000*D$14</f>
        <v>1131.4498742364356</v>
      </c>
      <c r="F19" s="118">
        <v>0</v>
      </c>
      <c r="G19" s="117">
        <v>0</v>
      </c>
      <c r="H19" s="231">
        <f>LARGE((C19,E19,G19),1)</f>
        <v>1145.0198438100115</v>
      </c>
      <c r="I19" s="120">
        <v>13</v>
      </c>
    </row>
    <row r="20" spans="1:9" ht="13.5">
      <c r="A20" s="121"/>
      <c r="B20" s="116">
        <v>0</v>
      </c>
      <c r="C20" s="230">
        <f t="shared" si="0"/>
        <v>0</v>
      </c>
      <c r="D20" s="118">
        <v>0</v>
      </c>
      <c r="E20" s="230">
        <f t="shared" si="0"/>
        <v>0</v>
      </c>
      <c r="F20" s="118">
        <v>0</v>
      </c>
      <c r="G20" s="117">
        <v>0</v>
      </c>
      <c r="H20" s="231">
        <f>LARGE((C20,E20,G20),1)</f>
        <v>0</v>
      </c>
      <c r="I20" s="120"/>
    </row>
    <row r="21" spans="1:9" ht="13.5">
      <c r="A21" s="121"/>
      <c r="B21" s="116">
        <v>0</v>
      </c>
      <c r="C21" s="230">
        <f t="shared" si="0"/>
        <v>0</v>
      </c>
      <c r="D21" s="118">
        <v>0</v>
      </c>
      <c r="E21" s="117">
        <v>0</v>
      </c>
      <c r="F21" s="118">
        <v>0</v>
      </c>
      <c r="G21" s="117">
        <v>0</v>
      </c>
      <c r="H21" s="231">
        <f>LARGE((C21,E21,G21),1)</f>
        <v>0</v>
      </c>
      <c r="I21" s="120"/>
    </row>
    <row r="22" spans="1:9" ht="13.5">
      <c r="A22" s="121"/>
      <c r="B22" s="116">
        <v>0</v>
      </c>
      <c r="C22" s="230">
        <f t="shared" si="0"/>
        <v>0</v>
      </c>
      <c r="D22" s="118">
        <v>0</v>
      </c>
      <c r="E22" s="117">
        <v>0</v>
      </c>
      <c r="F22" s="118">
        <v>0</v>
      </c>
      <c r="G22" s="117">
        <v>0</v>
      </c>
      <c r="H22" s="231">
        <f>LARGE((C22,E22,G22),1)</f>
        <v>0</v>
      </c>
      <c r="I22" s="120"/>
    </row>
    <row r="23" spans="1:9" ht="13.5">
      <c r="A23" s="121"/>
      <c r="B23" s="116">
        <v>0</v>
      </c>
      <c r="C23" s="230">
        <f t="shared" si="0"/>
        <v>0</v>
      </c>
      <c r="D23" s="118">
        <v>0</v>
      </c>
      <c r="E23" s="117">
        <v>0</v>
      </c>
      <c r="F23" s="118">
        <v>0</v>
      </c>
      <c r="G23" s="117">
        <v>0</v>
      </c>
      <c r="H23" s="231">
        <f>LARGE((C23,E23,G23),1)</f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231">
        <f>LARGE((C24,E24,G24),1)</f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2">
      <selection activeCell="A19" sqref="A1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90" t="s">
        <v>142</v>
      </c>
      <c r="C8" s="190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90" t="s">
        <v>143</v>
      </c>
      <c r="C9" s="190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40952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14</v>
      </c>
      <c r="B11" s="190" t="s">
        <v>71</v>
      </c>
      <c r="C11" s="192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232" t="s">
        <v>26</v>
      </c>
      <c r="C12" s="187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1</v>
      </c>
      <c r="C15" s="36"/>
      <c r="D15" s="37">
        <v>1</v>
      </c>
      <c r="E15" s="36"/>
      <c r="F15" s="37">
        <v>30</v>
      </c>
      <c r="G15" s="36"/>
      <c r="H15" s="109" t="s">
        <v>22</v>
      </c>
      <c r="I15" s="110" t="s">
        <v>31</v>
      </c>
    </row>
    <row r="16" spans="1:10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52</v>
      </c>
      <c r="J16" s="40"/>
    </row>
    <row r="17" spans="1:9" ht="13.5">
      <c r="A17" s="115" t="s">
        <v>51</v>
      </c>
      <c r="B17" s="116">
        <v>0</v>
      </c>
      <c r="C17" s="117">
        <v>0</v>
      </c>
      <c r="D17" s="118">
        <v>0</v>
      </c>
      <c r="E17" s="117">
        <v>0</v>
      </c>
      <c r="F17" s="118">
        <v>2</v>
      </c>
      <c r="G17" s="230">
        <f aca="true" t="shared" si="0" ref="G17:G24">F17/F$15*1000*F$14</f>
        <v>86.66666666666667</v>
      </c>
      <c r="H17" s="231">
        <f>LARGE((C17,E17,G17),1)</f>
        <v>86.66666666666667</v>
      </c>
      <c r="I17" s="120">
        <v>33</v>
      </c>
    </row>
    <row r="18" spans="1:9" ht="13.5">
      <c r="A18" s="121" t="s">
        <v>53</v>
      </c>
      <c r="B18" s="116">
        <v>0</v>
      </c>
      <c r="C18" s="117">
        <v>0</v>
      </c>
      <c r="D18" s="118">
        <v>0</v>
      </c>
      <c r="E18" s="117">
        <v>0</v>
      </c>
      <c r="F18" s="118">
        <v>2</v>
      </c>
      <c r="G18" s="230">
        <f t="shared" si="0"/>
        <v>86.66666666666667</v>
      </c>
      <c r="H18" s="231">
        <f>LARGE((C18,E18,G18),1)</f>
        <v>86.66666666666667</v>
      </c>
      <c r="I18" s="120">
        <v>49</v>
      </c>
    </row>
    <row r="19" spans="1:9" ht="13.5">
      <c r="A19" s="207" t="s">
        <v>50</v>
      </c>
      <c r="B19" s="116">
        <v>0</v>
      </c>
      <c r="C19" s="117">
        <v>0</v>
      </c>
      <c r="D19" s="118">
        <v>0</v>
      </c>
      <c r="E19" s="117">
        <v>0</v>
      </c>
      <c r="F19" s="118">
        <v>23.78</v>
      </c>
      <c r="G19" s="230">
        <f t="shared" si="0"/>
        <v>1030.4666666666667</v>
      </c>
      <c r="H19" s="231">
        <f>LARGE((C19,E19,G19),1)</f>
        <v>1030.4666666666667</v>
      </c>
      <c r="I19" s="120">
        <v>16</v>
      </c>
    </row>
    <row r="20" spans="1:9" ht="13.5">
      <c r="A20" s="121"/>
      <c r="B20" s="116">
        <v>0</v>
      </c>
      <c r="C20" s="117">
        <v>0</v>
      </c>
      <c r="D20" s="118">
        <v>0</v>
      </c>
      <c r="E20" s="117">
        <v>0</v>
      </c>
      <c r="F20" s="118">
        <v>0</v>
      </c>
      <c r="G20" s="230">
        <f t="shared" si="0"/>
        <v>0</v>
      </c>
      <c r="H20" s="231">
        <f>LARGE((C20,E20,G20),1)</f>
        <v>0</v>
      </c>
      <c r="I20" s="120"/>
    </row>
    <row r="21" spans="1:9" ht="13.5">
      <c r="A21" s="12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230">
        <f t="shared" si="0"/>
        <v>0</v>
      </c>
      <c r="H21" s="231">
        <f>LARGE((C21,E21,G21),1)</f>
        <v>0</v>
      </c>
      <c r="I21" s="120"/>
    </row>
    <row r="22" spans="1:9" ht="13.5">
      <c r="A22" s="12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230">
        <f t="shared" si="0"/>
        <v>0</v>
      </c>
      <c r="H22" s="231">
        <f>LARGE((C22,E22,G22),1)</f>
        <v>0</v>
      </c>
      <c r="I22" s="120"/>
    </row>
    <row r="23" spans="1:9" ht="13.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230">
        <f t="shared" si="0"/>
        <v>0</v>
      </c>
      <c r="H23" s="231">
        <f>LARGE((C23,E23,G23),1)</f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230">
        <f t="shared" si="0"/>
        <v>0</v>
      </c>
      <c r="H24" s="231">
        <f>LARGE((C24,E24,G24),1)</f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231">
        <f>LARGE((C25,E25,G25),1)</f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231">
        <f>LARGE((C26,E26,G26),1)</f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231">
        <f>LARGE((C27,E27,G27),1)</f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231">
        <f>LARGE((C28,E28,G28),1)</f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231">
        <f>LARGE((C29,E29,G29),1)</f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5"/>
  <sheetViews>
    <sheetView showGridLines="0" zoomScalePageLayoutView="0" workbookViewId="0" topLeftCell="A27">
      <selection activeCell="A49" sqref="A49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41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9" ht="15">
      <c r="A8" s="103" t="s">
        <v>13</v>
      </c>
      <c r="B8" s="104" t="s">
        <v>146</v>
      </c>
      <c r="C8" s="104"/>
      <c r="D8" s="104"/>
      <c r="E8" s="104"/>
      <c r="F8" s="99"/>
      <c r="G8" s="99"/>
      <c r="H8" s="99"/>
      <c r="I8" s="101"/>
    </row>
    <row r="9" spans="1:9" ht="15">
      <c r="A9" s="103" t="s">
        <v>0</v>
      </c>
      <c r="B9" s="104" t="s">
        <v>147</v>
      </c>
      <c r="C9" s="104"/>
      <c r="D9" s="104"/>
      <c r="E9" s="104"/>
      <c r="F9" s="99"/>
      <c r="G9" s="99"/>
      <c r="H9" s="99"/>
      <c r="I9" s="101"/>
    </row>
    <row r="10" spans="1:9" ht="15">
      <c r="A10" s="103" t="s">
        <v>16</v>
      </c>
      <c r="B10" s="274">
        <v>40959</v>
      </c>
      <c r="C10" s="274"/>
      <c r="D10" s="105"/>
      <c r="E10" s="105"/>
      <c r="F10" s="28"/>
      <c r="G10" s="28"/>
      <c r="H10" s="28"/>
      <c r="I10" s="101"/>
    </row>
    <row r="11" spans="1:9" ht="15">
      <c r="A11" s="103" t="s">
        <v>14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>
      <c r="A14" s="106" t="s">
        <v>18</v>
      </c>
      <c r="B14" s="32">
        <v>0.5</v>
      </c>
      <c r="C14" s="33"/>
      <c r="D14" s="34">
        <v>0</v>
      </c>
      <c r="E14" s="33"/>
      <c r="F14" s="34">
        <v>0.5</v>
      </c>
      <c r="G14" s="33"/>
      <c r="H14" s="109" t="s">
        <v>21</v>
      </c>
      <c r="I14" s="110" t="s">
        <v>30</v>
      </c>
    </row>
    <row r="15" spans="1:9" ht="15">
      <c r="A15" s="106" t="s">
        <v>17</v>
      </c>
      <c r="B15" s="35">
        <v>1</v>
      </c>
      <c r="C15" s="36"/>
      <c r="D15" s="37">
        <v>1</v>
      </c>
      <c r="E15" s="36"/>
      <c r="F15" s="37">
        <v>70.07</v>
      </c>
      <c r="G15" s="36"/>
      <c r="H15" s="109" t="s">
        <v>22</v>
      </c>
      <c r="I15" s="110" t="s">
        <v>31</v>
      </c>
    </row>
    <row r="16" spans="1:9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49</v>
      </c>
    </row>
    <row r="17" spans="1:9" ht="15">
      <c r="A17" s="221" t="s">
        <v>68</v>
      </c>
      <c r="B17" s="235">
        <v>0</v>
      </c>
      <c r="C17" s="117">
        <v>0</v>
      </c>
      <c r="D17" s="118">
        <v>0</v>
      </c>
      <c r="E17" s="117">
        <v>0</v>
      </c>
      <c r="F17" s="118">
        <v>70.07</v>
      </c>
      <c r="G17" s="230">
        <f aca="true" t="shared" si="0" ref="G17:G48">F17/F$15*1000*F$14</f>
        <v>500</v>
      </c>
      <c r="H17" s="231">
        <f>LARGE((C17,E17,G17),1)</f>
        <v>500</v>
      </c>
      <c r="I17" s="122">
        <v>1</v>
      </c>
    </row>
    <row r="18" spans="1:9" ht="15">
      <c r="A18" s="121" t="s">
        <v>72</v>
      </c>
      <c r="B18" s="116">
        <v>0</v>
      </c>
      <c r="C18" s="117">
        <v>0</v>
      </c>
      <c r="D18" s="118">
        <v>0</v>
      </c>
      <c r="E18" s="117">
        <v>0</v>
      </c>
      <c r="F18" s="228">
        <v>69.08</v>
      </c>
      <c r="G18" s="230">
        <f t="shared" si="0"/>
        <v>492.93563579277867</v>
      </c>
      <c r="H18" s="231">
        <f>LARGE((C18,E18,G18),1)</f>
        <v>492.93563579277867</v>
      </c>
      <c r="I18" s="120">
        <v>2</v>
      </c>
    </row>
    <row r="19" spans="1:9" ht="15">
      <c r="A19" s="219" t="s">
        <v>74</v>
      </c>
      <c r="B19" s="235">
        <v>0</v>
      </c>
      <c r="C19" s="117">
        <v>0</v>
      </c>
      <c r="D19" s="118">
        <v>0</v>
      </c>
      <c r="E19" s="117">
        <v>0</v>
      </c>
      <c r="F19" s="228">
        <v>51.35</v>
      </c>
      <c r="G19" s="230">
        <f t="shared" si="0"/>
        <v>366.41929499072364</v>
      </c>
      <c r="H19" s="231">
        <f>LARGE((C19,E19,G19),1)</f>
        <v>366.41929499072364</v>
      </c>
      <c r="I19" s="122">
        <v>3</v>
      </c>
    </row>
    <row r="20" spans="1:9" ht="15">
      <c r="A20" s="121" t="s">
        <v>73</v>
      </c>
      <c r="B20" s="116">
        <v>0</v>
      </c>
      <c r="C20" s="117">
        <v>0</v>
      </c>
      <c r="D20" s="118">
        <v>0</v>
      </c>
      <c r="E20" s="117">
        <v>0</v>
      </c>
      <c r="F20" s="228">
        <v>47.55</v>
      </c>
      <c r="G20" s="230">
        <f t="shared" si="0"/>
        <v>339.3035535892679</v>
      </c>
      <c r="H20" s="231">
        <f>LARGE((C20,E20,G20),1)</f>
        <v>339.3035535892679</v>
      </c>
      <c r="I20" s="120">
        <v>4</v>
      </c>
    </row>
    <row r="21" spans="1:9" ht="15">
      <c r="A21" s="219" t="s">
        <v>118</v>
      </c>
      <c r="B21" s="235">
        <v>0</v>
      </c>
      <c r="C21" s="117">
        <v>0</v>
      </c>
      <c r="D21" s="118">
        <v>0</v>
      </c>
      <c r="E21" s="117">
        <v>0</v>
      </c>
      <c r="F21" s="228">
        <v>47.2</v>
      </c>
      <c r="G21" s="230">
        <f t="shared" si="0"/>
        <v>336.8060510917654</v>
      </c>
      <c r="H21" s="231">
        <f>LARGE((C21,E21,G21),1)</f>
        <v>336.8060510917654</v>
      </c>
      <c r="I21" s="122">
        <v>5</v>
      </c>
    </row>
    <row r="22" spans="1:9" ht="15">
      <c r="A22" s="121" t="s">
        <v>77</v>
      </c>
      <c r="B22" s="116">
        <v>0</v>
      </c>
      <c r="C22" s="117">
        <v>0</v>
      </c>
      <c r="D22" s="118">
        <v>0</v>
      </c>
      <c r="E22" s="117">
        <v>0</v>
      </c>
      <c r="F22" s="228">
        <v>46.88</v>
      </c>
      <c r="G22" s="230">
        <f t="shared" si="0"/>
        <v>334.522620236906</v>
      </c>
      <c r="H22" s="231">
        <f>LARGE((C22,E22,G22),1)</f>
        <v>334.522620236906</v>
      </c>
      <c r="I22" s="120">
        <v>6</v>
      </c>
    </row>
    <row r="23" spans="1:9" ht="15">
      <c r="A23" s="219" t="s">
        <v>125</v>
      </c>
      <c r="B23" s="235">
        <v>0</v>
      </c>
      <c r="C23" s="117">
        <v>0</v>
      </c>
      <c r="D23" s="118">
        <v>0</v>
      </c>
      <c r="E23" s="117">
        <v>0</v>
      </c>
      <c r="F23" s="228">
        <v>46.83</v>
      </c>
      <c r="G23" s="230">
        <f t="shared" si="0"/>
        <v>334.16583416583416</v>
      </c>
      <c r="H23" s="231">
        <f>LARGE((C23,E23,G23),1)</f>
        <v>334.16583416583416</v>
      </c>
      <c r="I23" s="122">
        <v>7</v>
      </c>
    </row>
    <row r="24" spans="1:9" ht="15">
      <c r="A24" s="121" t="s">
        <v>106</v>
      </c>
      <c r="B24" s="116">
        <v>0</v>
      </c>
      <c r="C24" s="117">
        <v>0</v>
      </c>
      <c r="D24" s="118">
        <v>0</v>
      </c>
      <c r="E24" s="117">
        <v>0</v>
      </c>
      <c r="F24" s="228">
        <v>45.91</v>
      </c>
      <c r="G24" s="230">
        <f t="shared" si="0"/>
        <v>327.6009704581133</v>
      </c>
      <c r="H24" s="231">
        <f>LARGE((C24,E24,G24),1)</f>
        <v>327.6009704581133</v>
      </c>
      <c r="I24" s="120">
        <v>8</v>
      </c>
    </row>
    <row r="25" spans="1:9" ht="15">
      <c r="A25" s="121" t="s">
        <v>75</v>
      </c>
      <c r="B25" s="116">
        <v>0</v>
      </c>
      <c r="C25" s="117">
        <v>0</v>
      </c>
      <c r="D25" s="118">
        <v>0</v>
      </c>
      <c r="E25" s="117">
        <v>0</v>
      </c>
      <c r="F25" s="228">
        <v>43.79</v>
      </c>
      <c r="G25" s="230">
        <f t="shared" si="0"/>
        <v>312.47324104466963</v>
      </c>
      <c r="H25" s="231">
        <f>LARGE((C25,E25,G25),1)</f>
        <v>312.47324104466963</v>
      </c>
      <c r="I25" s="122">
        <v>9</v>
      </c>
    </row>
    <row r="26" spans="1:9" ht="15">
      <c r="A26" s="219" t="s">
        <v>117</v>
      </c>
      <c r="B26" s="235">
        <v>0</v>
      </c>
      <c r="C26" s="117">
        <v>0</v>
      </c>
      <c r="D26" s="118">
        <v>0</v>
      </c>
      <c r="E26" s="117">
        <v>0</v>
      </c>
      <c r="F26" s="228">
        <v>42.07</v>
      </c>
      <c r="G26" s="230">
        <f t="shared" si="0"/>
        <v>300.1998001998002</v>
      </c>
      <c r="H26" s="231">
        <f>LARGE((C26,E26,G26),1)</f>
        <v>300.1998001998002</v>
      </c>
      <c r="I26" s="122">
        <v>10</v>
      </c>
    </row>
    <row r="27" spans="1:9" ht="15">
      <c r="A27" s="207" t="s">
        <v>94</v>
      </c>
      <c r="B27" s="116">
        <v>0</v>
      </c>
      <c r="C27" s="117">
        <v>0</v>
      </c>
      <c r="D27" s="118">
        <v>0</v>
      </c>
      <c r="E27" s="117">
        <v>0</v>
      </c>
      <c r="F27" s="228">
        <v>37.07</v>
      </c>
      <c r="G27" s="230">
        <f t="shared" si="0"/>
        <v>264.5211930926217</v>
      </c>
      <c r="H27" s="231">
        <f>LARGE((C27,E27,G27),1)</f>
        <v>264.5211930926217</v>
      </c>
      <c r="I27" s="120">
        <v>11</v>
      </c>
    </row>
    <row r="28" spans="1:9" ht="15">
      <c r="A28" s="219" t="s">
        <v>153</v>
      </c>
      <c r="B28" s="235">
        <v>0</v>
      </c>
      <c r="C28" s="117">
        <v>0</v>
      </c>
      <c r="D28" s="118">
        <v>0</v>
      </c>
      <c r="E28" s="117">
        <v>0</v>
      </c>
      <c r="F28" s="228">
        <v>35.88</v>
      </c>
      <c r="G28" s="230">
        <f t="shared" si="0"/>
        <v>256.0296846011132</v>
      </c>
      <c r="H28" s="231">
        <f>LARGE((C28,E28,G28),1)</f>
        <v>256.0296846011132</v>
      </c>
      <c r="I28" s="122">
        <v>12</v>
      </c>
    </row>
    <row r="29" spans="1:9" ht="15">
      <c r="A29" s="121" t="s">
        <v>95</v>
      </c>
      <c r="B29" s="116">
        <v>0</v>
      </c>
      <c r="C29" s="117">
        <v>0</v>
      </c>
      <c r="D29" s="118">
        <v>0</v>
      </c>
      <c r="E29" s="117">
        <v>0</v>
      </c>
      <c r="F29" s="228">
        <v>34.28</v>
      </c>
      <c r="G29" s="230">
        <f t="shared" si="0"/>
        <v>244.61253032681606</v>
      </c>
      <c r="H29" s="231">
        <f>LARGE((C29,E29,G29),1)</f>
        <v>244.61253032681606</v>
      </c>
      <c r="I29" s="120">
        <v>13</v>
      </c>
    </row>
    <row r="30" spans="1:9" ht="15">
      <c r="A30" s="219" t="s">
        <v>119</v>
      </c>
      <c r="B30" s="235">
        <v>0</v>
      </c>
      <c r="C30" s="117">
        <v>0</v>
      </c>
      <c r="D30" s="118">
        <v>0</v>
      </c>
      <c r="E30" s="117">
        <v>0</v>
      </c>
      <c r="F30" s="228">
        <v>32.71</v>
      </c>
      <c r="G30" s="230">
        <f t="shared" si="0"/>
        <v>233.40944769516202</v>
      </c>
      <c r="H30" s="231">
        <f>LARGE((C30,E30,G30),1)</f>
        <v>233.40944769516202</v>
      </c>
      <c r="I30" s="122">
        <v>14</v>
      </c>
    </row>
    <row r="31" spans="1:9" ht="15">
      <c r="A31" s="121" t="s">
        <v>107</v>
      </c>
      <c r="B31" s="116">
        <v>0</v>
      </c>
      <c r="C31" s="117">
        <v>0</v>
      </c>
      <c r="D31" s="118">
        <v>0</v>
      </c>
      <c r="E31" s="117">
        <v>0</v>
      </c>
      <c r="F31" s="228">
        <v>30.96</v>
      </c>
      <c r="G31" s="230">
        <f t="shared" si="0"/>
        <v>220.9219352076495</v>
      </c>
      <c r="H31" s="231">
        <f>LARGE((C31,E31,G31),1)</f>
        <v>220.9219352076495</v>
      </c>
      <c r="I31" s="122">
        <v>15</v>
      </c>
    </row>
    <row r="32" spans="1:9" ht="15">
      <c r="A32" s="219" t="s">
        <v>124</v>
      </c>
      <c r="B32" s="235">
        <v>0</v>
      </c>
      <c r="C32" s="117">
        <v>0</v>
      </c>
      <c r="D32" s="118">
        <v>0</v>
      </c>
      <c r="E32" s="117">
        <v>0</v>
      </c>
      <c r="F32" s="228">
        <v>30.48</v>
      </c>
      <c r="G32" s="230">
        <f t="shared" si="0"/>
        <v>217.49678892536036</v>
      </c>
      <c r="H32" s="231">
        <f>LARGE((C32,E32,G32),1)</f>
        <v>217.49678892536036</v>
      </c>
      <c r="I32" s="122">
        <v>16</v>
      </c>
    </row>
    <row r="33" spans="1:9" ht="15">
      <c r="A33" s="219" t="s">
        <v>122</v>
      </c>
      <c r="B33" s="235">
        <v>0</v>
      </c>
      <c r="C33" s="117">
        <v>0</v>
      </c>
      <c r="D33" s="118">
        <v>0</v>
      </c>
      <c r="E33" s="117">
        <v>0</v>
      </c>
      <c r="F33" s="228">
        <v>30.09</v>
      </c>
      <c r="G33" s="230">
        <f t="shared" si="0"/>
        <v>214.71385757100046</v>
      </c>
      <c r="H33" s="231">
        <f>LARGE((C33,E33,G33),1)</f>
        <v>214.71385757100046</v>
      </c>
      <c r="I33" s="122">
        <v>17</v>
      </c>
    </row>
    <row r="34" spans="1:9" ht="15">
      <c r="A34" s="121" t="s">
        <v>110</v>
      </c>
      <c r="B34" s="116">
        <v>0</v>
      </c>
      <c r="C34" s="117">
        <v>0</v>
      </c>
      <c r="D34" s="118">
        <v>0</v>
      </c>
      <c r="E34" s="117">
        <v>0</v>
      </c>
      <c r="F34" s="228">
        <v>29.59</v>
      </c>
      <c r="G34" s="230">
        <f t="shared" si="0"/>
        <v>211.1459968602826</v>
      </c>
      <c r="H34" s="231">
        <f>LARGE((C34,E34,G34),1)</f>
        <v>211.1459968602826</v>
      </c>
      <c r="I34" s="122">
        <v>18</v>
      </c>
    </row>
    <row r="35" spans="1:9" ht="15">
      <c r="A35" s="219" t="s">
        <v>127</v>
      </c>
      <c r="B35" s="235">
        <v>0</v>
      </c>
      <c r="C35" s="117">
        <v>0</v>
      </c>
      <c r="D35" s="118">
        <v>0</v>
      </c>
      <c r="E35" s="117">
        <v>0</v>
      </c>
      <c r="F35" s="228">
        <v>29.46</v>
      </c>
      <c r="G35" s="230">
        <f t="shared" si="0"/>
        <v>210.21835307549597</v>
      </c>
      <c r="H35" s="231">
        <f>LARGE((C35,E35,G35),1)</f>
        <v>210.21835307549597</v>
      </c>
      <c r="I35" s="122">
        <v>19</v>
      </c>
    </row>
    <row r="36" spans="1:9" ht="15">
      <c r="A36" s="219" t="s">
        <v>123</v>
      </c>
      <c r="B36" s="235">
        <v>0</v>
      </c>
      <c r="C36" s="117">
        <v>0</v>
      </c>
      <c r="D36" s="118">
        <v>0</v>
      </c>
      <c r="E36" s="117">
        <v>0</v>
      </c>
      <c r="F36" s="228">
        <v>29.22</v>
      </c>
      <c r="G36" s="230">
        <f t="shared" si="0"/>
        <v>208.50577993435138</v>
      </c>
      <c r="H36" s="231">
        <f>LARGE((C36,E36,G36),1)</f>
        <v>208.50577993435138</v>
      </c>
      <c r="I36" s="122">
        <v>20</v>
      </c>
    </row>
    <row r="37" spans="1:9" ht="15">
      <c r="A37" s="121" t="s">
        <v>108</v>
      </c>
      <c r="B37" s="116">
        <v>0</v>
      </c>
      <c r="C37" s="117">
        <v>0</v>
      </c>
      <c r="D37" s="118">
        <v>0</v>
      </c>
      <c r="E37" s="117">
        <v>0</v>
      </c>
      <c r="F37" s="228">
        <v>26.2</v>
      </c>
      <c r="G37" s="230">
        <f t="shared" si="0"/>
        <v>186.95590124161555</v>
      </c>
      <c r="H37" s="231">
        <f>LARGE((C37,E37,G37),1)</f>
        <v>186.95590124161555</v>
      </c>
      <c r="I37" s="122">
        <v>21</v>
      </c>
    </row>
    <row r="38" spans="1:9" ht="15">
      <c r="A38" s="121" t="s">
        <v>109</v>
      </c>
      <c r="B38" s="116">
        <v>0</v>
      </c>
      <c r="C38" s="117">
        <v>0</v>
      </c>
      <c r="D38" s="118">
        <v>0</v>
      </c>
      <c r="E38" s="117">
        <v>0</v>
      </c>
      <c r="F38" s="228">
        <v>26.16</v>
      </c>
      <c r="G38" s="230">
        <f t="shared" si="0"/>
        <v>186.6704723847581</v>
      </c>
      <c r="H38" s="231">
        <f>LARGE((C38,E38,G38),1)</f>
        <v>186.6704723847581</v>
      </c>
      <c r="I38" s="122">
        <v>22</v>
      </c>
    </row>
    <row r="39" spans="1:9" ht="15">
      <c r="A39" s="219" t="s">
        <v>126</v>
      </c>
      <c r="B39" s="235">
        <v>0</v>
      </c>
      <c r="C39" s="117">
        <v>0</v>
      </c>
      <c r="D39" s="118">
        <v>0</v>
      </c>
      <c r="E39" s="117">
        <v>0</v>
      </c>
      <c r="F39" s="228">
        <v>25.63</v>
      </c>
      <c r="G39" s="230">
        <f t="shared" si="0"/>
        <v>182.88854003139718</v>
      </c>
      <c r="H39" s="231">
        <f>LARGE((C39,E39,G39),1)</f>
        <v>182.88854003139718</v>
      </c>
      <c r="I39" s="122">
        <v>23</v>
      </c>
    </row>
    <row r="40" spans="1:9" ht="15">
      <c r="A40" s="121" t="s">
        <v>93</v>
      </c>
      <c r="B40" s="116">
        <v>0</v>
      </c>
      <c r="C40" s="117">
        <v>0</v>
      </c>
      <c r="D40" s="118">
        <v>0</v>
      </c>
      <c r="E40" s="117">
        <v>0</v>
      </c>
      <c r="F40" s="228">
        <v>25.47</v>
      </c>
      <c r="G40" s="230">
        <f t="shared" si="0"/>
        <v>181.74682460396747</v>
      </c>
      <c r="H40" s="231">
        <f>LARGE((C40,E40,G40),1)</f>
        <v>181.74682460396747</v>
      </c>
      <c r="I40" s="120">
        <v>24</v>
      </c>
    </row>
    <row r="41" spans="1:9" ht="15">
      <c r="A41" s="219" t="s">
        <v>154</v>
      </c>
      <c r="B41" s="235">
        <v>0</v>
      </c>
      <c r="C41" s="117">
        <v>0</v>
      </c>
      <c r="D41" s="118">
        <v>0</v>
      </c>
      <c r="E41" s="117">
        <v>0</v>
      </c>
      <c r="F41" s="228">
        <v>25.21</v>
      </c>
      <c r="G41" s="230">
        <f t="shared" si="0"/>
        <v>179.8915370343942</v>
      </c>
      <c r="H41" s="231">
        <f>LARGE((C41,E41,G41),1)</f>
        <v>179.8915370343942</v>
      </c>
      <c r="I41" s="122">
        <v>25</v>
      </c>
    </row>
    <row r="42" spans="1:9" ht="15">
      <c r="A42" s="219" t="s">
        <v>156</v>
      </c>
      <c r="B42" s="235">
        <v>0</v>
      </c>
      <c r="C42" s="117">
        <v>0</v>
      </c>
      <c r="D42" s="118">
        <v>0</v>
      </c>
      <c r="E42" s="117">
        <v>0</v>
      </c>
      <c r="F42" s="228">
        <v>24.59</v>
      </c>
      <c r="G42" s="230">
        <f t="shared" si="0"/>
        <v>175.46738975310404</v>
      </c>
      <c r="H42" s="231">
        <f>LARGE((C42,E42,G42),1)</f>
        <v>175.46738975310404</v>
      </c>
      <c r="I42" s="122">
        <v>26</v>
      </c>
    </row>
    <row r="43" spans="1:9" ht="15">
      <c r="A43" s="121" t="s">
        <v>92</v>
      </c>
      <c r="B43" s="116">
        <v>0</v>
      </c>
      <c r="C43" s="117">
        <v>0</v>
      </c>
      <c r="D43" s="118">
        <v>0</v>
      </c>
      <c r="E43" s="117">
        <v>0</v>
      </c>
      <c r="F43" s="228">
        <v>23.93</v>
      </c>
      <c r="G43" s="230">
        <f t="shared" si="0"/>
        <v>170.7578136149565</v>
      </c>
      <c r="H43" s="231">
        <f>LARGE((C43,E43,G43),1)</f>
        <v>170.7578136149565</v>
      </c>
      <c r="I43" s="120">
        <v>27</v>
      </c>
    </row>
    <row r="44" spans="1:9" ht="15">
      <c r="A44" s="121" t="s">
        <v>101</v>
      </c>
      <c r="B44" s="116">
        <v>0</v>
      </c>
      <c r="C44" s="117">
        <v>0</v>
      </c>
      <c r="D44" s="118">
        <v>0</v>
      </c>
      <c r="E44" s="117">
        <v>0</v>
      </c>
      <c r="F44" s="228">
        <v>23.14</v>
      </c>
      <c r="G44" s="230">
        <f t="shared" si="0"/>
        <v>165.12059369202228</v>
      </c>
      <c r="H44" s="231">
        <f>LARGE((C44,E44,G44),1)</f>
        <v>165.12059369202228</v>
      </c>
      <c r="I44" s="120">
        <v>28</v>
      </c>
    </row>
    <row r="45" spans="1:9" ht="15">
      <c r="A45" s="121" t="s">
        <v>150</v>
      </c>
      <c r="B45" s="116">
        <v>0</v>
      </c>
      <c r="C45" s="117">
        <v>0</v>
      </c>
      <c r="D45" s="118">
        <v>0</v>
      </c>
      <c r="E45" s="117">
        <v>0</v>
      </c>
      <c r="F45" s="228">
        <v>23</v>
      </c>
      <c r="G45" s="230">
        <f t="shared" si="0"/>
        <v>164.12159269302128</v>
      </c>
      <c r="H45" s="231">
        <f>LARGE((C45,E45,G45),1)</f>
        <v>164.12159269302128</v>
      </c>
      <c r="I45" s="122">
        <v>29</v>
      </c>
    </row>
    <row r="46" spans="1:9" ht="15">
      <c r="A46" s="220" t="s">
        <v>151</v>
      </c>
      <c r="B46" s="236">
        <v>0</v>
      </c>
      <c r="C46" s="117">
        <v>0</v>
      </c>
      <c r="D46" s="118">
        <v>0</v>
      </c>
      <c r="E46" s="117">
        <v>0</v>
      </c>
      <c r="F46" s="228">
        <v>22.58</v>
      </c>
      <c r="G46" s="230">
        <f t="shared" si="0"/>
        <v>161.1245896960183</v>
      </c>
      <c r="H46" s="231">
        <f>LARGE((C46,E46,G46),1)</f>
        <v>161.1245896960183</v>
      </c>
      <c r="I46" s="122">
        <v>30</v>
      </c>
    </row>
    <row r="47" spans="1:9" ht="15">
      <c r="A47" s="123" t="s">
        <v>155</v>
      </c>
      <c r="B47" s="118">
        <v>0</v>
      </c>
      <c r="C47" s="117">
        <v>0</v>
      </c>
      <c r="D47" s="118">
        <v>0</v>
      </c>
      <c r="E47" s="117">
        <v>0</v>
      </c>
      <c r="F47" s="228">
        <v>21.79</v>
      </c>
      <c r="G47" s="230">
        <f t="shared" si="0"/>
        <v>155.48736977308405</v>
      </c>
      <c r="H47" s="231">
        <f>LARGE((C47,E47,G47),1)</f>
        <v>155.48736977308405</v>
      </c>
      <c r="I47" s="122">
        <v>31</v>
      </c>
    </row>
    <row r="48" spans="1:9" ht="15">
      <c r="A48" s="220" t="s">
        <v>165</v>
      </c>
      <c r="B48" s="236">
        <v>0</v>
      </c>
      <c r="C48" s="117">
        <v>0</v>
      </c>
      <c r="D48" s="228">
        <v>0</v>
      </c>
      <c r="E48" s="230">
        <v>0</v>
      </c>
      <c r="F48" s="228">
        <v>21.38</v>
      </c>
      <c r="G48" s="230">
        <f t="shared" si="0"/>
        <v>152.56172399029543</v>
      </c>
      <c r="H48" s="231">
        <f>LARGE((C48,E48,G48),1)</f>
        <v>152.56172399029543</v>
      </c>
      <c r="I48" s="120">
        <v>32</v>
      </c>
    </row>
    <row r="49" spans="1:9" ht="15">
      <c r="A49" s="220" t="s">
        <v>137</v>
      </c>
      <c r="B49" s="236">
        <v>0</v>
      </c>
      <c r="C49" s="230">
        <v>0</v>
      </c>
      <c r="D49" s="228">
        <v>0</v>
      </c>
      <c r="E49" s="230">
        <v>0</v>
      </c>
      <c r="F49" s="228">
        <v>20.8</v>
      </c>
      <c r="G49" s="230">
        <f aca="true" t="shared" si="1" ref="G49:G65">F49/F$15*1000*F$14</f>
        <v>148.42300556586272</v>
      </c>
      <c r="H49" s="231">
        <f>LARGE((C49,E49,G49),1)</f>
        <v>148.42300556586272</v>
      </c>
      <c r="I49" s="120">
        <v>33</v>
      </c>
    </row>
    <row r="50" spans="1:9" ht="15">
      <c r="A50" s="220" t="s">
        <v>152</v>
      </c>
      <c r="B50" s="236">
        <v>0</v>
      </c>
      <c r="C50" s="230">
        <v>0</v>
      </c>
      <c r="D50" s="228">
        <v>0</v>
      </c>
      <c r="E50" s="230">
        <v>0</v>
      </c>
      <c r="F50" s="228">
        <v>20.61</v>
      </c>
      <c r="G50" s="230">
        <f t="shared" si="1"/>
        <v>147.06721849578994</v>
      </c>
      <c r="H50" s="231">
        <f>LARGE((C50,E50,G50),1)</f>
        <v>147.06721849578994</v>
      </c>
      <c r="I50" s="122">
        <v>34</v>
      </c>
    </row>
    <row r="51" spans="1:9" ht="15">
      <c r="A51" s="220" t="s">
        <v>103</v>
      </c>
      <c r="B51" s="236">
        <v>0</v>
      </c>
      <c r="C51" s="117">
        <v>0</v>
      </c>
      <c r="D51" s="228">
        <v>0</v>
      </c>
      <c r="E51" s="230">
        <v>0</v>
      </c>
      <c r="F51" s="228">
        <v>19.37</v>
      </c>
      <c r="G51" s="230">
        <f t="shared" si="1"/>
        <v>138.21892393320968</v>
      </c>
      <c r="H51" s="231">
        <f>LARGE((C51,E51,G51),1)</f>
        <v>138.21892393320968</v>
      </c>
      <c r="I51" s="120">
        <v>35</v>
      </c>
    </row>
    <row r="52" spans="1:9" ht="15">
      <c r="A52" s="123" t="s">
        <v>111</v>
      </c>
      <c r="B52" s="118">
        <v>0</v>
      </c>
      <c r="C52" s="117">
        <v>0</v>
      </c>
      <c r="D52" s="118">
        <v>0</v>
      </c>
      <c r="E52" s="117">
        <v>0</v>
      </c>
      <c r="F52" s="228">
        <v>19.02</v>
      </c>
      <c r="G52" s="230">
        <f t="shared" si="1"/>
        <v>135.72142143570719</v>
      </c>
      <c r="H52" s="231">
        <f>LARGE((C52,E52,G52),1)</f>
        <v>135.72142143570719</v>
      </c>
      <c r="I52" s="122">
        <v>36</v>
      </c>
    </row>
    <row r="53" spans="1:9" ht="15">
      <c r="A53" s="220" t="s">
        <v>148</v>
      </c>
      <c r="B53" s="236">
        <v>0</v>
      </c>
      <c r="C53" s="117">
        <v>0</v>
      </c>
      <c r="D53" s="118">
        <v>0</v>
      </c>
      <c r="E53" s="117">
        <v>0</v>
      </c>
      <c r="F53" s="228">
        <v>18.88</v>
      </c>
      <c r="G53" s="230">
        <f t="shared" si="1"/>
        <v>134.72242043670616</v>
      </c>
      <c r="H53" s="231">
        <f>LARGE((C53,E53,G53),1)</f>
        <v>134.72242043670616</v>
      </c>
      <c r="I53" s="120">
        <v>37</v>
      </c>
    </row>
    <row r="54" spans="1:9" ht="15">
      <c r="A54" s="220" t="s">
        <v>97</v>
      </c>
      <c r="B54" s="236">
        <v>0</v>
      </c>
      <c r="C54" s="117">
        <v>0</v>
      </c>
      <c r="D54" s="118">
        <v>0</v>
      </c>
      <c r="E54" s="117">
        <v>0</v>
      </c>
      <c r="F54" s="228">
        <v>18.59</v>
      </c>
      <c r="G54" s="230">
        <f t="shared" si="1"/>
        <v>132.65306122448982</v>
      </c>
      <c r="H54" s="231">
        <f>LARGE((C54,E54,G54),1)</f>
        <v>132.65306122448982</v>
      </c>
      <c r="I54" s="120">
        <v>38</v>
      </c>
    </row>
    <row r="55" spans="1:9" ht="15">
      <c r="A55" s="123" t="s">
        <v>128</v>
      </c>
      <c r="B55" s="118">
        <v>0</v>
      </c>
      <c r="C55" s="117">
        <v>0</v>
      </c>
      <c r="D55" s="118">
        <v>0</v>
      </c>
      <c r="E55" s="117">
        <v>0</v>
      </c>
      <c r="F55" s="228">
        <v>18.17</v>
      </c>
      <c r="G55" s="230">
        <f t="shared" si="1"/>
        <v>129.65605822748682</v>
      </c>
      <c r="H55" s="231">
        <f>LARGE((C55,E55,G55),1)</f>
        <v>129.65605822748682</v>
      </c>
      <c r="I55" s="122">
        <v>39</v>
      </c>
    </row>
    <row r="56" spans="1:9" ht="15">
      <c r="A56" s="220" t="s">
        <v>91</v>
      </c>
      <c r="B56" s="236">
        <v>0</v>
      </c>
      <c r="C56" s="117">
        <v>0</v>
      </c>
      <c r="D56" s="118">
        <v>0</v>
      </c>
      <c r="E56" s="117">
        <v>0</v>
      </c>
      <c r="F56" s="228">
        <v>16.35</v>
      </c>
      <c r="G56" s="230">
        <f t="shared" si="1"/>
        <v>116.66904524047384</v>
      </c>
      <c r="H56" s="231">
        <f>LARGE((C56,E56,G56),1)</f>
        <v>116.66904524047384</v>
      </c>
      <c r="I56" s="120">
        <v>40</v>
      </c>
    </row>
    <row r="57" spans="1:9" ht="15">
      <c r="A57" s="123" t="s">
        <v>129</v>
      </c>
      <c r="B57" s="118">
        <v>0</v>
      </c>
      <c r="C57" s="117">
        <v>0</v>
      </c>
      <c r="D57" s="118">
        <v>0</v>
      </c>
      <c r="E57" s="117">
        <v>0</v>
      </c>
      <c r="F57" s="228">
        <v>16.16</v>
      </c>
      <c r="G57" s="230">
        <f t="shared" si="1"/>
        <v>115.31325817040104</v>
      </c>
      <c r="H57" s="231">
        <f>LARGE((C57,E57,G57),1)</f>
        <v>115.31325817040104</v>
      </c>
      <c r="I57" s="122">
        <v>41</v>
      </c>
    </row>
    <row r="58" spans="1:9" ht="15">
      <c r="A58" s="220" t="s">
        <v>90</v>
      </c>
      <c r="B58" s="236">
        <v>0</v>
      </c>
      <c r="C58" s="117">
        <v>0</v>
      </c>
      <c r="D58" s="118">
        <v>0</v>
      </c>
      <c r="E58" s="117">
        <v>0</v>
      </c>
      <c r="F58" s="228">
        <v>15.56</v>
      </c>
      <c r="G58" s="230">
        <f t="shared" si="1"/>
        <v>111.03182531753961</v>
      </c>
      <c r="H58" s="231">
        <f>LARGE((C58,E58,G58),1)</f>
        <v>111.03182531753961</v>
      </c>
      <c r="I58" s="120">
        <v>42</v>
      </c>
    </row>
    <row r="59" spans="1:9" ht="15">
      <c r="A59" s="123" t="s">
        <v>116</v>
      </c>
      <c r="B59" s="118">
        <v>0</v>
      </c>
      <c r="C59" s="117">
        <v>0</v>
      </c>
      <c r="D59" s="118">
        <v>0</v>
      </c>
      <c r="E59" s="117">
        <v>0</v>
      </c>
      <c r="F59" s="228">
        <v>14.79</v>
      </c>
      <c r="G59" s="230">
        <f t="shared" si="1"/>
        <v>105.53731982303412</v>
      </c>
      <c r="H59" s="231">
        <f>LARGE((C59,E59,G59),1)</f>
        <v>105.53731982303412</v>
      </c>
      <c r="I59" s="122">
        <v>43</v>
      </c>
    </row>
    <row r="60" spans="1:9" ht="15">
      <c r="A60" s="220" t="s">
        <v>131</v>
      </c>
      <c r="B60" s="236">
        <v>0</v>
      </c>
      <c r="C60" s="117">
        <v>0</v>
      </c>
      <c r="D60" s="118">
        <v>0</v>
      </c>
      <c r="E60" s="117">
        <v>0</v>
      </c>
      <c r="F60" s="228">
        <v>14.45</v>
      </c>
      <c r="G60" s="230">
        <f t="shared" si="1"/>
        <v>103.11117453974597</v>
      </c>
      <c r="H60" s="231">
        <f>LARGE((C60,E60,G60),1)</f>
        <v>103.11117453974597</v>
      </c>
      <c r="I60" s="120">
        <v>44</v>
      </c>
    </row>
    <row r="61" spans="1:9" ht="15">
      <c r="A61" s="220" t="s">
        <v>102</v>
      </c>
      <c r="B61" s="236">
        <v>0</v>
      </c>
      <c r="C61" s="117">
        <v>0</v>
      </c>
      <c r="D61" s="118">
        <v>0</v>
      </c>
      <c r="E61" s="117">
        <v>0</v>
      </c>
      <c r="F61" s="228">
        <v>10.64</v>
      </c>
      <c r="G61" s="230">
        <f t="shared" si="1"/>
        <v>75.92407592407594</v>
      </c>
      <c r="H61" s="231">
        <f>LARGE((C61,E61,G61),1)</f>
        <v>75.92407592407594</v>
      </c>
      <c r="I61" s="120">
        <v>45</v>
      </c>
    </row>
    <row r="62" spans="1:9" ht="15">
      <c r="A62" s="220" t="s">
        <v>138</v>
      </c>
      <c r="B62" s="236">
        <v>0</v>
      </c>
      <c r="C62" s="117">
        <v>0</v>
      </c>
      <c r="D62" s="118">
        <v>0</v>
      </c>
      <c r="E62" s="117">
        <v>0</v>
      </c>
      <c r="F62" s="228">
        <v>10.42</v>
      </c>
      <c r="G62" s="230">
        <f t="shared" si="1"/>
        <v>74.35421721136007</v>
      </c>
      <c r="H62" s="231">
        <f>LARGE((C62,E62,G62),1)</f>
        <v>74.35421721136007</v>
      </c>
      <c r="I62" s="120">
        <v>46</v>
      </c>
    </row>
    <row r="63" spans="1:9" ht="15">
      <c r="A63" s="220" t="s">
        <v>149</v>
      </c>
      <c r="B63" s="236">
        <v>0</v>
      </c>
      <c r="C63" s="117">
        <v>0</v>
      </c>
      <c r="D63" s="118">
        <v>0</v>
      </c>
      <c r="E63" s="117">
        <v>0</v>
      </c>
      <c r="F63" s="228">
        <v>9.21</v>
      </c>
      <c r="G63" s="230">
        <f t="shared" si="1"/>
        <v>65.71999429142288</v>
      </c>
      <c r="H63" s="231">
        <f>LARGE((C63,E63,G63),1)</f>
        <v>65.71999429142288</v>
      </c>
      <c r="I63" s="120">
        <v>47</v>
      </c>
    </row>
    <row r="64" spans="1:9" ht="15">
      <c r="A64" s="220" t="s">
        <v>99</v>
      </c>
      <c r="B64" s="236">
        <v>0</v>
      </c>
      <c r="C64" s="117">
        <v>0</v>
      </c>
      <c r="D64" s="118">
        <v>0</v>
      </c>
      <c r="E64" s="117">
        <v>0</v>
      </c>
      <c r="F64" s="228">
        <v>6.9</v>
      </c>
      <c r="G64" s="230">
        <f t="shared" si="1"/>
        <v>49.23647780790639</v>
      </c>
      <c r="H64" s="231">
        <f>LARGE((C64,E64,G64),1)</f>
        <v>49.23647780790639</v>
      </c>
      <c r="I64" s="120">
        <v>48</v>
      </c>
    </row>
    <row r="65" spans="1:9" ht="15">
      <c r="A65" s="210" t="s">
        <v>115</v>
      </c>
      <c r="B65" s="228">
        <v>0</v>
      </c>
      <c r="C65" s="230">
        <v>0</v>
      </c>
      <c r="D65" s="228">
        <v>0</v>
      </c>
      <c r="E65" s="230">
        <v>0</v>
      </c>
      <c r="F65" s="228">
        <v>2.05</v>
      </c>
      <c r="G65" s="230">
        <f t="shared" si="1"/>
        <v>14.628228913943198</v>
      </c>
      <c r="H65" s="231">
        <f>LARGE((C65,E65,G65),1)</f>
        <v>14.628228913943198</v>
      </c>
      <c r="I65" s="122">
        <v>49</v>
      </c>
    </row>
    <row r="66" spans="1:9" ht="15">
      <c r="A66" s="210"/>
      <c r="B66" s="228">
        <v>0</v>
      </c>
      <c r="C66" s="230">
        <v>0</v>
      </c>
      <c r="D66" s="228">
        <v>0</v>
      </c>
      <c r="E66" s="230">
        <v>0</v>
      </c>
      <c r="F66" s="228">
        <v>0</v>
      </c>
      <c r="G66" s="230">
        <f>F66/F$15*1000*F$14</f>
        <v>0</v>
      </c>
      <c r="H66" s="231">
        <f>LARGE((C66,E66,G66),1)</f>
        <v>0</v>
      </c>
      <c r="I66" s="122"/>
    </row>
    <row r="67" spans="1:9" ht="15">
      <c r="A67" s="210"/>
      <c r="B67" s="228">
        <v>0</v>
      </c>
      <c r="C67" s="230">
        <v>0</v>
      </c>
      <c r="D67" s="228">
        <v>0</v>
      </c>
      <c r="E67" s="230">
        <v>0</v>
      </c>
      <c r="F67" s="228">
        <v>0</v>
      </c>
      <c r="G67" s="230">
        <f>F67/F$15*1000*F$14</f>
        <v>0</v>
      </c>
      <c r="H67" s="231">
        <f>LARGE((C67,E67,G67),1)</f>
        <v>0</v>
      </c>
      <c r="I67" s="122"/>
    </row>
    <row r="68" spans="1:9" ht="15">
      <c r="A68" s="210"/>
      <c r="B68" s="228">
        <v>0</v>
      </c>
      <c r="C68" s="230">
        <v>0</v>
      </c>
      <c r="D68" s="228">
        <v>0</v>
      </c>
      <c r="E68" s="230">
        <v>0</v>
      </c>
      <c r="F68" s="228">
        <v>0</v>
      </c>
      <c r="G68" s="230">
        <f>F68/F$15*1000*F$14</f>
        <v>0</v>
      </c>
      <c r="H68" s="231">
        <f>LARGE((C68,E68,G68),1)</f>
        <v>0</v>
      </c>
      <c r="I68" s="122"/>
    </row>
    <row r="69" spans="1:9" ht="15">
      <c r="A69" s="210"/>
      <c r="B69" s="228">
        <v>0</v>
      </c>
      <c r="C69" s="230">
        <v>0</v>
      </c>
      <c r="D69" s="228">
        <v>0</v>
      </c>
      <c r="E69" s="230">
        <v>0</v>
      </c>
      <c r="F69" s="228">
        <v>0</v>
      </c>
      <c r="G69" s="230">
        <f>F69/F$15*1000*F$14</f>
        <v>0</v>
      </c>
      <c r="H69" s="231">
        <f>LARGE((C69,E69,G69),1)</f>
        <v>0</v>
      </c>
      <c r="I69" s="122"/>
    </row>
    <row r="70" spans="1:9" ht="15">
      <c r="A70" s="210"/>
      <c r="B70" s="228">
        <v>0</v>
      </c>
      <c r="C70" s="230">
        <v>0</v>
      </c>
      <c r="D70" s="228">
        <v>0</v>
      </c>
      <c r="E70" s="230">
        <v>0</v>
      </c>
      <c r="F70" s="228">
        <v>0</v>
      </c>
      <c r="G70" s="230">
        <f>F70/F$15*1000*F$14</f>
        <v>0</v>
      </c>
      <c r="H70" s="231">
        <f>LARGE((C70,E70,G70),1)</f>
        <v>0</v>
      </c>
      <c r="I70" s="122"/>
    </row>
    <row r="71" spans="1:9" ht="15">
      <c r="A71" s="210"/>
      <c r="B71" s="228">
        <v>0</v>
      </c>
      <c r="C71" s="230">
        <v>0</v>
      </c>
      <c r="D71" s="228">
        <v>0</v>
      </c>
      <c r="E71" s="230">
        <v>0</v>
      </c>
      <c r="F71" s="228">
        <v>0</v>
      </c>
      <c r="G71" s="230">
        <f aca="true" t="shared" si="2" ref="G71:G82">F71/F$15*1000*F$14</f>
        <v>0</v>
      </c>
      <c r="H71" s="231">
        <f>LARGE((C71,E71,G71),1)</f>
        <v>0</v>
      </c>
      <c r="I71" s="122"/>
    </row>
    <row r="72" spans="1:9" ht="15">
      <c r="A72" s="210"/>
      <c r="B72" s="228">
        <v>0</v>
      </c>
      <c r="C72" s="230">
        <v>0</v>
      </c>
      <c r="D72" s="228">
        <v>0</v>
      </c>
      <c r="E72" s="230">
        <v>0</v>
      </c>
      <c r="F72" s="228">
        <v>0</v>
      </c>
      <c r="G72" s="230">
        <f t="shared" si="2"/>
        <v>0</v>
      </c>
      <c r="H72" s="231">
        <f>LARGE((C72,E72,G72),1)</f>
        <v>0</v>
      </c>
      <c r="I72" s="122"/>
    </row>
    <row r="73" spans="1:9" ht="15">
      <c r="A73" s="210"/>
      <c r="B73" s="228">
        <v>0</v>
      </c>
      <c r="C73" s="230">
        <v>0</v>
      </c>
      <c r="D73" s="228">
        <v>0</v>
      </c>
      <c r="E73" s="230">
        <v>0</v>
      </c>
      <c r="F73" s="228">
        <v>0</v>
      </c>
      <c r="G73" s="230">
        <f t="shared" si="2"/>
        <v>0</v>
      </c>
      <c r="H73" s="231">
        <f>LARGE((C73,E73,G73),1)</f>
        <v>0</v>
      </c>
      <c r="I73" s="122"/>
    </row>
    <row r="74" spans="1:9" ht="15">
      <c r="A74" s="210"/>
      <c r="B74" s="228">
        <v>0</v>
      </c>
      <c r="C74" s="230">
        <v>0</v>
      </c>
      <c r="D74" s="228">
        <v>0</v>
      </c>
      <c r="E74" s="230">
        <v>0</v>
      </c>
      <c r="F74" s="228">
        <v>0</v>
      </c>
      <c r="G74" s="230">
        <f t="shared" si="2"/>
        <v>0</v>
      </c>
      <c r="H74" s="231">
        <f>LARGE((C74,E74,G74),1)</f>
        <v>0</v>
      </c>
      <c r="I74" s="122"/>
    </row>
    <row r="75" spans="1:9" ht="15">
      <c r="A75" s="210"/>
      <c r="B75" s="228">
        <v>0</v>
      </c>
      <c r="C75" s="230">
        <v>0</v>
      </c>
      <c r="D75" s="228">
        <v>0</v>
      </c>
      <c r="E75" s="230">
        <v>0</v>
      </c>
      <c r="F75" s="228">
        <v>0</v>
      </c>
      <c r="G75" s="230">
        <f t="shared" si="2"/>
        <v>0</v>
      </c>
      <c r="H75" s="231">
        <f>LARGE((C75,E75,G75),1)</f>
        <v>0</v>
      </c>
      <c r="I75" s="122"/>
    </row>
    <row r="76" spans="1:9" ht="15">
      <c r="A76" s="210"/>
      <c r="B76" s="228">
        <v>0</v>
      </c>
      <c r="C76" s="230">
        <v>0</v>
      </c>
      <c r="D76" s="228">
        <v>0</v>
      </c>
      <c r="E76" s="230">
        <v>0</v>
      </c>
      <c r="F76" s="228">
        <v>0</v>
      </c>
      <c r="G76" s="230">
        <f t="shared" si="2"/>
        <v>0</v>
      </c>
      <c r="H76" s="231">
        <f>LARGE((C76,E76,G76),1)</f>
        <v>0</v>
      </c>
      <c r="I76" s="122"/>
    </row>
    <row r="77" spans="1:9" ht="15">
      <c r="A77" s="210"/>
      <c r="B77" s="228">
        <v>0</v>
      </c>
      <c r="C77" s="230">
        <v>0</v>
      </c>
      <c r="D77" s="228">
        <v>0</v>
      </c>
      <c r="E77" s="230">
        <v>0</v>
      </c>
      <c r="F77" s="228">
        <v>0</v>
      </c>
      <c r="G77" s="230">
        <f t="shared" si="2"/>
        <v>0</v>
      </c>
      <c r="H77" s="231">
        <f>LARGE((C77,E77,G77),1)</f>
        <v>0</v>
      </c>
      <c r="I77" s="122"/>
    </row>
    <row r="78" spans="1:9" ht="15">
      <c r="A78" s="210"/>
      <c r="B78" s="228">
        <v>0</v>
      </c>
      <c r="C78" s="230">
        <v>0</v>
      </c>
      <c r="D78" s="228">
        <v>0</v>
      </c>
      <c r="E78" s="230">
        <v>0</v>
      </c>
      <c r="F78" s="228">
        <v>0</v>
      </c>
      <c r="G78" s="230">
        <f t="shared" si="2"/>
        <v>0</v>
      </c>
      <c r="H78" s="231">
        <f>LARGE((C78,E78,G78),1)</f>
        <v>0</v>
      </c>
      <c r="I78" s="122"/>
    </row>
    <row r="79" spans="1:9" ht="15">
      <c r="A79" s="210"/>
      <c r="B79" s="228">
        <v>0</v>
      </c>
      <c r="C79" s="230">
        <v>0</v>
      </c>
      <c r="D79" s="228">
        <v>0</v>
      </c>
      <c r="E79" s="230">
        <v>0</v>
      </c>
      <c r="F79" s="228">
        <v>0</v>
      </c>
      <c r="G79" s="230">
        <f t="shared" si="2"/>
        <v>0</v>
      </c>
      <c r="H79" s="231">
        <f>LARGE((C79,E79,G79),1)</f>
        <v>0</v>
      </c>
      <c r="I79" s="122"/>
    </row>
    <row r="80" spans="1:9" ht="15">
      <c r="A80" s="210"/>
      <c r="B80" s="228">
        <v>0</v>
      </c>
      <c r="C80" s="230">
        <v>0</v>
      </c>
      <c r="D80" s="228">
        <v>0</v>
      </c>
      <c r="E80" s="230">
        <v>0</v>
      </c>
      <c r="F80" s="228">
        <v>0</v>
      </c>
      <c r="G80" s="230">
        <f t="shared" si="2"/>
        <v>0</v>
      </c>
      <c r="H80" s="231">
        <f>LARGE((C80,E80,G80),1)</f>
        <v>0</v>
      </c>
      <c r="I80" s="122"/>
    </row>
    <row r="81" spans="1:9" ht="15">
      <c r="A81" s="210"/>
      <c r="B81" s="228">
        <v>0</v>
      </c>
      <c r="C81" s="230">
        <v>0</v>
      </c>
      <c r="D81" s="228">
        <v>0</v>
      </c>
      <c r="E81" s="230">
        <v>0</v>
      </c>
      <c r="F81" s="228">
        <v>0</v>
      </c>
      <c r="G81" s="230">
        <f t="shared" si="2"/>
        <v>0</v>
      </c>
      <c r="H81" s="231">
        <f>LARGE((C81,E81,G81),1)</f>
        <v>0</v>
      </c>
      <c r="I81" s="122"/>
    </row>
    <row r="82" spans="1:9" ht="15">
      <c r="A82" s="210"/>
      <c r="B82" s="228">
        <v>0</v>
      </c>
      <c r="C82" s="230">
        <v>0</v>
      </c>
      <c r="D82" s="228">
        <v>0</v>
      </c>
      <c r="E82" s="230">
        <v>0</v>
      </c>
      <c r="F82" s="228">
        <v>0</v>
      </c>
      <c r="G82" s="230">
        <f t="shared" si="2"/>
        <v>0</v>
      </c>
      <c r="H82" s="231">
        <f>LARGE((C82,E82,G82),1)</f>
        <v>0</v>
      </c>
      <c r="I82" s="122"/>
    </row>
    <row r="83" spans="1:9" ht="15">
      <c r="A83" s="210"/>
      <c r="B83" s="228">
        <v>0</v>
      </c>
      <c r="C83" s="230">
        <v>0</v>
      </c>
      <c r="D83" s="228">
        <v>0</v>
      </c>
      <c r="E83" s="230">
        <v>0</v>
      </c>
      <c r="F83" s="228">
        <v>0</v>
      </c>
      <c r="G83" s="230">
        <f>F83/F$15*1000*F$14</f>
        <v>0</v>
      </c>
      <c r="H83" s="231">
        <f>LARGE((C83,E83,G83),1)</f>
        <v>0</v>
      </c>
      <c r="I83" s="122"/>
    </row>
    <row r="84" spans="1:9" ht="15">
      <c r="A84" s="210"/>
      <c r="B84" s="228">
        <v>0</v>
      </c>
      <c r="C84" s="230">
        <v>0</v>
      </c>
      <c r="D84" s="228">
        <v>0</v>
      </c>
      <c r="E84" s="230">
        <v>0</v>
      </c>
      <c r="F84" s="228">
        <v>0</v>
      </c>
      <c r="G84" s="230">
        <f>F84/F$15*1000*F$14</f>
        <v>0</v>
      </c>
      <c r="H84" s="231">
        <f>LARGE((C84,E84,G84),1)</f>
        <v>0</v>
      </c>
      <c r="I84" s="122"/>
    </row>
    <row r="85" spans="1:9" ht="15">
      <c r="A85" s="210"/>
      <c r="B85" s="228">
        <v>0</v>
      </c>
      <c r="C85" s="230">
        <v>0</v>
      </c>
      <c r="D85" s="228">
        <v>0</v>
      </c>
      <c r="E85" s="230">
        <v>0</v>
      </c>
      <c r="F85" s="228">
        <v>0</v>
      </c>
      <c r="G85" s="230">
        <f>F85/F$15*1000*F$14</f>
        <v>0</v>
      </c>
      <c r="H85" s="231">
        <f>LARGE((C85,E85,G85),1)</f>
        <v>0</v>
      </c>
      <c r="I85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2">
      <selection activeCell="H17" sqref="H17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" style="41" customWidth="1"/>
    <col min="11" max="11" width="14.796875" style="0" customWidth="1"/>
    <col min="12" max="12" width="14.19921875" style="0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9" ht="15">
      <c r="A8" s="103" t="s">
        <v>13</v>
      </c>
      <c r="B8" s="104" t="s">
        <v>159</v>
      </c>
      <c r="C8" s="104"/>
      <c r="D8" s="104"/>
      <c r="E8" s="104"/>
      <c r="F8" s="99"/>
      <c r="G8" s="99"/>
      <c r="H8" s="99"/>
      <c r="I8" s="101"/>
    </row>
    <row r="9" spans="1:9" ht="15">
      <c r="A9" s="103" t="s">
        <v>0</v>
      </c>
      <c r="B9" s="104" t="s">
        <v>160</v>
      </c>
      <c r="C9" s="104"/>
      <c r="D9" s="104"/>
      <c r="E9" s="104"/>
      <c r="F9" s="99"/>
      <c r="G9" s="99"/>
      <c r="H9" s="99"/>
      <c r="I9" s="101"/>
    </row>
    <row r="10" spans="1:9" ht="15">
      <c r="A10" s="103" t="s">
        <v>16</v>
      </c>
      <c r="B10" s="274">
        <v>40958</v>
      </c>
      <c r="C10" s="274"/>
      <c r="D10" s="105"/>
      <c r="E10" s="105"/>
      <c r="F10" s="28"/>
      <c r="G10" s="28"/>
      <c r="H10" s="28"/>
      <c r="I10" s="101"/>
    </row>
    <row r="11" spans="1:9" ht="15">
      <c r="A11" s="103" t="s">
        <v>14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>
      <c r="A14" s="106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09" t="s">
        <v>21</v>
      </c>
      <c r="I14" s="110" t="s">
        <v>30</v>
      </c>
    </row>
    <row r="15" spans="1:9" ht="15">
      <c r="A15" s="106" t="s">
        <v>17</v>
      </c>
      <c r="B15" s="35">
        <v>81.53</v>
      </c>
      <c r="C15" s="36"/>
      <c r="D15" s="37">
        <v>1</v>
      </c>
      <c r="E15" s="36"/>
      <c r="F15" s="37">
        <v>1</v>
      </c>
      <c r="G15" s="36"/>
      <c r="H15" s="109" t="s">
        <v>22</v>
      </c>
      <c r="I15" s="110" t="s">
        <v>31</v>
      </c>
    </row>
    <row r="16" spans="1:9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58</v>
      </c>
    </row>
    <row r="17" spans="1:9" ht="15">
      <c r="A17" s="115" t="s">
        <v>53</v>
      </c>
      <c r="B17" s="116">
        <v>38.59</v>
      </c>
      <c r="C17" s="230">
        <f>B17/B$15*1000*B$14</f>
        <v>591.6533791242488</v>
      </c>
      <c r="D17" s="118">
        <v>0</v>
      </c>
      <c r="E17" s="117">
        <v>0</v>
      </c>
      <c r="F17" s="118">
        <v>0</v>
      </c>
      <c r="G17" s="117">
        <v>0</v>
      </c>
      <c r="H17" s="231">
        <f>LARGE((C17,E17,G17),1)</f>
        <v>591.6533791242488</v>
      </c>
      <c r="I17" s="120">
        <v>39</v>
      </c>
    </row>
    <row r="18" spans="1:9" ht="15">
      <c r="A18" s="121" t="s">
        <v>50</v>
      </c>
      <c r="B18" s="116">
        <v>28.01</v>
      </c>
      <c r="C18" s="230">
        <f>B18/B$15*1000*B$14</f>
        <v>429.4431497608242</v>
      </c>
      <c r="D18" s="118">
        <v>0</v>
      </c>
      <c r="E18" s="117">
        <v>0</v>
      </c>
      <c r="F18" s="118">
        <v>0</v>
      </c>
      <c r="G18" s="117">
        <v>0</v>
      </c>
      <c r="H18" s="231">
        <f>LARGE((C18,E18,G18),1)</f>
        <v>429.4431497608242</v>
      </c>
      <c r="I18" s="120">
        <v>47</v>
      </c>
    </row>
    <row r="19" spans="1:9" ht="15">
      <c r="A19" s="121" t="s">
        <v>51</v>
      </c>
      <c r="B19" s="116">
        <v>0</v>
      </c>
      <c r="C19" s="230">
        <f>B19/B$15*1000*B$14</f>
        <v>0</v>
      </c>
      <c r="D19" s="118">
        <v>0</v>
      </c>
      <c r="E19" s="117">
        <v>0</v>
      </c>
      <c r="F19" s="118">
        <v>0</v>
      </c>
      <c r="G19" s="117">
        <v>0</v>
      </c>
      <c r="H19" s="231">
        <f>LARGE((C19,E19,G19),1)</f>
        <v>0</v>
      </c>
      <c r="I19" s="120" t="s">
        <v>161</v>
      </c>
    </row>
    <row r="20" spans="1:9" ht="15">
      <c r="A20" s="121"/>
      <c r="B20" s="116">
        <v>0</v>
      </c>
      <c r="C20" s="230">
        <f>B20/B$15*1000*B$14</f>
        <v>0</v>
      </c>
      <c r="D20" s="118">
        <v>0</v>
      </c>
      <c r="E20" s="117">
        <v>0</v>
      </c>
      <c r="F20" s="118">
        <v>0</v>
      </c>
      <c r="G20" s="117">
        <v>0</v>
      </c>
      <c r="H20" s="231">
        <f>LARGE((C20,E20,G20),1)</f>
        <v>0</v>
      </c>
      <c r="I20" s="120"/>
    </row>
    <row r="21" spans="1:9" ht="15">
      <c r="A21" s="12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117">
        <v>0</v>
      </c>
      <c r="H21" s="231">
        <f>LARGE((C21,E21,G21),1)</f>
        <v>0</v>
      </c>
      <c r="I21" s="120"/>
    </row>
    <row r="22" spans="1:9" ht="15">
      <c r="A22" s="12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117">
        <v>0</v>
      </c>
      <c r="H22" s="119">
        <v>0</v>
      </c>
      <c r="I22" s="120"/>
    </row>
    <row r="23" spans="1:9" ht="1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117">
        <v>0</v>
      </c>
      <c r="H23" s="119">
        <v>0</v>
      </c>
      <c r="I23" s="120"/>
    </row>
    <row r="24" spans="1:9" ht="1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A18" sqref="A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159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164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40959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14</v>
      </c>
      <c r="B11" s="104" t="s">
        <v>64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09" t="s">
        <v>21</v>
      </c>
      <c r="I14" s="110" t="s">
        <v>30</v>
      </c>
    </row>
    <row r="15" spans="1:11" ht="15" customHeight="1">
      <c r="A15" s="106" t="s">
        <v>17</v>
      </c>
      <c r="B15" s="35">
        <v>30</v>
      </c>
      <c r="C15" s="36"/>
      <c r="D15" s="37">
        <v>1</v>
      </c>
      <c r="E15" s="36"/>
      <c r="F15" s="37">
        <v>30</v>
      </c>
      <c r="G15" s="36"/>
      <c r="H15" s="109" t="s">
        <v>22</v>
      </c>
      <c r="I15" s="110" t="s">
        <v>31</v>
      </c>
      <c r="J15"/>
      <c r="K15"/>
    </row>
    <row r="16" spans="1:11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55</v>
      </c>
      <c r="J16"/>
      <c r="K16"/>
    </row>
    <row r="17" spans="1:11" ht="15">
      <c r="A17" s="115" t="s">
        <v>51</v>
      </c>
      <c r="B17" s="228">
        <v>0</v>
      </c>
      <c r="C17" s="230">
        <f>B17/B$15*1000*B$14</f>
        <v>0</v>
      </c>
      <c r="D17" s="118">
        <v>0</v>
      </c>
      <c r="E17" s="117">
        <v>0</v>
      </c>
      <c r="F17" s="239">
        <v>2</v>
      </c>
      <c r="G17" s="230">
        <f aca="true" t="shared" si="0" ref="G17:G25">F17/F$15*1000*F$14</f>
        <v>86.66666666666667</v>
      </c>
      <c r="H17" s="231">
        <f>LARGE((C17,E17,G17),1)</f>
        <v>86.66666666666667</v>
      </c>
      <c r="I17" s="120">
        <v>49</v>
      </c>
      <c r="J17"/>
      <c r="K17"/>
    </row>
    <row r="18" spans="1:11" ht="15">
      <c r="A18" s="121" t="s">
        <v>50</v>
      </c>
      <c r="B18" s="116">
        <v>0</v>
      </c>
      <c r="C18" s="117">
        <v>0</v>
      </c>
      <c r="D18" s="118">
        <v>0</v>
      </c>
      <c r="E18" s="117">
        <v>0</v>
      </c>
      <c r="F18" s="118">
        <v>26.04</v>
      </c>
      <c r="G18" s="230">
        <f t="shared" si="0"/>
        <v>1128.4</v>
      </c>
      <c r="H18" s="231">
        <f>LARGE((C18,E18,G18),1)</f>
        <v>1128.4</v>
      </c>
      <c r="I18" s="120">
        <v>8</v>
      </c>
      <c r="J18"/>
      <c r="K18"/>
    </row>
    <row r="19" spans="1:9" ht="13.5">
      <c r="A19" s="115" t="s">
        <v>53</v>
      </c>
      <c r="B19" s="116">
        <v>0</v>
      </c>
      <c r="C19" s="117">
        <v>0</v>
      </c>
      <c r="D19" s="118">
        <v>0</v>
      </c>
      <c r="E19" s="117">
        <v>0</v>
      </c>
      <c r="F19" s="118">
        <v>0</v>
      </c>
      <c r="G19" s="230">
        <f t="shared" si="0"/>
        <v>0</v>
      </c>
      <c r="H19" s="231">
        <f>LARGE((C19,E19,G19),1)</f>
        <v>0</v>
      </c>
      <c r="I19" s="120" t="s">
        <v>161</v>
      </c>
    </row>
    <row r="20" spans="1:9" ht="13.5">
      <c r="A20" s="121"/>
      <c r="B20" s="116">
        <v>0</v>
      </c>
      <c r="C20" s="117">
        <v>0</v>
      </c>
      <c r="D20" s="118">
        <v>0</v>
      </c>
      <c r="E20" s="117">
        <v>0</v>
      </c>
      <c r="F20" s="118">
        <v>0</v>
      </c>
      <c r="G20" s="230">
        <f t="shared" si="0"/>
        <v>0</v>
      </c>
      <c r="H20" s="231">
        <f>LARGE((C20,E20,G20),1)</f>
        <v>0</v>
      </c>
      <c r="I20" s="120"/>
    </row>
    <row r="21" spans="1:9" ht="13.5">
      <c r="A21" s="12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230">
        <f t="shared" si="0"/>
        <v>0</v>
      </c>
      <c r="H21" s="231">
        <f>LARGE((C21,E21,G21),1)</f>
        <v>0</v>
      </c>
      <c r="I21" s="120"/>
    </row>
    <row r="22" spans="1:9" ht="13.5">
      <c r="A22" s="12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230">
        <f t="shared" si="0"/>
        <v>0</v>
      </c>
      <c r="H22" s="231">
        <f>LARGE((C22,E22,G22),1)</f>
        <v>0</v>
      </c>
      <c r="I22" s="120"/>
    </row>
    <row r="23" spans="1:9" ht="13.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230">
        <f t="shared" si="0"/>
        <v>0</v>
      </c>
      <c r="H23" s="231">
        <f>LARGE((C23,E23,G23),1)</f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230">
        <f t="shared" si="0"/>
        <v>0</v>
      </c>
      <c r="H24" s="231">
        <f>LARGE((C24,E24,G24),1)</f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230">
        <f t="shared" si="0"/>
        <v>0</v>
      </c>
      <c r="H25" s="231">
        <f>LARGE((C25,E25,G25),1)</f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231">
        <f>LARGE((C26,E26,G26),1)</f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231">
        <f>LARGE((C27,E27,G27),1)</f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231">
        <f>LARGE((C28,E28,G28),1)</f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10:C10"/>
    <mergeCell ref="B6:C6"/>
    <mergeCell ref="B4:F4"/>
    <mergeCell ref="B2:F2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I21" sqref="I21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90" t="s">
        <v>87</v>
      </c>
      <c r="C8" s="190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90" t="s">
        <v>141</v>
      </c>
      <c r="C9" s="190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40965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14</v>
      </c>
      <c r="B11" s="190" t="s">
        <v>49</v>
      </c>
      <c r="C11" s="192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234" t="s">
        <v>26</v>
      </c>
      <c r="C12" s="187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0.55</v>
      </c>
      <c r="C14" s="33"/>
      <c r="D14" s="34">
        <v>0</v>
      </c>
      <c r="E14" s="33"/>
      <c r="F14" s="34">
        <v>0.55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1</v>
      </c>
      <c r="C15" s="36"/>
      <c r="D15" s="37">
        <v>1</v>
      </c>
      <c r="E15" s="36"/>
      <c r="F15" s="37">
        <v>70.33</v>
      </c>
      <c r="G15" s="36"/>
      <c r="H15" s="109" t="s">
        <v>22</v>
      </c>
      <c r="I15" s="110" t="s">
        <v>31</v>
      </c>
    </row>
    <row r="16" spans="1:10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46</v>
      </c>
      <c r="J16" s="40"/>
    </row>
    <row r="17" spans="1:9" ht="13.5">
      <c r="A17" s="115" t="s">
        <v>65</v>
      </c>
      <c r="B17" s="116">
        <v>0</v>
      </c>
      <c r="C17" s="117">
        <v>0</v>
      </c>
      <c r="D17" s="118">
        <v>0</v>
      </c>
      <c r="E17" s="117">
        <v>0</v>
      </c>
      <c r="F17" s="237">
        <v>70.33</v>
      </c>
      <c r="G17" s="230">
        <f aca="true" t="shared" si="0" ref="G17:G60">F17/F$15*1000*F$14</f>
        <v>550</v>
      </c>
      <c r="H17" s="231">
        <f>LARGE((C17,E17,G17),1)</f>
        <v>550</v>
      </c>
      <c r="I17" s="120">
        <v>1</v>
      </c>
    </row>
    <row r="18" spans="1:9" ht="13.5">
      <c r="A18" s="121" t="s">
        <v>72</v>
      </c>
      <c r="B18" s="116">
        <v>0</v>
      </c>
      <c r="C18" s="117">
        <v>0</v>
      </c>
      <c r="D18" s="118">
        <v>0</v>
      </c>
      <c r="E18" s="117">
        <v>0</v>
      </c>
      <c r="F18" s="237">
        <v>65.14</v>
      </c>
      <c r="G18" s="230">
        <f t="shared" si="0"/>
        <v>509.41276837764826</v>
      </c>
      <c r="H18" s="231">
        <f>LARGE((C18,E18,G18),1)</f>
        <v>509.41276837764826</v>
      </c>
      <c r="I18" s="120">
        <v>2</v>
      </c>
    </row>
    <row r="19" spans="1:9" ht="15">
      <c r="A19" s="219" t="s">
        <v>68</v>
      </c>
      <c r="B19" s="238">
        <v>0</v>
      </c>
      <c r="C19" s="117">
        <v>0</v>
      </c>
      <c r="D19" s="118">
        <v>0</v>
      </c>
      <c r="E19" s="117">
        <v>0</v>
      </c>
      <c r="F19" s="240">
        <v>62.19</v>
      </c>
      <c r="G19" s="230">
        <f t="shared" si="0"/>
        <v>486.3429546424002</v>
      </c>
      <c r="H19" s="231">
        <f>LARGE((C19,E19,G19),1)</f>
        <v>486.3429546424002</v>
      </c>
      <c r="I19" s="122">
        <v>3</v>
      </c>
    </row>
    <row r="20" spans="1:9" ht="13.5">
      <c r="A20" s="219" t="s">
        <v>117</v>
      </c>
      <c r="B20" s="238">
        <v>0</v>
      </c>
      <c r="C20" s="117">
        <v>0</v>
      </c>
      <c r="D20" s="118">
        <v>0</v>
      </c>
      <c r="E20" s="117">
        <v>0</v>
      </c>
      <c r="F20" s="240">
        <v>51.9</v>
      </c>
      <c r="G20" s="230">
        <f t="shared" si="0"/>
        <v>405.8723162235177</v>
      </c>
      <c r="H20" s="231">
        <f>LARGE((C20,E20,G20),1)</f>
        <v>405.8723162235177</v>
      </c>
      <c r="I20" s="120">
        <v>4</v>
      </c>
    </row>
    <row r="21" spans="1:9" ht="13.5">
      <c r="A21" s="121" t="s">
        <v>77</v>
      </c>
      <c r="B21" s="116">
        <v>0</v>
      </c>
      <c r="C21" s="117">
        <v>0</v>
      </c>
      <c r="D21" s="118">
        <v>0</v>
      </c>
      <c r="E21" s="117">
        <v>0</v>
      </c>
      <c r="F21" s="237">
        <v>50.36</v>
      </c>
      <c r="G21" s="230">
        <f t="shared" si="0"/>
        <v>393.82909142613397</v>
      </c>
      <c r="H21" s="231">
        <f>LARGE((C21,E21,G21),1)</f>
        <v>393.82909142613397</v>
      </c>
      <c r="I21" s="120">
        <v>5</v>
      </c>
    </row>
    <row r="22" spans="1:9" ht="15">
      <c r="A22" s="219" t="s">
        <v>74</v>
      </c>
      <c r="B22" s="238">
        <v>0</v>
      </c>
      <c r="C22" s="117">
        <v>0</v>
      </c>
      <c r="D22" s="118">
        <v>0</v>
      </c>
      <c r="E22" s="117">
        <v>0</v>
      </c>
      <c r="F22" s="240">
        <v>49.85</v>
      </c>
      <c r="G22" s="230">
        <f t="shared" si="0"/>
        <v>389.8407507464809</v>
      </c>
      <c r="H22" s="231">
        <f>LARGE((C22,E22,G22),1)</f>
        <v>389.8407507464809</v>
      </c>
      <c r="I22" s="122">
        <v>6</v>
      </c>
    </row>
    <row r="23" spans="1:9" ht="13.5">
      <c r="A23" s="207" t="s">
        <v>75</v>
      </c>
      <c r="B23" s="116">
        <v>0</v>
      </c>
      <c r="C23" s="117">
        <v>0</v>
      </c>
      <c r="D23" s="118">
        <v>0</v>
      </c>
      <c r="E23" s="117">
        <v>0</v>
      </c>
      <c r="F23" s="240">
        <v>47.3</v>
      </c>
      <c r="G23" s="230">
        <f t="shared" si="0"/>
        <v>369.8990473482156</v>
      </c>
      <c r="H23" s="231">
        <f>LARGE((C23,E23,G23),1)</f>
        <v>369.8990473482156</v>
      </c>
      <c r="I23" s="120">
        <v>7</v>
      </c>
    </row>
    <row r="24" spans="1:9" ht="13.5">
      <c r="A24" s="219" t="s">
        <v>118</v>
      </c>
      <c r="B24" s="238">
        <v>0</v>
      </c>
      <c r="C24" s="117">
        <v>0</v>
      </c>
      <c r="D24" s="118">
        <v>0</v>
      </c>
      <c r="E24" s="117">
        <v>0</v>
      </c>
      <c r="F24" s="240">
        <v>44.26</v>
      </c>
      <c r="G24" s="230">
        <f t="shared" si="0"/>
        <v>346.12540878714634</v>
      </c>
      <c r="H24" s="231">
        <f>LARGE((C24,E24,G24),1)</f>
        <v>346.12540878714634</v>
      </c>
      <c r="I24" s="120">
        <v>8</v>
      </c>
    </row>
    <row r="25" spans="1:9" ht="15">
      <c r="A25" s="121" t="s">
        <v>106</v>
      </c>
      <c r="B25" s="116">
        <v>0</v>
      </c>
      <c r="C25" s="117">
        <v>0</v>
      </c>
      <c r="D25" s="118">
        <v>0</v>
      </c>
      <c r="E25" s="117">
        <v>0</v>
      </c>
      <c r="F25" s="240">
        <v>42.38</v>
      </c>
      <c r="G25" s="230">
        <f t="shared" si="0"/>
        <v>331.42329020332727</v>
      </c>
      <c r="H25" s="231">
        <f>LARGE((C25,E25,G25),1)</f>
        <v>331.42329020332727</v>
      </c>
      <c r="I25" s="122">
        <v>9</v>
      </c>
    </row>
    <row r="26" spans="1:9" ht="13.5">
      <c r="A26" s="121" t="s">
        <v>94</v>
      </c>
      <c r="B26" s="116">
        <v>0</v>
      </c>
      <c r="C26" s="117">
        <v>0</v>
      </c>
      <c r="D26" s="118">
        <v>0</v>
      </c>
      <c r="E26" s="117">
        <v>0</v>
      </c>
      <c r="F26" s="237">
        <v>41.93</v>
      </c>
      <c r="G26" s="230">
        <f t="shared" si="0"/>
        <v>327.90416607422156</v>
      </c>
      <c r="H26" s="231">
        <f>LARGE((C26,E26,G26),1)</f>
        <v>327.90416607422156</v>
      </c>
      <c r="I26" s="120">
        <v>10</v>
      </c>
    </row>
    <row r="27" spans="1:9" ht="13.5">
      <c r="A27" s="219" t="s">
        <v>125</v>
      </c>
      <c r="B27" s="238">
        <v>0</v>
      </c>
      <c r="C27" s="117">
        <v>0</v>
      </c>
      <c r="D27" s="118">
        <v>0</v>
      </c>
      <c r="E27" s="117">
        <v>0</v>
      </c>
      <c r="F27" s="240">
        <v>40.12</v>
      </c>
      <c r="G27" s="230">
        <f t="shared" si="0"/>
        <v>313.7494667993744</v>
      </c>
      <c r="H27" s="231">
        <f>LARGE((C27,E27,G27),1)</f>
        <v>313.7494667993744</v>
      </c>
      <c r="I27" s="120">
        <v>11</v>
      </c>
    </row>
    <row r="28" spans="1:9" ht="15">
      <c r="A28" s="219" t="s">
        <v>121</v>
      </c>
      <c r="B28" s="238">
        <v>0</v>
      </c>
      <c r="C28" s="117">
        <v>0</v>
      </c>
      <c r="D28" s="118">
        <v>0</v>
      </c>
      <c r="E28" s="117">
        <v>0</v>
      </c>
      <c r="F28" s="240">
        <v>37.68</v>
      </c>
      <c r="G28" s="230">
        <f t="shared" si="0"/>
        <v>294.66799374377933</v>
      </c>
      <c r="H28" s="231">
        <f>LARGE((C28,E28,G28),1)</f>
        <v>294.66799374377933</v>
      </c>
      <c r="I28" s="122">
        <v>12</v>
      </c>
    </row>
    <row r="29" spans="1:9" ht="13.5">
      <c r="A29" s="121" t="s">
        <v>92</v>
      </c>
      <c r="B29" s="116">
        <v>0</v>
      </c>
      <c r="C29" s="117">
        <v>0</v>
      </c>
      <c r="D29" s="118">
        <v>0</v>
      </c>
      <c r="E29" s="117">
        <v>0</v>
      </c>
      <c r="F29" s="237">
        <v>36.19</v>
      </c>
      <c r="G29" s="230">
        <f t="shared" si="0"/>
        <v>283.01578273851845</v>
      </c>
      <c r="H29" s="231">
        <f>LARGE((C29,E29,G29),1)</f>
        <v>283.01578273851845</v>
      </c>
      <c r="I29" s="120">
        <v>13</v>
      </c>
    </row>
    <row r="30" spans="1:9" ht="13.5">
      <c r="A30" s="121" t="s">
        <v>107</v>
      </c>
      <c r="B30" s="116">
        <v>0</v>
      </c>
      <c r="C30" s="117">
        <v>0</v>
      </c>
      <c r="D30" s="118">
        <v>0</v>
      </c>
      <c r="E30" s="117">
        <v>0</v>
      </c>
      <c r="F30" s="240">
        <v>34.96</v>
      </c>
      <c r="G30" s="230">
        <f t="shared" si="0"/>
        <v>273.39684345229637</v>
      </c>
      <c r="H30" s="231">
        <f>LARGE((C30,E30,G30),1)</f>
        <v>273.39684345229637</v>
      </c>
      <c r="I30" s="120">
        <v>14</v>
      </c>
    </row>
    <row r="31" spans="1:9" ht="15">
      <c r="A31" s="121" t="s">
        <v>110</v>
      </c>
      <c r="B31" s="116">
        <v>0</v>
      </c>
      <c r="C31" s="117">
        <v>0</v>
      </c>
      <c r="D31" s="118">
        <v>0</v>
      </c>
      <c r="E31" s="117">
        <v>0</v>
      </c>
      <c r="F31" s="240">
        <v>34.93</v>
      </c>
      <c r="G31" s="230">
        <f t="shared" si="0"/>
        <v>273.16223517702264</v>
      </c>
      <c r="H31" s="231">
        <f>LARGE((C31,E31,G31),1)</f>
        <v>273.16223517702264</v>
      </c>
      <c r="I31" s="122">
        <v>15</v>
      </c>
    </row>
    <row r="32" spans="1:9" ht="13.5">
      <c r="A32" s="219" t="s">
        <v>119</v>
      </c>
      <c r="B32" s="238">
        <v>0</v>
      </c>
      <c r="C32" s="117">
        <v>0</v>
      </c>
      <c r="D32" s="118">
        <v>0</v>
      </c>
      <c r="E32" s="117">
        <v>0</v>
      </c>
      <c r="F32" s="240">
        <v>29.93</v>
      </c>
      <c r="G32" s="230">
        <f t="shared" si="0"/>
        <v>234.0608559647377</v>
      </c>
      <c r="H32" s="231">
        <f>LARGE((C32,E32,G32),1)</f>
        <v>234.0608559647377</v>
      </c>
      <c r="I32" s="120">
        <v>16</v>
      </c>
    </row>
    <row r="33" spans="1:9" ht="13.5">
      <c r="A33" s="219" t="s">
        <v>124</v>
      </c>
      <c r="B33" s="238">
        <v>0</v>
      </c>
      <c r="C33" s="117">
        <v>0</v>
      </c>
      <c r="D33" s="118">
        <v>0</v>
      </c>
      <c r="E33" s="117">
        <v>0</v>
      </c>
      <c r="F33" s="240">
        <v>29.56</v>
      </c>
      <c r="G33" s="230">
        <f>F33/F$15*1000*F$14</f>
        <v>231.16735390302858</v>
      </c>
      <c r="H33" s="231">
        <f>LARGE((C33,E33,G33),1)</f>
        <v>231.16735390302858</v>
      </c>
      <c r="I33" s="120">
        <v>17</v>
      </c>
    </row>
    <row r="34" spans="1:9" ht="15">
      <c r="A34" s="121" t="s">
        <v>148</v>
      </c>
      <c r="B34" s="116">
        <v>0</v>
      </c>
      <c r="C34" s="117">
        <v>0</v>
      </c>
      <c r="D34" s="118">
        <v>0</v>
      </c>
      <c r="E34" s="117">
        <v>0</v>
      </c>
      <c r="F34" s="237">
        <v>29.38</v>
      </c>
      <c r="G34" s="230">
        <f t="shared" si="0"/>
        <v>229.75970425138635</v>
      </c>
      <c r="H34" s="231">
        <f>LARGE((C34,E34,G34),1)</f>
        <v>229.75970425138635</v>
      </c>
      <c r="I34" s="122">
        <v>18</v>
      </c>
    </row>
    <row r="35" spans="1:9" ht="13.5">
      <c r="A35" s="219" t="s">
        <v>156</v>
      </c>
      <c r="B35" s="238">
        <v>0</v>
      </c>
      <c r="C35" s="117">
        <v>0</v>
      </c>
      <c r="D35" s="118">
        <v>0</v>
      </c>
      <c r="E35" s="117">
        <v>0</v>
      </c>
      <c r="F35" s="240">
        <v>28.46</v>
      </c>
      <c r="G35" s="230">
        <f t="shared" si="0"/>
        <v>222.56505047632592</v>
      </c>
      <c r="H35" s="231">
        <f>LARGE((C35,E35,G35),1)</f>
        <v>222.56505047632592</v>
      </c>
      <c r="I35" s="120">
        <v>19</v>
      </c>
    </row>
    <row r="36" spans="1:9" ht="13.5">
      <c r="A36" s="219" t="s">
        <v>154</v>
      </c>
      <c r="B36" s="238">
        <v>0</v>
      </c>
      <c r="C36" s="117">
        <v>0</v>
      </c>
      <c r="D36" s="118">
        <v>0</v>
      </c>
      <c r="E36" s="117">
        <v>0</v>
      </c>
      <c r="F36" s="118">
        <v>27.49</v>
      </c>
      <c r="G36" s="230">
        <f t="shared" si="0"/>
        <v>214.9793829091426</v>
      </c>
      <c r="H36" s="231">
        <f>LARGE((C36,E36,G36),1)</f>
        <v>214.9793829091426</v>
      </c>
      <c r="I36" s="120">
        <v>20</v>
      </c>
    </row>
    <row r="37" spans="1:9" ht="15">
      <c r="A37" s="121" t="s">
        <v>165</v>
      </c>
      <c r="B37" s="116">
        <v>0</v>
      </c>
      <c r="C37" s="117">
        <v>0</v>
      </c>
      <c r="D37" s="118">
        <v>0</v>
      </c>
      <c r="E37" s="117">
        <v>0</v>
      </c>
      <c r="F37" s="241">
        <v>27</v>
      </c>
      <c r="G37" s="230">
        <f t="shared" si="0"/>
        <v>211.14744774633868</v>
      </c>
      <c r="H37" s="231">
        <f>LARGE((C37,E37,G37),1)</f>
        <v>211.14744774633868</v>
      </c>
      <c r="I37" s="122">
        <v>21</v>
      </c>
    </row>
    <row r="38" spans="1:9" ht="13.5">
      <c r="A38" s="219" t="s">
        <v>126</v>
      </c>
      <c r="B38" s="238">
        <v>0</v>
      </c>
      <c r="C38" s="117">
        <v>0</v>
      </c>
      <c r="D38" s="118">
        <v>0</v>
      </c>
      <c r="E38" s="117">
        <v>0</v>
      </c>
      <c r="F38" s="118">
        <v>25.67</v>
      </c>
      <c r="G38" s="230">
        <f t="shared" si="0"/>
        <v>200.74648087587093</v>
      </c>
      <c r="H38" s="231">
        <f>LARGE((C38,E38,G38),1)</f>
        <v>200.74648087587093</v>
      </c>
      <c r="I38" s="120">
        <v>22</v>
      </c>
    </row>
    <row r="39" spans="1:9" ht="13.5">
      <c r="A39" s="219" t="s">
        <v>129</v>
      </c>
      <c r="B39" s="238">
        <v>0</v>
      </c>
      <c r="C39" s="117">
        <v>0</v>
      </c>
      <c r="D39" s="118">
        <v>0</v>
      </c>
      <c r="E39" s="117">
        <v>0</v>
      </c>
      <c r="F39" s="118">
        <v>15.4</v>
      </c>
      <c r="G39" s="230">
        <f t="shared" si="0"/>
        <v>120.43224797383763</v>
      </c>
      <c r="H39" s="231">
        <f>LARGE((C39,E39,G39),1)</f>
        <v>120.43224797383763</v>
      </c>
      <c r="I39" s="120">
        <v>23</v>
      </c>
    </row>
    <row r="40" spans="1:9" ht="15">
      <c r="A40" s="219" t="s">
        <v>122</v>
      </c>
      <c r="B40" s="238">
        <v>0</v>
      </c>
      <c r="C40" s="117">
        <v>0</v>
      </c>
      <c r="D40" s="118">
        <v>0</v>
      </c>
      <c r="E40" s="117">
        <v>0</v>
      </c>
      <c r="F40" s="118">
        <v>23.86</v>
      </c>
      <c r="G40" s="230">
        <f t="shared" si="0"/>
        <v>186.59178160102377</v>
      </c>
      <c r="H40" s="231">
        <f>LARGE((C40,E40,G40),1)</f>
        <v>186.59178160102377</v>
      </c>
      <c r="I40" s="122">
        <v>24</v>
      </c>
    </row>
    <row r="41" spans="1:9" ht="13.5">
      <c r="A41" s="121" t="s">
        <v>103</v>
      </c>
      <c r="B41" s="116">
        <v>0</v>
      </c>
      <c r="C41" s="117">
        <v>0</v>
      </c>
      <c r="D41" s="118">
        <v>0</v>
      </c>
      <c r="E41" s="117">
        <v>0</v>
      </c>
      <c r="F41" s="241">
        <v>23.59</v>
      </c>
      <c r="G41" s="230">
        <f t="shared" si="0"/>
        <v>184.48030712356035</v>
      </c>
      <c r="H41" s="231">
        <f>LARGE((C41,E41,G41),1)</f>
        <v>184.48030712356035</v>
      </c>
      <c r="I41" s="120">
        <v>25</v>
      </c>
    </row>
    <row r="42" spans="1:9" ht="13.5">
      <c r="A42" s="219" t="s">
        <v>127</v>
      </c>
      <c r="B42" s="238">
        <v>0</v>
      </c>
      <c r="C42" s="117">
        <v>0</v>
      </c>
      <c r="D42" s="118">
        <v>0</v>
      </c>
      <c r="E42" s="117">
        <v>0</v>
      </c>
      <c r="F42" s="118">
        <v>22.45</v>
      </c>
      <c r="G42" s="230">
        <f t="shared" si="0"/>
        <v>175.5651926631594</v>
      </c>
      <c r="H42" s="231">
        <f>LARGE((C42,E42,G42),1)</f>
        <v>175.5651926631594</v>
      </c>
      <c r="I42" s="120">
        <v>26</v>
      </c>
    </row>
    <row r="43" spans="1:9" ht="15">
      <c r="A43" s="121" t="s">
        <v>109</v>
      </c>
      <c r="B43" s="116">
        <v>0</v>
      </c>
      <c r="C43" s="117">
        <v>0</v>
      </c>
      <c r="D43" s="118">
        <v>0</v>
      </c>
      <c r="E43" s="117">
        <v>0</v>
      </c>
      <c r="F43" s="118">
        <v>21.59</v>
      </c>
      <c r="G43" s="230">
        <f t="shared" si="0"/>
        <v>168.8397554386464</v>
      </c>
      <c r="H43" s="231">
        <f>LARGE((C43,E43,G43),1)</f>
        <v>168.8397554386464</v>
      </c>
      <c r="I43" s="122">
        <v>27</v>
      </c>
    </row>
    <row r="44" spans="1:9" ht="13.5">
      <c r="A44" s="121" t="s">
        <v>96</v>
      </c>
      <c r="B44" s="116">
        <v>0</v>
      </c>
      <c r="C44" s="117">
        <v>0</v>
      </c>
      <c r="D44" s="118">
        <v>0</v>
      </c>
      <c r="E44" s="117">
        <v>0</v>
      </c>
      <c r="F44" s="241">
        <v>21.02</v>
      </c>
      <c r="G44" s="230">
        <f t="shared" si="0"/>
        <v>164.38219820844594</v>
      </c>
      <c r="H44" s="231">
        <f>LARGE((C44,E44,G44),1)</f>
        <v>164.38219820844594</v>
      </c>
      <c r="I44" s="120">
        <v>28</v>
      </c>
    </row>
    <row r="45" spans="1:9" ht="13.5">
      <c r="A45" s="121" t="s">
        <v>111</v>
      </c>
      <c r="B45" s="116">
        <v>0</v>
      </c>
      <c r="C45" s="117">
        <v>0</v>
      </c>
      <c r="D45" s="118">
        <v>0</v>
      </c>
      <c r="E45" s="117">
        <v>0</v>
      </c>
      <c r="F45" s="118">
        <v>20.79</v>
      </c>
      <c r="G45" s="230">
        <f t="shared" si="0"/>
        <v>162.5835347646808</v>
      </c>
      <c r="H45" s="231">
        <f>LARGE((C45,E45,G45),1)</f>
        <v>162.5835347646808</v>
      </c>
      <c r="I45" s="120">
        <v>29</v>
      </c>
    </row>
    <row r="46" spans="1:9" ht="15">
      <c r="A46" s="220" t="s">
        <v>93</v>
      </c>
      <c r="B46" s="239">
        <v>0</v>
      </c>
      <c r="C46" s="117">
        <v>0</v>
      </c>
      <c r="D46" s="118">
        <v>0</v>
      </c>
      <c r="E46" s="117">
        <v>0</v>
      </c>
      <c r="F46" s="241">
        <v>20.62</v>
      </c>
      <c r="G46" s="230">
        <f t="shared" si="0"/>
        <v>161.25408787146313</v>
      </c>
      <c r="H46" s="231">
        <f>LARGE((C46,E46,G46),1)</f>
        <v>161.25408787146313</v>
      </c>
      <c r="I46" s="122">
        <v>30</v>
      </c>
    </row>
    <row r="47" spans="1:9" ht="13.5">
      <c r="A47" s="220" t="s">
        <v>95</v>
      </c>
      <c r="B47" s="239">
        <v>0</v>
      </c>
      <c r="C47" s="117">
        <v>0</v>
      </c>
      <c r="D47" s="118">
        <v>0</v>
      </c>
      <c r="E47" s="117">
        <v>0</v>
      </c>
      <c r="F47" s="241">
        <v>19.16</v>
      </c>
      <c r="G47" s="230">
        <f t="shared" si="0"/>
        <v>149.83648514147592</v>
      </c>
      <c r="H47" s="231">
        <f>LARGE((C47,E47,G47),1)</f>
        <v>149.83648514147592</v>
      </c>
      <c r="I47" s="120">
        <v>31</v>
      </c>
    </row>
    <row r="48" spans="1:9" ht="13.5">
      <c r="A48" s="220" t="s">
        <v>166</v>
      </c>
      <c r="B48" s="239">
        <v>0</v>
      </c>
      <c r="C48" s="117">
        <v>0</v>
      </c>
      <c r="D48" s="118">
        <v>0</v>
      </c>
      <c r="E48" s="117">
        <v>0</v>
      </c>
      <c r="F48" s="241">
        <v>15.93</v>
      </c>
      <c r="G48" s="230">
        <f t="shared" si="0"/>
        <v>124.57699417033983</v>
      </c>
      <c r="H48" s="231">
        <f>LARGE((C48,E48,G48),1)</f>
        <v>124.57699417033983</v>
      </c>
      <c r="I48" s="120">
        <v>32</v>
      </c>
    </row>
    <row r="49" spans="1:9" ht="15">
      <c r="A49" s="220" t="s">
        <v>167</v>
      </c>
      <c r="B49" s="239">
        <v>0</v>
      </c>
      <c r="C49" s="117">
        <v>0</v>
      </c>
      <c r="D49" s="118">
        <v>0</v>
      </c>
      <c r="E49" s="117">
        <v>0</v>
      </c>
      <c r="F49" s="241">
        <v>15.31</v>
      </c>
      <c r="G49" s="230">
        <f t="shared" si="0"/>
        <v>119.7284231480165</v>
      </c>
      <c r="H49" s="231">
        <f>LARGE((C49,E49,G49),1)</f>
        <v>119.7284231480165</v>
      </c>
      <c r="I49" s="122">
        <v>33</v>
      </c>
    </row>
    <row r="50" spans="1:9" ht="13.5">
      <c r="A50" s="220" t="s">
        <v>91</v>
      </c>
      <c r="B50" s="239">
        <v>0</v>
      </c>
      <c r="C50" s="117">
        <v>0</v>
      </c>
      <c r="D50" s="118">
        <v>0</v>
      </c>
      <c r="E50" s="117">
        <v>0</v>
      </c>
      <c r="F50" s="241">
        <v>15.17</v>
      </c>
      <c r="G50" s="230">
        <f t="shared" si="0"/>
        <v>118.63358453007253</v>
      </c>
      <c r="H50" s="231">
        <f>LARGE((C50,E50,G50),1)</f>
        <v>118.63358453007253</v>
      </c>
      <c r="I50" s="120">
        <v>34</v>
      </c>
    </row>
    <row r="51" spans="1:9" ht="13.5">
      <c r="A51" s="220" t="s">
        <v>168</v>
      </c>
      <c r="B51" s="239">
        <v>0</v>
      </c>
      <c r="C51" s="117">
        <v>0</v>
      </c>
      <c r="D51" s="118">
        <v>0</v>
      </c>
      <c r="E51" s="117">
        <v>0</v>
      </c>
      <c r="F51" s="241">
        <v>15.1</v>
      </c>
      <c r="G51" s="230">
        <f t="shared" si="0"/>
        <v>118.08616522110053</v>
      </c>
      <c r="H51" s="231">
        <f>LARGE((C51,E51,G51),1)</f>
        <v>118.08616522110053</v>
      </c>
      <c r="I51" s="120">
        <v>35</v>
      </c>
    </row>
    <row r="52" spans="1:9" ht="15">
      <c r="A52" s="220" t="s">
        <v>151</v>
      </c>
      <c r="B52" s="239">
        <v>0</v>
      </c>
      <c r="C52" s="117">
        <v>0</v>
      </c>
      <c r="D52" s="118">
        <v>0</v>
      </c>
      <c r="E52" s="117">
        <v>0</v>
      </c>
      <c r="F52" s="118">
        <v>14.35</v>
      </c>
      <c r="G52" s="230">
        <f t="shared" si="0"/>
        <v>112.22095833925779</v>
      </c>
      <c r="H52" s="231">
        <f>LARGE((C52,E52,G52),1)</f>
        <v>112.22095833925779</v>
      </c>
      <c r="I52" s="122">
        <v>36</v>
      </c>
    </row>
    <row r="53" spans="1:9" ht="13.5">
      <c r="A53" s="220" t="s">
        <v>177</v>
      </c>
      <c r="B53" s="239">
        <v>0</v>
      </c>
      <c r="C53" s="117">
        <v>0</v>
      </c>
      <c r="D53" s="118">
        <v>0</v>
      </c>
      <c r="E53" s="117">
        <v>0</v>
      </c>
      <c r="F53" s="118">
        <v>12.91</v>
      </c>
      <c r="G53" s="230">
        <f t="shared" si="0"/>
        <v>100.95976112611974</v>
      </c>
      <c r="H53" s="231">
        <f>LARGE((C53,E53,G53),1)</f>
        <v>100.95976112611974</v>
      </c>
      <c r="I53" s="120">
        <v>37</v>
      </c>
    </row>
    <row r="54" spans="1:9" ht="13.5">
      <c r="A54" s="220" t="s">
        <v>169</v>
      </c>
      <c r="B54" s="239">
        <v>0</v>
      </c>
      <c r="C54" s="117">
        <v>0</v>
      </c>
      <c r="D54" s="118">
        <v>0</v>
      </c>
      <c r="E54" s="117">
        <v>0</v>
      </c>
      <c r="F54" s="241">
        <v>10.37</v>
      </c>
      <c r="G54" s="230">
        <f t="shared" si="0"/>
        <v>81.09626048627898</v>
      </c>
      <c r="H54" s="231">
        <f>LARGE((C54,E54,G54),1)</f>
        <v>81.09626048627898</v>
      </c>
      <c r="I54" s="120">
        <v>38</v>
      </c>
    </row>
    <row r="55" spans="1:9" ht="15">
      <c r="A55" s="123" t="s">
        <v>128</v>
      </c>
      <c r="B55" s="118">
        <v>0</v>
      </c>
      <c r="C55" s="117">
        <v>0</v>
      </c>
      <c r="D55" s="118">
        <v>0</v>
      </c>
      <c r="E55" s="117">
        <v>0</v>
      </c>
      <c r="F55" s="118">
        <v>10.37</v>
      </c>
      <c r="G55" s="230">
        <f t="shared" si="0"/>
        <v>81.09626048627898</v>
      </c>
      <c r="H55" s="231">
        <f>LARGE((C55,E55,G55),1)</f>
        <v>81.09626048627898</v>
      </c>
      <c r="I55" s="122">
        <v>39</v>
      </c>
    </row>
    <row r="56" spans="1:9" ht="13.5">
      <c r="A56" s="220" t="s">
        <v>152</v>
      </c>
      <c r="B56" s="239">
        <v>0</v>
      </c>
      <c r="C56" s="117">
        <v>0</v>
      </c>
      <c r="D56" s="118">
        <v>0</v>
      </c>
      <c r="E56" s="117">
        <v>0</v>
      </c>
      <c r="F56" s="118">
        <v>9.77</v>
      </c>
      <c r="G56" s="230">
        <f t="shared" si="0"/>
        <v>76.40409498080479</v>
      </c>
      <c r="H56" s="231">
        <f>LARGE((C56,E56,G56),1)</f>
        <v>76.40409498080479</v>
      </c>
      <c r="I56" s="120">
        <v>40</v>
      </c>
    </row>
    <row r="57" spans="1:9" ht="13.5">
      <c r="A57" s="220" t="s">
        <v>178</v>
      </c>
      <c r="B57" s="239">
        <v>0</v>
      </c>
      <c r="C57" s="117">
        <v>0</v>
      </c>
      <c r="D57" s="118">
        <v>0</v>
      </c>
      <c r="E57" s="117">
        <v>0</v>
      </c>
      <c r="F57" s="118">
        <v>3.47</v>
      </c>
      <c r="G57" s="230">
        <f t="shared" si="0"/>
        <v>27.136357173325756</v>
      </c>
      <c r="H57" s="231">
        <f>LARGE((C57,E57,G57),1)</f>
        <v>27.136357173325756</v>
      </c>
      <c r="I57" s="120">
        <v>41</v>
      </c>
    </row>
    <row r="58" spans="1:9" ht="15">
      <c r="A58" s="220" t="s">
        <v>170</v>
      </c>
      <c r="B58" s="239">
        <v>0</v>
      </c>
      <c r="C58" s="117">
        <v>0</v>
      </c>
      <c r="D58" s="118">
        <v>0</v>
      </c>
      <c r="E58" s="117">
        <v>0</v>
      </c>
      <c r="F58" s="241">
        <v>3.44</v>
      </c>
      <c r="G58" s="230">
        <f t="shared" si="0"/>
        <v>26.901748898052045</v>
      </c>
      <c r="H58" s="231">
        <f>LARGE((C58,E58,G58),1)</f>
        <v>26.901748898052045</v>
      </c>
      <c r="I58" s="122">
        <v>42</v>
      </c>
    </row>
    <row r="59" spans="1:9" ht="13.5">
      <c r="A59" s="123" t="s">
        <v>179</v>
      </c>
      <c r="B59" s="118">
        <v>0</v>
      </c>
      <c r="C59" s="117">
        <v>0</v>
      </c>
      <c r="D59" s="118">
        <v>0</v>
      </c>
      <c r="E59" s="117">
        <v>0</v>
      </c>
      <c r="F59" s="118">
        <v>2.32</v>
      </c>
      <c r="G59" s="230">
        <f t="shared" si="0"/>
        <v>18.143039954500214</v>
      </c>
      <c r="H59" s="231">
        <f>LARGE((C59,E59,G59),1)</f>
        <v>18.143039954500214</v>
      </c>
      <c r="I59" s="120">
        <v>43</v>
      </c>
    </row>
    <row r="60" spans="1:9" ht="13.5">
      <c r="A60" s="220" t="s">
        <v>171</v>
      </c>
      <c r="B60" s="239">
        <v>0</v>
      </c>
      <c r="C60" s="117">
        <v>0</v>
      </c>
      <c r="D60" s="118">
        <v>0</v>
      </c>
      <c r="E60" s="117">
        <v>0</v>
      </c>
      <c r="F60" s="241">
        <v>1.42</v>
      </c>
      <c r="G60" s="230">
        <f t="shared" si="0"/>
        <v>11.104791696288924</v>
      </c>
      <c r="H60" s="231">
        <f>LARGE((C60,E60,G60),1)</f>
        <v>11.104791696288924</v>
      </c>
      <c r="I60" s="120">
        <v>44</v>
      </c>
    </row>
    <row r="61" spans="1:9" ht="15">
      <c r="A61" s="220" t="s">
        <v>172</v>
      </c>
      <c r="B61" s="239">
        <v>0</v>
      </c>
      <c r="C61" s="117">
        <v>0</v>
      </c>
      <c r="D61" s="118">
        <v>0</v>
      </c>
      <c r="E61" s="117">
        <v>0</v>
      </c>
      <c r="F61" s="241">
        <v>1.35</v>
      </c>
      <c r="G61" s="230">
        <f>F61/F$15*1000*F$14</f>
        <v>10.557372387316937</v>
      </c>
      <c r="H61" s="231">
        <f>LARGE((C61,E61,G61),1)</f>
        <v>10.557372387316937</v>
      </c>
      <c r="I61" s="122">
        <v>45</v>
      </c>
    </row>
    <row r="62" spans="1:9" ht="13.5">
      <c r="A62" s="123" t="s">
        <v>155</v>
      </c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230" t="s">
        <v>161</v>
      </c>
      <c r="H62" s="231">
        <f>LARGE((C62,E62,G62),1)</f>
        <v>0</v>
      </c>
      <c r="I62" s="230" t="s">
        <v>161</v>
      </c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231">
        <f>LARGE((C63,E63,G63),1)</f>
        <v>0</v>
      </c>
      <c r="I63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PageLayoutView="0" workbookViewId="0" topLeftCell="A13">
      <selection activeCell="H17" sqref="H17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41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9" ht="15">
      <c r="A8" s="103" t="s">
        <v>13</v>
      </c>
      <c r="B8" s="104" t="s">
        <v>87</v>
      </c>
      <c r="C8" s="104"/>
      <c r="D8" s="104"/>
      <c r="E8" s="104"/>
      <c r="F8" s="99"/>
      <c r="G8" s="99"/>
      <c r="H8" s="99"/>
      <c r="I8" s="101"/>
    </row>
    <row r="9" spans="1:9" ht="15">
      <c r="A9" s="103" t="s">
        <v>0</v>
      </c>
      <c r="B9" s="104" t="s">
        <v>141</v>
      </c>
      <c r="C9" s="104"/>
      <c r="D9" s="104"/>
      <c r="E9" s="104"/>
      <c r="F9" s="99"/>
      <c r="G9" s="99"/>
      <c r="H9" s="99"/>
      <c r="I9" s="101"/>
    </row>
    <row r="10" spans="1:9" ht="15">
      <c r="A10" s="103" t="s">
        <v>16</v>
      </c>
      <c r="B10" s="274">
        <v>40966</v>
      </c>
      <c r="C10" s="274"/>
      <c r="D10" s="105"/>
      <c r="E10" s="105"/>
      <c r="F10" s="28"/>
      <c r="G10" s="28"/>
      <c r="H10" s="28"/>
      <c r="I10" s="101"/>
    </row>
    <row r="11" spans="1:9" ht="15">
      <c r="A11" s="103" t="s">
        <v>14</v>
      </c>
      <c r="B11" s="104" t="s">
        <v>71</v>
      </c>
      <c r="C11" s="105"/>
      <c r="D11" s="100"/>
      <c r="E11" s="100"/>
      <c r="F11" s="100"/>
      <c r="G11" s="100"/>
      <c r="H11" s="100"/>
      <c r="I11" s="101"/>
    </row>
    <row r="12" spans="1:9" ht="15">
      <c r="A12" s="103" t="s">
        <v>19</v>
      </c>
      <c r="B12" s="234" t="s">
        <v>26</v>
      </c>
      <c r="C12" s="100"/>
      <c r="D12" s="100"/>
      <c r="E12" s="100"/>
      <c r="F12" s="100"/>
      <c r="G12" s="100"/>
      <c r="H12" s="100"/>
      <c r="I12" s="101"/>
    </row>
    <row r="13" spans="1:9" ht="15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>
      <c r="A14" s="106" t="s">
        <v>18</v>
      </c>
      <c r="B14" s="32">
        <v>0</v>
      </c>
      <c r="C14" s="33"/>
      <c r="D14" s="34">
        <v>0</v>
      </c>
      <c r="E14" s="33"/>
      <c r="F14" s="34">
        <v>0.55</v>
      </c>
      <c r="G14" s="33"/>
      <c r="H14" s="109" t="s">
        <v>21</v>
      </c>
      <c r="I14" s="110" t="s">
        <v>30</v>
      </c>
    </row>
    <row r="15" spans="1:9" ht="15">
      <c r="A15" s="106" t="s">
        <v>17</v>
      </c>
      <c r="B15" s="35">
        <v>1</v>
      </c>
      <c r="C15" s="36"/>
      <c r="D15" s="37">
        <v>1</v>
      </c>
      <c r="E15" s="36"/>
      <c r="F15" s="37">
        <v>30</v>
      </c>
      <c r="G15" s="36"/>
      <c r="H15" s="109" t="s">
        <v>22</v>
      </c>
      <c r="I15" s="110" t="s">
        <v>31</v>
      </c>
    </row>
    <row r="16" spans="1:9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1</v>
      </c>
    </row>
    <row r="17" spans="1:9" ht="15">
      <c r="A17" s="71" t="s">
        <v>65</v>
      </c>
      <c r="B17" s="72">
        <v>0</v>
      </c>
      <c r="C17" s="73">
        <f>B17/B$15*1000*B$14</f>
        <v>0</v>
      </c>
      <c r="D17" s="72">
        <v>0</v>
      </c>
      <c r="E17" s="73">
        <f>D17/D$15*1000*D$14</f>
        <v>0</v>
      </c>
      <c r="F17" s="72">
        <v>30</v>
      </c>
      <c r="G17" s="73">
        <f aca="true" t="shared" si="0" ref="G17:G58">F17/F$15*1000*F$14</f>
        <v>550</v>
      </c>
      <c r="H17" s="74">
        <f>LARGE((C17,E17,G17),1)</f>
        <v>550</v>
      </c>
      <c r="I17" s="258">
        <v>1</v>
      </c>
    </row>
    <row r="18" spans="1:9" ht="15">
      <c r="A18" s="71" t="s">
        <v>72</v>
      </c>
      <c r="B18" s="72">
        <v>0</v>
      </c>
      <c r="C18" s="73">
        <f>B18/B$15*1000*B$14</f>
        <v>0</v>
      </c>
      <c r="D18" s="72">
        <v>0</v>
      </c>
      <c r="E18" s="73">
        <f>D18/D$15*1000*D$14</f>
        <v>0</v>
      </c>
      <c r="F18" s="72">
        <v>29.4</v>
      </c>
      <c r="G18" s="73">
        <f t="shared" si="0"/>
        <v>539</v>
      </c>
      <c r="H18" s="74">
        <f>LARGE((C18,E18,G18),1)</f>
        <v>539</v>
      </c>
      <c r="I18" s="258">
        <v>2</v>
      </c>
    </row>
    <row r="19" spans="1:9" ht="15">
      <c r="A19" s="71" t="s">
        <v>68</v>
      </c>
      <c r="B19" s="72">
        <v>0</v>
      </c>
      <c r="C19" s="73">
        <f>B19/B$15*1000*B$14</f>
        <v>0</v>
      </c>
      <c r="D19" s="72">
        <v>0</v>
      </c>
      <c r="E19" s="73">
        <f>D19/D$15*1000*D$14</f>
        <v>0</v>
      </c>
      <c r="F19" s="72">
        <v>28.81</v>
      </c>
      <c r="G19" s="73">
        <f t="shared" si="0"/>
        <v>528.1833333333333</v>
      </c>
      <c r="H19" s="74">
        <f>LARGE((C19,E19,G19),1)</f>
        <v>528.1833333333333</v>
      </c>
      <c r="I19" s="258">
        <v>3</v>
      </c>
    </row>
    <row r="20" spans="1:9" ht="15">
      <c r="A20" s="71" t="s">
        <v>117</v>
      </c>
      <c r="B20" s="72">
        <v>0</v>
      </c>
      <c r="C20" s="73">
        <f>B20/B$15*1000*B$14</f>
        <v>0</v>
      </c>
      <c r="D20" s="72">
        <v>0</v>
      </c>
      <c r="E20" s="73">
        <f>D20/D$15*1000*D$14</f>
        <v>0</v>
      </c>
      <c r="F20" s="72">
        <v>28.23</v>
      </c>
      <c r="G20" s="73">
        <f t="shared" si="0"/>
        <v>517.5500000000001</v>
      </c>
      <c r="H20" s="74">
        <f>LARGE((C20,E20,G20),1)</f>
        <v>517.5500000000001</v>
      </c>
      <c r="I20" s="258">
        <v>4</v>
      </c>
    </row>
    <row r="21" spans="1:9" ht="15">
      <c r="A21" s="242" t="s">
        <v>77</v>
      </c>
      <c r="B21" s="245">
        <v>0</v>
      </c>
      <c r="C21" s="248">
        <v>0</v>
      </c>
      <c r="D21" s="245">
        <v>0</v>
      </c>
      <c r="E21" s="248">
        <v>0</v>
      </c>
      <c r="F21" s="247">
        <v>27.67</v>
      </c>
      <c r="G21" s="73">
        <f t="shared" si="0"/>
        <v>507.2833333333334</v>
      </c>
      <c r="H21" s="74">
        <f>LARGE((C21,E21,G21),1)</f>
        <v>507.2833333333334</v>
      </c>
      <c r="I21" s="259">
        <v>5</v>
      </c>
    </row>
    <row r="22" spans="1:9" ht="15">
      <c r="A22" s="71" t="s">
        <v>73</v>
      </c>
      <c r="B22" s="72">
        <v>0</v>
      </c>
      <c r="C22" s="73">
        <f>B22/B$15*1000*B$14</f>
        <v>0</v>
      </c>
      <c r="D22" s="72">
        <v>0</v>
      </c>
      <c r="E22" s="73">
        <f>D22/D$15*1000*D$14</f>
        <v>0</v>
      </c>
      <c r="F22" s="72">
        <v>27.11</v>
      </c>
      <c r="G22" s="73">
        <f t="shared" si="0"/>
        <v>497.0166666666667</v>
      </c>
      <c r="H22" s="74">
        <f>LARGE((C22,E22,G22),1)</f>
        <v>497.0166666666667</v>
      </c>
      <c r="I22" s="259">
        <v>6</v>
      </c>
    </row>
    <row r="23" spans="1:9" ht="15">
      <c r="A23" s="242" t="s">
        <v>180</v>
      </c>
      <c r="B23" s="245">
        <v>0</v>
      </c>
      <c r="C23" s="248">
        <v>0</v>
      </c>
      <c r="D23" s="245">
        <v>0</v>
      </c>
      <c r="E23" s="248">
        <v>0</v>
      </c>
      <c r="F23" s="247">
        <v>26.57</v>
      </c>
      <c r="G23" s="73">
        <f t="shared" si="0"/>
        <v>487.11666666666673</v>
      </c>
      <c r="H23" s="74">
        <f>LARGE((C23,E23,G23),1)</f>
        <v>487.11666666666673</v>
      </c>
      <c r="I23" s="259">
        <v>7</v>
      </c>
    </row>
    <row r="24" spans="1:9" ht="15">
      <c r="A24" s="244" t="s">
        <v>106</v>
      </c>
      <c r="B24" s="247">
        <v>0</v>
      </c>
      <c r="C24" s="250">
        <v>0</v>
      </c>
      <c r="D24" s="247">
        <v>0</v>
      </c>
      <c r="E24" s="250">
        <v>0</v>
      </c>
      <c r="F24" s="247">
        <v>26.04</v>
      </c>
      <c r="G24" s="73">
        <f t="shared" si="0"/>
        <v>477.40000000000003</v>
      </c>
      <c r="H24" s="74">
        <f>LARGE((C24,E24,G24),1)</f>
        <v>477.40000000000003</v>
      </c>
      <c r="I24" s="259">
        <v>8</v>
      </c>
    </row>
    <row r="25" spans="1:9" ht="15">
      <c r="A25" s="252" t="s">
        <v>121</v>
      </c>
      <c r="B25" s="247">
        <v>0</v>
      </c>
      <c r="C25" s="250">
        <v>0</v>
      </c>
      <c r="D25" s="247">
        <v>0</v>
      </c>
      <c r="E25" s="250">
        <v>0</v>
      </c>
      <c r="F25" s="247">
        <v>23.78</v>
      </c>
      <c r="G25" s="73">
        <f t="shared" si="0"/>
        <v>435.96666666666675</v>
      </c>
      <c r="H25" s="74">
        <f>LARGE((C25,E25,G25),1)</f>
        <v>435.96666666666675</v>
      </c>
      <c r="I25" s="254">
        <v>9</v>
      </c>
    </row>
    <row r="26" spans="1:9" ht="15">
      <c r="A26" s="252" t="s">
        <v>120</v>
      </c>
      <c r="B26" s="247">
        <v>0</v>
      </c>
      <c r="C26" s="250">
        <v>0</v>
      </c>
      <c r="D26" s="247">
        <v>0</v>
      </c>
      <c r="E26" s="250">
        <v>0</v>
      </c>
      <c r="F26" s="247">
        <v>23.78</v>
      </c>
      <c r="G26" s="73">
        <f t="shared" si="0"/>
        <v>435.96666666666675</v>
      </c>
      <c r="H26" s="74">
        <f>LARGE((C26,E26,G26),1)</f>
        <v>435.96666666666675</v>
      </c>
      <c r="I26" s="254">
        <v>10</v>
      </c>
    </row>
    <row r="27" spans="1:9" ht="15">
      <c r="A27" s="252" t="s">
        <v>125</v>
      </c>
      <c r="B27" s="247">
        <v>0</v>
      </c>
      <c r="C27" s="250">
        <v>0</v>
      </c>
      <c r="D27" s="247">
        <v>0</v>
      </c>
      <c r="E27" s="250">
        <v>0</v>
      </c>
      <c r="F27" s="247">
        <v>23.78</v>
      </c>
      <c r="G27" s="73">
        <f t="shared" si="0"/>
        <v>435.96666666666675</v>
      </c>
      <c r="H27" s="74">
        <f>LARGE((C27,E27,G27),1)</f>
        <v>435.96666666666675</v>
      </c>
      <c r="I27" s="254">
        <v>11</v>
      </c>
    </row>
    <row r="28" spans="1:9" ht="15">
      <c r="A28" s="244" t="s">
        <v>94</v>
      </c>
      <c r="B28" s="247">
        <v>0</v>
      </c>
      <c r="C28" s="250">
        <v>0</v>
      </c>
      <c r="D28" s="247">
        <v>0</v>
      </c>
      <c r="E28" s="250">
        <v>0</v>
      </c>
      <c r="F28" s="247">
        <v>23.78</v>
      </c>
      <c r="G28" s="73">
        <f t="shared" si="0"/>
        <v>435.96666666666675</v>
      </c>
      <c r="H28" s="74">
        <f>LARGE((C28,E28,G28),1)</f>
        <v>435.96666666666675</v>
      </c>
      <c r="I28" s="254">
        <v>12</v>
      </c>
    </row>
    <row r="29" spans="1:9" ht="15">
      <c r="A29" s="244" t="s">
        <v>110</v>
      </c>
      <c r="B29" s="247">
        <v>0</v>
      </c>
      <c r="C29" s="250">
        <v>0</v>
      </c>
      <c r="D29" s="247">
        <v>0</v>
      </c>
      <c r="E29" s="250">
        <v>0</v>
      </c>
      <c r="F29" s="247">
        <v>23.78</v>
      </c>
      <c r="G29" s="73">
        <f t="shared" si="0"/>
        <v>435.96666666666675</v>
      </c>
      <c r="H29" s="74">
        <f>LARGE((C29,E29,G29),1)</f>
        <v>435.96666666666675</v>
      </c>
      <c r="I29" s="255">
        <v>13</v>
      </c>
    </row>
    <row r="30" spans="1:9" ht="15">
      <c r="A30" s="252" t="s">
        <v>119</v>
      </c>
      <c r="B30" s="247">
        <v>0</v>
      </c>
      <c r="C30" s="250">
        <v>0</v>
      </c>
      <c r="D30" s="247">
        <v>0</v>
      </c>
      <c r="E30" s="250">
        <v>0</v>
      </c>
      <c r="F30" s="247">
        <v>23.78</v>
      </c>
      <c r="G30" s="73">
        <f t="shared" si="0"/>
        <v>435.96666666666675</v>
      </c>
      <c r="H30" s="74">
        <f>LARGE((C30,E30,G30),1)</f>
        <v>435.96666666666675</v>
      </c>
      <c r="I30" s="255">
        <v>13</v>
      </c>
    </row>
    <row r="31" spans="1:9" ht="15">
      <c r="A31" s="244" t="s">
        <v>92</v>
      </c>
      <c r="B31" s="247">
        <v>0</v>
      </c>
      <c r="C31" s="250">
        <v>0</v>
      </c>
      <c r="D31" s="247">
        <v>0</v>
      </c>
      <c r="E31" s="250">
        <v>0</v>
      </c>
      <c r="F31" s="247">
        <v>23.78</v>
      </c>
      <c r="G31" s="73">
        <f t="shared" si="0"/>
        <v>435.96666666666675</v>
      </c>
      <c r="H31" s="74">
        <f>LARGE((C31,E31,G31),1)</f>
        <v>435.96666666666675</v>
      </c>
      <c r="I31" s="255">
        <v>15</v>
      </c>
    </row>
    <row r="32" spans="1:9" ht="15">
      <c r="A32" s="242" t="s">
        <v>118</v>
      </c>
      <c r="B32" s="245">
        <v>0</v>
      </c>
      <c r="C32" s="248">
        <v>0</v>
      </c>
      <c r="D32" s="245">
        <v>0</v>
      </c>
      <c r="E32" s="248">
        <v>0</v>
      </c>
      <c r="F32" s="247">
        <v>23.78</v>
      </c>
      <c r="G32" s="73">
        <f t="shared" si="0"/>
        <v>435.96666666666675</v>
      </c>
      <c r="H32" s="74">
        <f>LARGE((C32,E32,G32),1)</f>
        <v>435.96666666666675</v>
      </c>
      <c r="I32" s="254">
        <v>16</v>
      </c>
    </row>
    <row r="33" spans="1:9" ht="15">
      <c r="A33" s="242" t="s">
        <v>75</v>
      </c>
      <c r="B33" s="245">
        <v>0</v>
      </c>
      <c r="C33" s="248">
        <v>0</v>
      </c>
      <c r="D33" s="245">
        <v>0</v>
      </c>
      <c r="E33" s="248">
        <v>0</v>
      </c>
      <c r="F33" s="247">
        <v>12.48</v>
      </c>
      <c r="G33" s="73">
        <f t="shared" si="0"/>
        <v>228.80000000000004</v>
      </c>
      <c r="H33" s="74">
        <f>LARGE((C33,E33,G33),1)</f>
        <v>228.80000000000004</v>
      </c>
      <c r="I33" s="255">
        <v>17</v>
      </c>
    </row>
    <row r="34" spans="1:9" ht="15">
      <c r="A34" s="244" t="s">
        <v>107</v>
      </c>
      <c r="B34" s="247">
        <v>0</v>
      </c>
      <c r="C34" s="250">
        <v>0</v>
      </c>
      <c r="D34" s="247">
        <v>0</v>
      </c>
      <c r="E34" s="250">
        <v>0</v>
      </c>
      <c r="F34" s="247">
        <v>12.48</v>
      </c>
      <c r="G34" s="73">
        <f t="shared" si="0"/>
        <v>228.80000000000004</v>
      </c>
      <c r="H34" s="74">
        <f>LARGE((C34,E34,G34),1)</f>
        <v>228.80000000000004</v>
      </c>
      <c r="I34" s="255">
        <v>18</v>
      </c>
    </row>
    <row r="35" spans="1:9" ht="15">
      <c r="A35" s="219" t="s">
        <v>122</v>
      </c>
      <c r="B35" s="262">
        <v>0</v>
      </c>
      <c r="C35" s="230">
        <v>0</v>
      </c>
      <c r="D35" s="239">
        <v>0</v>
      </c>
      <c r="E35" s="230">
        <v>0</v>
      </c>
      <c r="F35" s="247">
        <v>12.48</v>
      </c>
      <c r="G35" s="73">
        <f t="shared" si="0"/>
        <v>228.80000000000004</v>
      </c>
      <c r="H35" s="74">
        <f>LARGE((C35,E35,G35),1)</f>
        <v>228.80000000000004</v>
      </c>
      <c r="I35" s="255">
        <v>19</v>
      </c>
    </row>
    <row r="36" spans="1:9" ht="15">
      <c r="A36" s="207" t="s">
        <v>103</v>
      </c>
      <c r="B36" s="262">
        <v>0</v>
      </c>
      <c r="C36" s="230">
        <v>0</v>
      </c>
      <c r="D36" s="239">
        <v>0</v>
      </c>
      <c r="E36" s="230">
        <v>0</v>
      </c>
      <c r="F36" s="247">
        <v>12.48</v>
      </c>
      <c r="G36" s="73">
        <f t="shared" si="0"/>
        <v>228.80000000000004</v>
      </c>
      <c r="H36" s="74">
        <f>LARGE((C36,E36,G36),1)</f>
        <v>228.80000000000004</v>
      </c>
      <c r="I36" s="255">
        <v>20</v>
      </c>
    </row>
    <row r="37" spans="1:9" ht="15">
      <c r="A37" s="207" t="s">
        <v>109</v>
      </c>
      <c r="B37" s="262">
        <v>0</v>
      </c>
      <c r="C37" s="230">
        <v>0</v>
      </c>
      <c r="D37" s="239">
        <v>0</v>
      </c>
      <c r="E37" s="230">
        <v>0</v>
      </c>
      <c r="F37" s="247">
        <v>12.48</v>
      </c>
      <c r="G37" s="73">
        <f t="shared" si="0"/>
        <v>228.80000000000004</v>
      </c>
      <c r="H37" s="74">
        <f>LARGE((C37,E37,G37),1)</f>
        <v>228.80000000000004</v>
      </c>
      <c r="I37" s="256">
        <v>21</v>
      </c>
    </row>
    <row r="38" spans="1:9" ht="15">
      <c r="A38" s="207" t="s">
        <v>111</v>
      </c>
      <c r="B38" s="262">
        <v>0</v>
      </c>
      <c r="C38" s="230">
        <v>0</v>
      </c>
      <c r="D38" s="239">
        <v>0</v>
      </c>
      <c r="E38" s="230">
        <v>0</v>
      </c>
      <c r="F38" s="247">
        <v>12.48</v>
      </c>
      <c r="G38" s="73">
        <f t="shared" si="0"/>
        <v>228.80000000000004</v>
      </c>
      <c r="H38" s="74">
        <f>LARGE((C38,E38,G38),1)</f>
        <v>228.80000000000004</v>
      </c>
      <c r="I38" s="256">
        <v>21</v>
      </c>
    </row>
    <row r="39" spans="1:9" ht="15">
      <c r="A39" s="219" t="s">
        <v>126</v>
      </c>
      <c r="B39" s="262">
        <v>0</v>
      </c>
      <c r="C39" s="230">
        <v>0</v>
      </c>
      <c r="D39" s="239">
        <v>0</v>
      </c>
      <c r="E39" s="230">
        <v>0</v>
      </c>
      <c r="F39" s="247">
        <v>12.48</v>
      </c>
      <c r="G39" s="73">
        <f t="shared" si="0"/>
        <v>228.80000000000004</v>
      </c>
      <c r="H39" s="74">
        <f>LARGE((C39,E39,G39),1)</f>
        <v>228.80000000000004</v>
      </c>
      <c r="I39" s="256">
        <v>23</v>
      </c>
    </row>
    <row r="40" spans="1:9" ht="15">
      <c r="A40" s="243" t="s">
        <v>166</v>
      </c>
      <c r="B40" s="246">
        <v>0</v>
      </c>
      <c r="C40" s="249">
        <f aca="true" t="shared" si="1" ref="C40:C45">B40/B$15*1000*B$14</f>
        <v>0</v>
      </c>
      <c r="D40" s="251">
        <v>0</v>
      </c>
      <c r="E40" s="249">
        <f aca="true" t="shared" si="2" ref="E40:E45">D40/D$15*1000*D$14</f>
        <v>0</v>
      </c>
      <c r="F40" s="247">
        <v>12.48</v>
      </c>
      <c r="G40" s="73">
        <f t="shared" si="0"/>
        <v>228.80000000000004</v>
      </c>
      <c r="H40" s="74">
        <f>LARGE((C40,E40,G40),1)</f>
        <v>228.80000000000004</v>
      </c>
      <c r="I40" s="260">
        <v>24</v>
      </c>
    </row>
    <row r="41" spans="1:9" ht="15">
      <c r="A41" s="253" t="s">
        <v>129</v>
      </c>
      <c r="B41" s="246">
        <v>0</v>
      </c>
      <c r="C41" s="249">
        <f t="shared" si="1"/>
        <v>0</v>
      </c>
      <c r="D41" s="251">
        <v>0</v>
      </c>
      <c r="E41" s="249">
        <f t="shared" si="2"/>
        <v>0</v>
      </c>
      <c r="F41" s="247">
        <v>12.48</v>
      </c>
      <c r="G41" s="73">
        <f t="shared" si="0"/>
        <v>228.80000000000004</v>
      </c>
      <c r="H41" s="74">
        <f>LARGE((C41,E41,G41),1)</f>
        <v>228.80000000000004</v>
      </c>
      <c r="I41" s="260">
        <v>24</v>
      </c>
    </row>
    <row r="42" spans="1:9" ht="15">
      <c r="A42" s="243" t="s">
        <v>108</v>
      </c>
      <c r="B42" s="263">
        <v>0</v>
      </c>
      <c r="C42" s="264">
        <f t="shared" si="1"/>
        <v>0</v>
      </c>
      <c r="D42" s="261">
        <v>0</v>
      </c>
      <c r="E42" s="264">
        <f t="shared" si="2"/>
        <v>0</v>
      </c>
      <c r="F42" s="247">
        <v>12.48</v>
      </c>
      <c r="G42" s="73">
        <f t="shared" si="0"/>
        <v>228.80000000000004</v>
      </c>
      <c r="H42" s="74">
        <f>LARGE((C42,E42,G42),1)</f>
        <v>228.80000000000004</v>
      </c>
      <c r="I42" s="260">
        <v>26</v>
      </c>
    </row>
    <row r="43" spans="1:9" ht="15">
      <c r="A43" s="243" t="s">
        <v>172</v>
      </c>
      <c r="B43" s="246">
        <v>0</v>
      </c>
      <c r="C43" s="249">
        <f t="shared" si="1"/>
        <v>0</v>
      </c>
      <c r="D43" s="251">
        <v>0</v>
      </c>
      <c r="E43" s="249">
        <f t="shared" si="2"/>
        <v>0</v>
      </c>
      <c r="F43" s="247">
        <v>12.48</v>
      </c>
      <c r="G43" s="73">
        <f t="shared" si="0"/>
        <v>228.80000000000004</v>
      </c>
      <c r="H43" s="74">
        <f>LARGE((C43,E43,G43),1)</f>
        <v>228.80000000000004</v>
      </c>
      <c r="I43" s="260">
        <v>27</v>
      </c>
    </row>
    <row r="44" spans="1:9" ht="15">
      <c r="A44" s="243" t="s">
        <v>152</v>
      </c>
      <c r="B44" s="246">
        <v>0</v>
      </c>
      <c r="C44" s="249">
        <f t="shared" si="1"/>
        <v>0</v>
      </c>
      <c r="D44" s="251">
        <v>0</v>
      </c>
      <c r="E44" s="249">
        <f t="shared" si="2"/>
        <v>0</v>
      </c>
      <c r="F44" s="247">
        <v>12.48</v>
      </c>
      <c r="G44" s="73">
        <f t="shared" si="0"/>
        <v>228.80000000000004</v>
      </c>
      <c r="H44" s="74">
        <f>LARGE((C44,E44,G44),1)</f>
        <v>228.80000000000004</v>
      </c>
      <c r="I44" s="260">
        <v>28</v>
      </c>
    </row>
    <row r="45" spans="1:9" ht="15">
      <c r="A45" s="243" t="s">
        <v>168</v>
      </c>
      <c r="B45" s="246">
        <v>0</v>
      </c>
      <c r="C45" s="249">
        <f t="shared" si="1"/>
        <v>0</v>
      </c>
      <c r="D45" s="251">
        <v>0</v>
      </c>
      <c r="E45" s="249">
        <f t="shared" si="2"/>
        <v>0</v>
      </c>
      <c r="F45" s="247">
        <v>12.48</v>
      </c>
      <c r="G45" s="73">
        <f t="shared" si="0"/>
        <v>228.80000000000004</v>
      </c>
      <c r="H45" s="74">
        <f>LARGE((C45,E45,G45),1)</f>
        <v>228.80000000000004</v>
      </c>
      <c r="I45" s="260">
        <v>29</v>
      </c>
    </row>
    <row r="46" spans="1:9" ht="15">
      <c r="A46" s="219" t="s">
        <v>124</v>
      </c>
      <c r="B46" s="239">
        <v>0</v>
      </c>
      <c r="C46" s="230">
        <v>0</v>
      </c>
      <c r="D46" s="239">
        <v>0</v>
      </c>
      <c r="E46" s="230">
        <v>0</v>
      </c>
      <c r="F46" s="247">
        <v>12.48</v>
      </c>
      <c r="G46" s="73">
        <f t="shared" si="0"/>
        <v>228.80000000000004</v>
      </c>
      <c r="H46" s="74">
        <f>LARGE((C46,E46,G46),1)</f>
        <v>228.80000000000004</v>
      </c>
      <c r="I46" s="256">
        <v>30</v>
      </c>
    </row>
    <row r="47" spans="1:9" ht="15">
      <c r="A47" s="207" t="s">
        <v>148</v>
      </c>
      <c r="B47" s="118">
        <v>0</v>
      </c>
      <c r="C47" s="117">
        <v>0</v>
      </c>
      <c r="D47" s="118">
        <v>0</v>
      </c>
      <c r="E47" s="117">
        <v>0</v>
      </c>
      <c r="F47" s="247">
        <v>12.48</v>
      </c>
      <c r="G47" s="73">
        <f t="shared" si="0"/>
        <v>228.80000000000004</v>
      </c>
      <c r="H47" s="74">
        <f>LARGE((C47,E47,G47),1)</f>
        <v>228.80000000000004</v>
      </c>
      <c r="I47" s="256">
        <v>31</v>
      </c>
    </row>
    <row r="48" spans="1:9" ht="15">
      <c r="A48" s="207" t="s">
        <v>165</v>
      </c>
      <c r="B48" s="118">
        <v>0</v>
      </c>
      <c r="C48" s="117">
        <v>0</v>
      </c>
      <c r="D48" s="118">
        <v>0</v>
      </c>
      <c r="E48" s="117">
        <v>0</v>
      </c>
      <c r="F48" s="247">
        <v>12.48</v>
      </c>
      <c r="G48" s="73">
        <f t="shared" si="0"/>
        <v>228.80000000000004</v>
      </c>
      <c r="H48" s="74">
        <f>LARGE((C48,E48,G48),1)</f>
        <v>228.80000000000004</v>
      </c>
      <c r="I48" s="256">
        <v>32</v>
      </c>
    </row>
    <row r="49" spans="1:9" ht="15">
      <c r="A49" s="243" t="s">
        <v>167</v>
      </c>
      <c r="B49" s="261">
        <v>0</v>
      </c>
      <c r="C49" s="249">
        <f aca="true" t="shared" si="3" ref="C49:C55">B49/B$15*1000*B$14</f>
        <v>0</v>
      </c>
      <c r="D49" s="251">
        <v>0</v>
      </c>
      <c r="E49" s="249">
        <f aca="true" t="shared" si="4" ref="E49:E55">D49/D$15*1000*D$14</f>
        <v>0</v>
      </c>
      <c r="F49" s="251">
        <v>2</v>
      </c>
      <c r="G49" s="73">
        <f t="shared" si="0"/>
        <v>36.66666666666667</v>
      </c>
      <c r="H49" s="74">
        <f>LARGE((C49,E49,G49),1)</f>
        <v>36.66666666666667</v>
      </c>
      <c r="I49" s="260">
        <v>33</v>
      </c>
    </row>
    <row r="50" spans="1:9" ht="15">
      <c r="A50" s="243" t="s">
        <v>128</v>
      </c>
      <c r="B50" s="261">
        <v>0</v>
      </c>
      <c r="C50" s="249">
        <f t="shared" si="3"/>
        <v>0</v>
      </c>
      <c r="D50" s="251">
        <v>0</v>
      </c>
      <c r="E50" s="249">
        <f t="shared" si="4"/>
        <v>0</v>
      </c>
      <c r="F50" s="251">
        <v>2</v>
      </c>
      <c r="G50" s="73">
        <f t="shared" si="0"/>
        <v>36.66666666666667</v>
      </c>
      <c r="H50" s="74">
        <f>LARGE((C50,E50,G50),1)</f>
        <v>36.66666666666667</v>
      </c>
      <c r="I50" s="260">
        <v>34</v>
      </c>
    </row>
    <row r="51" spans="1:9" ht="15">
      <c r="A51" s="243" t="s">
        <v>93</v>
      </c>
      <c r="B51" s="261">
        <v>0</v>
      </c>
      <c r="C51" s="249">
        <f t="shared" si="3"/>
        <v>0</v>
      </c>
      <c r="D51" s="251">
        <v>0</v>
      </c>
      <c r="E51" s="249">
        <f t="shared" si="4"/>
        <v>0</v>
      </c>
      <c r="F51" s="251">
        <v>2</v>
      </c>
      <c r="G51" s="73">
        <f t="shared" si="0"/>
        <v>36.66666666666667</v>
      </c>
      <c r="H51" s="74">
        <f>LARGE((C51,E51,G51),1)</f>
        <v>36.66666666666667</v>
      </c>
      <c r="I51" s="260">
        <v>35</v>
      </c>
    </row>
    <row r="52" spans="1:9" ht="15">
      <c r="A52" s="243" t="s">
        <v>95</v>
      </c>
      <c r="B52" s="261">
        <v>0</v>
      </c>
      <c r="C52" s="249">
        <f t="shared" si="3"/>
        <v>0</v>
      </c>
      <c r="D52" s="251">
        <v>0</v>
      </c>
      <c r="E52" s="249">
        <f t="shared" si="4"/>
        <v>0</v>
      </c>
      <c r="F52" s="251">
        <v>2</v>
      </c>
      <c r="G52" s="73">
        <f t="shared" si="0"/>
        <v>36.66666666666667</v>
      </c>
      <c r="H52" s="74">
        <f>LARGE((C52,E52,G52),1)</f>
        <v>36.66666666666667</v>
      </c>
      <c r="I52" s="260">
        <v>36</v>
      </c>
    </row>
    <row r="53" spans="1:9" ht="15">
      <c r="A53" s="243" t="s">
        <v>169</v>
      </c>
      <c r="B53" s="261">
        <v>0</v>
      </c>
      <c r="C53" s="264">
        <f t="shared" si="3"/>
        <v>0</v>
      </c>
      <c r="D53" s="261">
        <v>0</v>
      </c>
      <c r="E53" s="264">
        <f t="shared" si="4"/>
        <v>0</v>
      </c>
      <c r="F53" s="261">
        <v>2</v>
      </c>
      <c r="G53" s="73">
        <f t="shared" si="0"/>
        <v>36.66666666666667</v>
      </c>
      <c r="H53" s="74">
        <f>LARGE((C53,E53,G53),1)</f>
        <v>36.66666666666667</v>
      </c>
      <c r="I53" s="260">
        <v>37</v>
      </c>
    </row>
    <row r="54" spans="1:9" ht="15">
      <c r="A54" s="243" t="s">
        <v>178</v>
      </c>
      <c r="B54" s="261">
        <v>0</v>
      </c>
      <c r="C54" s="249">
        <f t="shared" si="3"/>
        <v>0</v>
      </c>
      <c r="D54" s="251">
        <v>0</v>
      </c>
      <c r="E54" s="249">
        <f t="shared" si="4"/>
        <v>0</v>
      </c>
      <c r="F54" s="251">
        <v>2</v>
      </c>
      <c r="G54" s="73">
        <f t="shared" si="0"/>
        <v>36.66666666666667</v>
      </c>
      <c r="H54" s="74">
        <f>LARGE((C54,E54,G54),1)</f>
        <v>36.66666666666667</v>
      </c>
      <c r="I54" s="260">
        <v>38</v>
      </c>
    </row>
    <row r="55" spans="1:9" ht="15">
      <c r="A55" s="243" t="s">
        <v>179</v>
      </c>
      <c r="B55" s="261">
        <v>0</v>
      </c>
      <c r="C55" s="249">
        <f t="shared" si="3"/>
        <v>0</v>
      </c>
      <c r="D55" s="251">
        <v>0</v>
      </c>
      <c r="E55" s="249">
        <f t="shared" si="4"/>
        <v>0</v>
      </c>
      <c r="F55" s="251">
        <v>2</v>
      </c>
      <c r="G55" s="73">
        <f t="shared" si="0"/>
        <v>36.66666666666667</v>
      </c>
      <c r="H55" s="74">
        <f>LARGE((C55,E55,G55),1)</f>
        <v>36.66666666666667</v>
      </c>
      <c r="I55" s="260">
        <v>39</v>
      </c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73">
        <f t="shared" si="0"/>
        <v>0</v>
      </c>
      <c r="H56" s="74">
        <f>LARGE((C56,E56,G56),1)</f>
        <v>0</v>
      </c>
      <c r="I56" s="256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73">
        <f t="shared" si="0"/>
        <v>0</v>
      </c>
      <c r="H57" s="74">
        <f>LARGE((C57,E57,G57),1)</f>
        <v>0</v>
      </c>
      <c r="I57" s="256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73">
        <f t="shared" si="0"/>
        <v>0</v>
      </c>
      <c r="H58" s="74">
        <f>LARGE((C58,E58,G58),1)</f>
        <v>0</v>
      </c>
      <c r="I58" s="256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74">
        <f>LARGE((C59,E59,G59),1)</f>
        <v>0</v>
      </c>
      <c r="I59" s="256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74">
        <f>LARGE((C60,E60,G60),1)</f>
        <v>0</v>
      </c>
      <c r="I60" s="256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74">
        <f>LARGE((C61,E61,G61),1)</f>
        <v>0</v>
      </c>
      <c r="I61" s="256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74">
        <f>LARGE((C62,E62,G62),1)</f>
        <v>0</v>
      </c>
      <c r="I62" s="256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74">
        <f>LARGE((C63,E63,G63),1)</f>
        <v>0</v>
      </c>
      <c r="I63" s="256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74">
        <f>LARGE((C64,E64,G64),1)</f>
        <v>0</v>
      </c>
      <c r="I64" s="256"/>
    </row>
    <row r="65" ht="15">
      <c r="I65" s="257"/>
    </row>
    <row r="66" ht="15">
      <c r="I66" s="257"/>
    </row>
    <row r="67" ht="15">
      <c r="I67" s="257"/>
    </row>
    <row r="68" ht="15">
      <c r="I68" s="257"/>
    </row>
    <row r="69" ht="15">
      <c r="I69" s="257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9"/>
  <sheetViews>
    <sheetView zoomScalePageLayoutView="0" workbookViewId="0" topLeftCell="A1">
      <selection activeCell="C33" sqref="C33"/>
    </sheetView>
  </sheetViews>
  <sheetFormatPr defaultColWidth="10.69921875" defaultRowHeight="14.25"/>
  <cols>
    <col min="1" max="2" width="10.5" style="3" customWidth="1"/>
    <col min="3" max="3" width="15.5" style="81" customWidth="1"/>
    <col min="4" max="4" width="5.19921875" style="81" customWidth="1"/>
    <col min="5" max="27" width="4.296875" style="82" customWidth="1"/>
    <col min="28" max="28" width="5" style="82" customWidth="1"/>
    <col min="29" max="32" width="4.296875" style="82" customWidth="1"/>
    <col min="33" max="16384" width="10.69921875" style="82" customWidth="1"/>
  </cols>
  <sheetData>
    <row r="1" spans="3:30" ht="13.5" thickBot="1">
      <c r="C1" s="78"/>
      <c r="D1" s="78"/>
      <c r="E1" s="79">
        <v>2015</v>
      </c>
      <c r="G1" s="79">
        <v>2016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2" ht="37.5" customHeight="1" thickBot="1">
      <c r="A2" s="89"/>
      <c r="B2" s="89"/>
      <c r="C2" s="83"/>
      <c r="D2" s="83"/>
      <c r="E2" s="181" t="s">
        <v>56</v>
      </c>
      <c r="F2" s="181" t="s">
        <v>56</v>
      </c>
      <c r="G2" s="183" t="s">
        <v>61</v>
      </c>
      <c r="H2" s="183" t="s">
        <v>61</v>
      </c>
      <c r="I2" s="129" t="s">
        <v>78</v>
      </c>
      <c r="J2" s="129" t="s">
        <v>78</v>
      </c>
      <c r="K2" s="128" t="s">
        <v>84</v>
      </c>
      <c r="L2" s="129" t="s">
        <v>84</v>
      </c>
      <c r="M2" s="129" t="s">
        <v>87</v>
      </c>
      <c r="N2" s="129" t="s">
        <v>87</v>
      </c>
      <c r="O2" s="130" t="s">
        <v>142</v>
      </c>
      <c r="P2" s="130" t="s">
        <v>142</v>
      </c>
      <c r="Q2" s="129" t="s">
        <v>87</v>
      </c>
      <c r="R2" s="128" t="s">
        <v>159</v>
      </c>
      <c r="S2" s="128" t="s">
        <v>159</v>
      </c>
      <c r="T2" s="130" t="s">
        <v>87</v>
      </c>
      <c r="U2" s="130" t="s">
        <v>87</v>
      </c>
      <c r="V2" s="129" t="s">
        <v>181</v>
      </c>
      <c r="W2" s="129" t="s">
        <v>181</v>
      </c>
      <c r="X2" s="129" t="s">
        <v>185</v>
      </c>
      <c r="Y2" s="130" t="s">
        <v>185</v>
      </c>
      <c r="Z2" s="128" t="s">
        <v>189</v>
      </c>
      <c r="AA2" s="128" t="s">
        <v>189</v>
      </c>
      <c r="AB2" s="128" t="s">
        <v>191</v>
      </c>
      <c r="AC2" s="128" t="s">
        <v>87</v>
      </c>
      <c r="AD2" s="130" t="s">
        <v>41</v>
      </c>
      <c r="AE2" s="128" t="s">
        <v>42</v>
      </c>
      <c r="AF2" s="130" t="s">
        <v>43</v>
      </c>
    </row>
    <row r="3" spans="1:32" s="84" customFormat="1" ht="27" customHeight="1">
      <c r="A3" s="131"/>
      <c r="B3" s="132"/>
      <c r="C3" s="132" t="s">
        <v>27</v>
      </c>
      <c r="D3" s="132"/>
      <c r="E3" s="136" t="s">
        <v>48</v>
      </c>
      <c r="F3" s="136" t="s">
        <v>48</v>
      </c>
      <c r="G3" s="125" t="s">
        <v>60</v>
      </c>
      <c r="H3" s="125" t="s">
        <v>60</v>
      </c>
      <c r="I3" s="126" t="s">
        <v>82</v>
      </c>
      <c r="J3" s="126" t="s">
        <v>82</v>
      </c>
      <c r="K3" s="136" t="s">
        <v>48</v>
      </c>
      <c r="L3" s="136" t="s">
        <v>48</v>
      </c>
      <c r="M3" s="124" t="s">
        <v>89</v>
      </c>
      <c r="N3" s="124" t="s">
        <v>89</v>
      </c>
      <c r="O3" s="127" t="s">
        <v>143</v>
      </c>
      <c r="P3" s="127" t="s">
        <v>143</v>
      </c>
      <c r="Q3" s="125" t="s">
        <v>147</v>
      </c>
      <c r="R3" s="125" t="s">
        <v>162</v>
      </c>
      <c r="S3" s="125" t="s">
        <v>162</v>
      </c>
      <c r="T3" s="125" t="s">
        <v>141</v>
      </c>
      <c r="U3" s="125" t="s">
        <v>141</v>
      </c>
      <c r="V3" s="125" t="s">
        <v>182</v>
      </c>
      <c r="W3" s="125" t="s">
        <v>182</v>
      </c>
      <c r="X3" s="125" t="s">
        <v>188</v>
      </c>
      <c r="Y3" s="125" t="s">
        <v>188</v>
      </c>
      <c r="Z3" s="136" t="s">
        <v>147</v>
      </c>
      <c r="AA3" s="136" t="s">
        <v>147</v>
      </c>
      <c r="AB3" s="125" t="s">
        <v>192</v>
      </c>
      <c r="AC3" s="125" t="s">
        <v>196</v>
      </c>
      <c r="AD3" s="136"/>
      <c r="AE3" s="136"/>
      <c r="AF3" s="136"/>
    </row>
    <row r="4" spans="1:32" ht="13.5">
      <c r="A4" s="155"/>
      <c r="B4" s="156"/>
      <c r="C4" s="142"/>
      <c r="D4" s="170"/>
      <c r="E4" s="145">
        <v>40895</v>
      </c>
      <c r="F4" s="145">
        <v>40896</v>
      </c>
      <c r="G4" s="14" t="s">
        <v>62</v>
      </c>
      <c r="H4" s="14" t="s">
        <v>63</v>
      </c>
      <c r="I4" s="24" t="s">
        <v>62</v>
      </c>
      <c r="J4" s="24" t="s">
        <v>63</v>
      </c>
      <c r="K4" s="145">
        <v>40944</v>
      </c>
      <c r="L4" s="145">
        <v>40945</v>
      </c>
      <c r="M4" s="22" t="s">
        <v>133</v>
      </c>
      <c r="N4" s="22" t="s">
        <v>132</v>
      </c>
      <c r="O4" s="14" t="s">
        <v>144</v>
      </c>
      <c r="P4" s="14" t="s">
        <v>145</v>
      </c>
      <c r="Q4" s="14" t="s">
        <v>157</v>
      </c>
      <c r="R4" s="14" t="s">
        <v>163</v>
      </c>
      <c r="S4" s="14" t="s">
        <v>157</v>
      </c>
      <c r="T4" s="14" t="s">
        <v>173</v>
      </c>
      <c r="U4" s="14" t="s">
        <v>175</v>
      </c>
      <c r="V4" s="14" t="s">
        <v>183</v>
      </c>
      <c r="W4" s="14" t="s">
        <v>184</v>
      </c>
      <c r="X4" s="14" t="s">
        <v>173</v>
      </c>
      <c r="Y4" s="14" t="s">
        <v>175</v>
      </c>
      <c r="Z4" s="145">
        <v>40979</v>
      </c>
      <c r="AA4" s="266">
        <v>40980</v>
      </c>
      <c r="AB4" s="14" t="s">
        <v>193</v>
      </c>
      <c r="AC4" s="92" t="s">
        <v>197</v>
      </c>
      <c r="AD4" s="87"/>
      <c r="AE4" s="87"/>
      <c r="AF4" s="87"/>
    </row>
    <row r="5" spans="1:32" ht="15" thickBot="1">
      <c r="A5" s="155"/>
      <c r="B5" s="156"/>
      <c r="C5" s="142"/>
      <c r="D5" s="170"/>
      <c r="E5" s="146" t="s">
        <v>49</v>
      </c>
      <c r="F5" s="146" t="s">
        <v>49</v>
      </c>
      <c r="G5" s="15" t="s">
        <v>49</v>
      </c>
      <c r="H5" s="15" t="s">
        <v>64</v>
      </c>
      <c r="I5" s="25" t="s">
        <v>49</v>
      </c>
      <c r="J5" s="25" t="s">
        <v>64</v>
      </c>
      <c r="K5" s="135" t="s">
        <v>49</v>
      </c>
      <c r="L5" s="135" t="s">
        <v>64</v>
      </c>
      <c r="M5" s="23" t="s">
        <v>49</v>
      </c>
      <c r="N5" s="23" t="s">
        <v>49</v>
      </c>
      <c r="O5" s="15" t="s">
        <v>49</v>
      </c>
      <c r="P5" s="15" t="s">
        <v>64</v>
      </c>
      <c r="Q5" s="15" t="s">
        <v>49</v>
      </c>
      <c r="R5" s="15" t="s">
        <v>49</v>
      </c>
      <c r="S5" s="15" t="s">
        <v>64</v>
      </c>
      <c r="T5" s="15" t="s">
        <v>174</v>
      </c>
      <c r="U5" s="15" t="s">
        <v>176</v>
      </c>
      <c r="V5" s="15" t="s">
        <v>174</v>
      </c>
      <c r="W5" s="15" t="s">
        <v>176</v>
      </c>
      <c r="X5" s="15" t="s">
        <v>174</v>
      </c>
      <c r="Y5" s="15" t="s">
        <v>176</v>
      </c>
      <c r="Z5" s="135" t="s">
        <v>174</v>
      </c>
      <c r="AA5" s="135" t="s">
        <v>176</v>
      </c>
      <c r="AB5" s="15" t="s">
        <v>174</v>
      </c>
      <c r="AC5" s="15" t="s">
        <v>174</v>
      </c>
      <c r="AD5" s="135"/>
      <c r="AE5" s="135"/>
      <c r="AF5" s="135"/>
    </row>
    <row r="6" spans="1:32" ht="13.5">
      <c r="A6" s="155"/>
      <c r="B6" s="156"/>
      <c r="C6" s="142"/>
      <c r="D6" s="144"/>
      <c r="E6" s="141" t="s">
        <v>28</v>
      </c>
      <c r="F6" s="134" t="s">
        <v>28</v>
      </c>
      <c r="G6" s="134" t="s">
        <v>28</v>
      </c>
      <c r="H6" s="134" t="s">
        <v>28</v>
      </c>
      <c r="I6" s="134" t="s">
        <v>28</v>
      </c>
      <c r="J6" s="134" t="s">
        <v>28</v>
      </c>
      <c r="K6" s="134" t="s">
        <v>28</v>
      </c>
      <c r="L6" s="134" t="s">
        <v>28</v>
      </c>
      <c r="M6" s="134" t="s">
        <v>28</v>
      </c>
      <c r="N6" s="134" t="s">
        <v>28</v>
      </c>
      <c r="O6" s="134" t="s">
        <v>28</v>
      </c>
      <c r="P6" s="134" t="s">
        <v>28</v>
      </c>
      <c r="Q6" s="134" t="s">
        <v>28</v>
      </c>
      <c r="R6" s="134" t="s">
        <v>28</v>
      </c>
      <c r="S6" s="134" t="s">
        <v>28</v>
      </c>
      <c r="T6" s="134" t="s">
        <v>28</v>
      </c>
      <c r="U6" s="134" t="s">
        <v>28</v>
      </c>
      <c r="V6" s="134" t="s">
        <v>28</v>
      </c>
      <c r="W6" s="134" t="s">
        <v>28</v>
      </c>
      <c r="X6" s="134" t="s">
        <v>28</v>
      </c>
      <c r="Y6" s="134" t="s">
        <v>28</v>
      </c>
      <c r="Z6" s="134" t="s">
        <v>28</v>
      </c>
      <c r="AA6" s="134" t="s">
        <v>28</v>
      </c>
      <c r="AB6" s="134" t="s">
        <v>28</v>
      </c>
      <c r="AC6" s="134" t="s">
        <v>28</v>
      </c>
      <c r="AD6" s="134" t="s">
        <v>28</v>
      </c>
      <c r="AE6" s="134" t="s">
        <v>28</v>
      </c>
      <c r="AF6" s="134" t="s">
        <v>28</v>
      </c>
    </row>
    <row r="7" spans="1:32" s="27" customFormat="1" ht="13.5">
      <c r="A7" s="152" t="s">
        <v>46</v>
      </c>
      <c r="B7" s="154" t="s">
        <v>45</v>
      </c>
      <c r="C7" s="144" t="s">
        <v>12</v>
      </c>
      <c r="D7" s="143" t="s">
        <v>33</v>
      </c>
      <c r="E7" s="91">
        <f>'Canadian Selections Dec 19 - M'!I16</f>
        <v>55</v>
      </c>
      <c r="F7" s="91">
        <f>'Canadian Selections Dec 20 - M'!I16</f>
        <v>54</v>
      </c>
      <c r="G7" s="91">
        <f>'Le Massif Cnd. Series Jan 16 MO'!I16</f>
        <v>47</v>
      </c>
      <c r="H7" s="91">
        <f>'Le Massif Cnd. Series Jan 17 DM'!I16</f>
        <v>44</v>
      </c>
      <c r="I7" s="91">
        <f>'USSA Bristol Jan 16 MO'!I16</f>
        <v>39</v>
      </c>
      <c r="J7" s="91">
        <f>'USSA Bristol Jan 17 DM'!I16</f>
        <v>38</v>
      </c>
      <c r="K7" s="91">
        <f>'Apex Cnd. Series Feb 6 MO'!I16</f>
        <v>45</v>
      </c>
      <c r="L7" s="91">
        <f>'Apex Cnd. Series Feb 7 DM'!I16</f>
        <v>44</v>
      </c>
      <c r="M7" s="91">
        <f>'Calabogie TT Feb 7 MO'!I16</f>
        <v>44</v>
      </c>
      <c r="N7" s="91">
        <f>'Calabogie TT Feb 6 MO'!I16</f>
        <v>49</v>
      </c>
      <c r="O7" s="91">
        <f>'Calgary Nor-Am Feb 13 MO'!I16</f>
        <v>54</v>
      </c>
      <c r="P7" s="91">
        <f>'Calgary Nor-Am Feb 14 DM'!I16</f>
        <v>52</v>
      </c>
      <c r="Q7" s="91">
        <f>'Camp Fortune TT Feb 21 MO'!I16</f>
        <v>49</v>
      </c>
      <c r="R7" s="91">
        <f>'Park City Nor-Am Feb 20 MO'!I16</f>
        <v>58</v>
      </c>
      <c r="S7" s="91">
        <f>'Park City Nor-Am Feb 21 DM'!I16</f>
        <v>55</v>
      </c>
      <c r="T7" s="91">
        <f>'Caledon TT Feb 27 MO'!I16</f>
        <v>46</v>
      </c>
      <c r="U7" s="91">
        <f>'Caledon TT Feb 28 DM'!I16</f>
        <v>1</v>
      </c>
      <c r="V7" s="91">
        <f>'Killington Nor-Am March 5 MO'!I16</f>
        <v>59</v>
      </c>
      <c r="W7" s="91">
        <f>'Killington Nor-Am March 6 DM'!I16</f>
        <v>54</v>
      </c>
      <c r="X7" s="91">
        <f>'VSC Nor-Am Feb 27 MO'!I16</f>
        <v>59</v>
      </c>
      <c r="Y7" s="91">
        <f>'VSC Nor-Am Feb 28 DM'!I16</f>
        <v>59</v>
      </c>
      <c r="Z7" s="91">
        <f>'Sr Nationals March 12 MO'!I16</f>
        <v>39</v>
      </c>
      <c r="AA7" s="91">
        <f>'Sr Nationals March 13 DM'!I16</f>
        <v>38</v>
      </c>
      <c r="AB7" s="91">
        <f>'Jr Nationals March 18 MO'!I16</f>
        <v>66</v>
      </c>
      <c r="AC7" s="91">
        <f>'Thunder Bay TT Jan 2016 MO'!I16</f>
        <v>4</v>
      </c>
      <c r="AD7" s="91">
        <f>Event28!I16</f>
        <v>1</v>
      </c>
      <c r="AE7" s="91">
        <f>Event29!I16</f>
        <v>1</v>
      </c>
      <c r="AF7" s="91">
        <f>Event30!I16</f>
        <v>1</v>
      </c>
    </row>
    <row r="8" spans="1:32" ht="15">
      <c r="A8" s="174" t="s">
        <v>54</v>
      </c>
      <c r="B8" s="174" t="s">
        <v>58</v>
      </c>
      <c r="C8" s="175" t="s">
        <v>50</v>
      </c>
      <c r="D8" s="90">
        <f>IF(ISNA(VLOOKUP($C8,'RPA Caclulations'!$C$6:$K$81,3,FALSE))=TRUE,"0",VLOOKUP($C8,'RPA Caclulations'!$C$6:$K$81,3,FALSE))</f>
        <v>1</v>
      </c>
      <c r="E8" s="85">
        <f>IF(ISNA(VLOOKUP($C8,'Canadian Selections Dec 19 - M'!$A$17:$I$67,9,FALSE))=TRUE,"0",VLOOKUP($C8,'Canadian Selections Dec 19 - M'!$A$17:$I$67,9,FALSE))</f>
        <v>18</v>
      </c>
      <c r="F8" s="86">
        <f>IF(ISNA(VLOOKUP($C8,'Canadian Selections Dec 20 - M'!$A$17:$I$17,9,FALSE))=TRUE,0,VLOOKUP($C8,'Canadian Selections Dec 20 - M'!$A$17:$I$17,9,FALSE))</f>
        <v>19</v>
      </c>
      <c r="G8" s="86">
        <f>IF(ISNA(VLOOKUP($C8,'Le Massif Cnd. Series Jan 16 MO'!$A$17:$I$95,9,FALSE))=TRUE,0,VLOOKUP($C8,'Le Massif Cnd. Series Jan 16 MO'!$A$17:$I$95,9,FALSE))</f>
        <v>0</v>
      </c>
      <c r="H8" s="86">
        <f>IF(ISNA(VLOOKUP($C8,'Le Massif Cnd. Series Jan 17 DM'!$A$17:$I$97,9,FALSE))=TRUE,0,VLOOKUP($C8,'Le Massif Cnd. Series Jan 17 DM'!$A$17:$I$97,9,FALSE))</f>
        <v>0</v>
      </c>
      <c r="I8" s="86">
        <f>IF(ISNA(VLOOKUP($C8,'USSA Bristol Jan 16 MO'!$A$17:$I$100,9,FALSE))=TRUE,0,VLOOKUP($C8,'USSA Bristol Jan 16 MO'!$A$17:$I$100,9,FALSE))</f>
        <v>0</v>
      </c>
      <c r="J8" s="86">
        <f>IF(ISNA(VLOOKUP($C8,'USSA Bristol Jan 17 DM'!$A$17:$I$99,9,FALSE))=TRUE,0,VLOOKUP($C8,'USSA Bristol Jan 17 DM'!$A$17:$I$99,9,FALSE))</f>
        <v>0</v>
      </c>
      <c r="K8" s="86">
        <f>IF(ISNA(VLOOKUP($C8,'Apex Cnd. Series Feb 6 MO'!$A$17:$I$99,9,FALSE))=TRUE,0,VLOOKUP($C8,'Apex Cnd. Series Feb 6 MO'!$A$17:$I$99,9,FALSE))</f>
        <v>0</v>
      </c>
      <c r="L8" s="86">
        <f>IF(ISNA(VLOOKUP($C8,'Apex Cnd. Series Feb 7 DM'!$A$17:$I$99,9,FALSE))=TRUE,0,VLOOKUP($C8,'Apex Cnd. Series Feb 7 DM'!$A$17:$I$99,9,FALSE))</f>
        <v>0</v>
      </c>
      <c r="M8" s="86">
        <f>IF(ISNA(VLOOKUP($C8,'Calabogie TT Feb 7 MO'!$A$17:$I$96,9,FALSE))=TRUE,0,VLOOKUP($C8,'Calabogie TT Feb 7 MO'!$A$17:$I$96,9,FALSE))</f>
        <v>0</v>
      </c>
      <c r="N8" s="86">
        <f>IF(ISNA(VLOOKUP($C8,'Calabogie TT Feb 6 MO'!$A$17:$I$99,9,FALSE))=TRUE,0,VLOOKUP($C8,'Calabogie TT Feb 6 MO'!$A$17:$I$99,9,FALSE))</f>
        <v>0</v>
      </c>
      <c r="O8" s="86">
        <f>IF(ISNA(VLOOKUP($C8,'Calgary Nor-Am Feb 13 MO'!$A$17:$I$99,9,FALSE))=TRUE,0,VLOOKUP($C8,'Calgary Nor-Am Feb 13 MO'!$A$17:$I$99,9,FALSE))</f>
        <v>13</v>
      </c>
      <c r="P8" s="86">
        <f>IF(ISNA(VLOOKUP($C8,'Calgary Nor-Am Feb 14 DM'!$A$17:$I$99,9,FALSE))=TRUE,0,VLOOKUP($C8,'Calgary Nor-Am Feb 14 DM'!$A$17:$I$99,9,FALSE))</f>
        <v>16</v>
      </c>
      <c r="Q8" s="86">
        <f>IF(ISNA(VLOOKUP($C8,'Camp Fortune TT Feb 21 MO'!$A$17:$I$99,9,FALSE))=TRUE,0,VLOOKUP($C8,'Camp Fortune TT Feb 21 MO'!$A$17:$I$99,9,FALSE))</f>
        <v>0</v>
      </c>
      <c r="R8" s="85">
        <f>IF(ISNA(VLOOKUP($C8,'Park City Nor-Am Feb 20 MO'!$A$17:$I$99,9,FALSE))=TRUE,0,VLOOKUP($C8,'Park City Nor-Am Feb 20 MO'!$A$17:$I$99,9,FALSE))</f>
        <v>47</v>
      </c>
      <c r="S8" s="86">
        <f>IF(ISNA(VLOOKUP($C8,'Park City Nor-Am Feb 21 DM'!$A$17:$I$99,9,FALSE))=TRUE,0,VLOOKUP($C8,'Park City Nor-Am Feb 21 DM'!$A$17:$I$99,9,FALSE))</f>
        <v>8</v>
      </c>
      <c r="T8" s="86">
        <f>IF(ISNA(VLOOKUP($C8,'Caledon TT Feb 27 MO'!$A$17:$I$98,9,FALSE))=TRUE,0,VLOOKUP($C8,'Caledon TT Feb 27 MO'!$A$17:$I$98,9,FALSE))</f>
        <v>0</v>
      </c>
      <c r="U8" s="86">
        <f>IF(ISNA(VLOOKUP($C8,'Caledon TT Feb 28 DM'!$A$17:$I$99,9,FALSE))=TRUE,0,VLOOKUP($C8,'Caledon TT Feb 28 DM'!$A$17:$I$99,9,FALSE))</f>
        <v>0</v>
      </c>
      <c r="V8" s="86">
        <f>IF(ISNA(VLOOKUP($C8,'Killington Nor-Am March 5 MO'!$A$17:$I$99,9,FALSE))=TRUE,0,VLOOKUP($C8,'Killington Nor-Am March 5 MO'!$A$17:$I$99,9,FALSE))</f>
        <v>27</v>
      </c>
      <c r="W8" s="86">
        <f>IF(ISNA(VLOOKUP($C8,'Killington Nor-Am March 6 DM'!$A$17:$I$99,9,FALSE))=TRUE,0,VLOOKUP($C8,'Killington Nor-Am March 6 DM'!$A$17:$I$99,9,FALSE))</f>
        <v>37</v>
      </c>
      <c r="X8" s="86">
        <f>IF(ISNA(VLOOKUP($C8,'VSC Nor-Am Feb 27 MO'!$A$17:$I$99,9,FALSE))=TRUE,0,VLOOKUP($C8,'VSC Nor-Am Feb 27 MO'!$A$17:$I$99,9,FALSE))</f>
        <v>34</v>
      </c>
      <c r="Y8" s="86">
        <f>IF(ISNA(VLOOKUP($C8,'VSC Nor-Am Feb 28 DM'!$A$17:$I$99,9,FALSE))=TRUE,0,VLOOKUP($C8,'VSC Nor-Am Feb 28 DM'!$A$17:$I$99,9,FALSE))</f>
        <v>25</v>
      </c>
      <c r="Z8" s="86">
        <f>IF(ISNA(VLOOKUP($C8,'Sr Nationals March 12 MO'!$A$17:$I$99,9,FALSE))=TRUE,0,VLOOKUP($C8,'Sr Nationals March 12 MO'!$A$17:$I$99,9,FALSE))</f>
        <v>15</v>
      </c>
      <c r="AA8" s="86">
        <f>IF(ISNA(VLOOKUP($C8,'Sr Nationals March 13 DM'!$A$17:$I$99,9,FALSE))=TRUE,0,VLOOKUP($C8,'Sr Nationals March 13 DM'!$A$17:$I$99,9,FALSE))</f>
        <v>15</v>
      </c>
      <c r="AB8" s="86">
        <f>IF(ISNA(VLOOKUP($C8,'Jr Nationals March 18 MO'!$A$17:$I$99,9,FALSE))=TRUE,0,VLOOKUP($C8,'Jr Nationals March 18 MO'!$A$17:$I$99,9,FALSE))</f>
        <v>0</v>
      </c>
      <c r="AC8" s="86">
        <f>IF(ISNA(VLOOKUP($C8,'Thunder Bay TT Jan 2016 MO'!$A$17:$I$99,9,FALSE))=TRUE,0,VLOOKUP($C8,'Thunder Bay TT Jan 2016 MO'!$A$17:$I$99,9,FALSE))</f>
        <v>0</v>
      </c>
      <c r="AD8" s="86">
        <f>IF(ISNA(VLOOKUP($C8,Event28!$A$17:$I$99,9,FALSE))=TRUE,0,VLOOKUP($C8,Event28!$A$17:$I$99,9,FALSE))</f>
        <v>0</v>
      </c>
      <c r="AE8" s="86">
        <f>IF(ISNA(VLOOKUP($C8,Event29!$A$17:$I$99,9,FALSE))=TRUE,0,VLOOKUP($C8,Event29!$A$17:$I$99,9,FALSE))</f>
        <v>0</v>
      </c>
      <c r="AF8" s="86">
        <f>IF(ISNA(VLOOKUP($C8,Event30!$A$17:$I$99,9,FALSE))=TRUE,0,VLOOKUP($C8,Event30!$A$17:$I$99,9,FALSE))</f>
        <v>0</v>
      </c>
    </row>
    <row r="9" spans="1:32" ht="15">
      <c r="A9" s="176" t="s">
        <v>55</v>
      </c>
      <c r="B9" s="174" t="s">
        <v>59</v>
      </c>
      <c r="C9" s="175" t="s">
        <v>51</v>
      </c>
      <c r="D9" s="90">
        <f>IF(ISNA(VLOOKUP($C9,'RPA Caclulations'!$C$6:$K$81,3,FALSE))=TRUE,"0",VLOOKUP($C9,'RPA Caclulations'!$C$6:$K$81,3,FALSE))</f>
        <v>2</v>
      </c>
      <c r="E9" s="85">
        <f>IF(ISNA(VLOOKUP($C9,'Canadian Selections Dec 19 - M'!$A$17:$I$67,9,FALSE))=TRUE,"0",VLOOKUP($C9,'Canadian Selections Dec 19 - M'!$A$17:$I$67,9,FALSE))</f>
        <v>44</v>
      </c>
      <c r="F9" s="86">
        <f>IF(ISNA(VLOOKUP($C9,'Canadian Selections Dec 20 - M'!$A$17:$I$66,9,FALSE))=TRUE,0,VLOOKUP($C9,'Canadian Selections Dec 20 - M'!$A$17:$I$66,9,FALSE))</f>
        <v>26</v>
      </c>
      <c r="G9" s="86">
        <f>IF(ISNA(VLOOKUP($C9,'Le Massif Cnd. Series Jan 16 MO'!$A$17:$I$95,9,FALSE))=TRUE,0,VLOOKUP($C9,'Le Massif Cnd. Series Jan 16 MO'!$A$17:$I$95,9,FALSE))</f>
        <v>37</v>
      </c>
      <c r="H9" s="86">
        <f>IF(ISNA(VLOOKUP($C9,'Le Massif Cnd. Series Jan 17 DM'!$A$17:$I$97,9,FALSE))=TRUE,0,VLOOKUP($C9,'Le Massif Cnd. Series Jan 17 DM'!$A$17:$I$97,9,FALSE))</f>
        <v>29</v>
      </c>
      <c r="I9" s="86">
        <f>IF(ISNA(VLOOKUP($C9,'USSA Bristol Jan 16 MO'!$A$17:$I$100,9,FALSE))=TRUE,0,VLOOKUP($C9,'USSA Bristol Jan 16 MO'!$A$17:$I$100,9,FALSE))</f>
        <v>0</v>
      </c>
      <c r="J9" s="86">
        <f>IF(ISNA(VLOOKUP($C9,'USSA Bristol Jan 17 DM'!$A$17:$I$99,9,FALSE))=TRUE,0,VLOOKUP($C9,'USSA Bristol Jan 17 DM'!$A$17:$I$99,9,FALSE))</f>
        <v>0</v>
      </c>
      <c r="K9" s="86">
        <f>IF(ISNA(VLOOKUP($C9,'Apex Cnd. Series Feb 6 MO'!$A$17:$I$99,9,FALSE))=TRUE,0,VLOOKUP($C9,'Apex Cnd. Series Feb 6 MO'!$A$17:$I$99,9,FALSE))</f>
        <v>12</v>
      </c>
      <c r="L9" s="86">
        <f>IF(ISNA(VLOOKUP($C9,'Apex Cnd. Series Feb 7 DM'!$A$17:$I$99,9,FALSE))=TRUE,0,VLOOKUP($C9,'Apex Cnd. Series Feb 7 DM'!$A$17:$I$99,9,FALSE))</f>
        <v>17</v>
      </c>
      <c r="M9" s="86">
        <f>IF(ISNA(VLOOKUP($C9,'Calabogie TT Feb 7 MO'!$A$17:$I$96,9,FALSE))=TRUE,0,VLOOKUP($C9,'Calabogie TT Feb 7 MO'!$A$17:$I$96,9,FALSE))</f>
        <v>0</v>
      </c>
      <c r="N9" s="86">
        <f>IF(ISNA(VLOOKUP($C9,'Calabogie TT Feb 6 MO'!$A$17:$I$99,9,FALSE))=TRUE,0,VLOOKUP($C9,'Calabogie TT Feb 6 MO'!$A$17:$I$99,9,FALSE))</f>
        <v>0</v>
      </c>
      <c r="O9" s="86">
        <f>IF(ISNA(VLOOKUP($C9,'Calgary Nor-Am Feb 13 MO'!$A$17:$I$99,9,FALSE))=TRUE,0,VLOOKUP($C9,'Calgary Nor-Am Feb 13 MO'!$A$17:$I$99,9,FALSE))</f>
        <v>47</v>
      </c>
      <c r="P9" s="86">
        <f>IF(ISNA(VLOOKUP($C9,'Calgary Nor-Am Feb 14 DM'!$A$17:$I$99,9,FALSE))=TRUE,0,VLOOKUP($C9,'Calgary Nor-Am Feb 14 DM'!$A$17:$I$99,9,FALSE))</f>
        <v>33</v>
      </c>
      <c r="Q9" s="86">
        <f>IF(ISNA(VLOOKUP($C9,'Camp Fortune TT Feb 21 MO'!$A$17:$I$99,9,FALSE))=TRUE,0,VLOOKUP($C9,'Camp Fortune TT Feb 21 MO'!$A$17:$I$99,9,FALSE))</f>
        <v>0</v>
      </c>
      <c r="R9" s="85" t="str">
        <f>IF(ISNA(VLOOKUP($C9,'Park City Nor-Am Feb 20 MO'!$A$17:$I$99,9,FALSE))=TRUE,0,VLOOKUP($C9,'Park City Nor-Am Feb 20 MO'!$A$17:$I$99,9,FALSE))</f>
        <v>DNF</v>
      </c>
      <c r="S9" s="86">
        <f>IF(ISNA(VLOOKUP($C9,'Park City Nor-Am Feb 21 DM'!$A$17:$I$99,9,FALSE))=TRUE,0,VLOOKUP($C9,'Park City Nor-Am Feb 21 DM'!$A$17:$I$99,9,FALSE))</f>
        <v>49</v>
      </c>
      <c r="T9" s="86">
        <f>IF(ISNA(VLOOKUP($C9,'Caledon TT Feb 27 MO'!$A$17:$I$98,9,FALSE))=TRUE,0,VLOOKUP($C9,'Caledon TT Feb 27 MO'!$A$17:$I$98,9,FALSE))</f>
        <v>0</v>
      </c>
      <c r="U9" s="86">
        <f>IF(ISNA(VLOOKUP($C9,'Caledon TT Feb 28 DM'!$A$17:$I$99,9,FALSE))=TRUE,0,VLOOKUP($C9,'Caledon TT Feb 28 DM'!$A$17:$I$99,9,FALSE))</f>
        <v>0</v>
      </c>
      <c r="V9" s="86">
        <f>IF(ISNA(VLOOKUP($C9,'Killington Nor-Am March 5 MO'!$A$17:$I$99,9,FALSE))=TRUE,0,VLOOKUP($C9,'Killington Nor-Am March 5 MO'!$A$17:$I$99,9,FALSE))</f>
        <v>39</v>
      </c>
      <c r="W9" s="86">
        <f>IF(ISNA(VLOOKUP($C9,'Killington Nor-Am March 6 DM'!$A$17:$I$99,9,FALSE))=TRUE,0,VLOOKUP($C9,'Killington Nor-Am March 6 DM'!$A$17:$I$99,9,FALSE))</f>
        <v>51</v>
      </c>
      <c r="X9" s="86">
        <f>IF(ISNA(VLOOKUP($C9,'VSC Nor-Am Feb 27 MO'!$A$17:$I$99,9,FALSE))=TRUE,0,VLOOKUP($C9,'VSC Nor-Am Feb 27 MO'!$A$17:$I$99,9,FALSE))</f>
        <v>43</v>
      </c>
      <c r="Y9" s="86">
        <f>IF(ISNA(VLOOKUP($C9,'VSC Nor-Am Feb 28 DM'!$A$17:$I$99,9,FALSE))=TRUE,0,VLOOKUP($C9,'VSC Nor-Am Feb 28 DM'!$A$17:$I$99,9,FALSE))</f>
        <v>42</v>
      </c>
      <c r="Z9" s="86">
        <f>IF(ISNA(VLOOKUP($C9,'Sr Nationals March 12 MO'!$A$17:$I$99,9,FALSE))=TRUE,0,VLOOKUP($C9,'Sr Nationals March 12 MO'!$A$17:$I$99,9,FALSE))</f>
        <v>27</v>
      </c>
      <c r="AA9" s="86">
        <f>IF(ISNA(VLOOKUP($C9,'Sr Nationals March 13 DM'!$A$17:$I$99,9,FALSE))=TRUE,0,VLOOKUP($C9,'Sr Nationals March 13 DM'!$A$17:$I$99,9,FALSE))</f>
        <v>38</v>
      </c>
      <c r="AB9" s="86">
        <f>IF(ISNA(VLOOKUP($C9,'Jr Nationals March 18 MO'!$A$17:$I$99,9,FALSE))=TRUE,0,VLOOKUP($C9,'Jr Nationals March 18 MO'!$A$17:$I$99,9,FALSE))</f>
        <v>0</v>
      </c>
      <c r="AC9" s="86">
        <f>IF(ISNA(VLOOKUP($C9,'Thunder Bay TT Jan 2016 MO'!$A$17:$I$99,9,FALSE))=TRUE,0,VLOOKUP($C9,'Thunder Bay TT Jan 2016 MO'!$A$17:$I$99,9,FALSE))</f>
        <v>0</v>
      </c>
      <c r="AD9" s="86">
        <f>IF(ISNA(VLOOKUP($C9,Event28!$A$17:$I$99,9,FALSE))=TRUE,0,VLOOKUP($C9,Event28!$A$17:$I$99,9,FALSE))</f>
        <v>0</v>
      </c>
      <c r="AE9" s="86">
        <f>IF(ISNA(VLOOKUP($C9,Event29!$A$17:$I$99,9,FALSE))=TRUE,0,VLOOKUP($C9,Event29!$A$17:$I$99,9,FALSE))</f>
        <v>0</v>
      </c>
      <c r="AF9" s="86">
        <f>IF(ISNA(VLOOKUP($C9,Event30!$A$17:$I$99,9,FALSE))=TRUE,0,VLOOKUP($C9,Event30!$A$17:$I$99,9,FALSE))</f>
        <v>0</v>
      </c>
    </row>
    <row r="10" spans="1:32" ht="15">
      <c r="A10" s="174" t="s">
        <v>55</v>
      </c>
      <c r="B10" s="174" t="s">
        <v>59</v>
      </c>
      <c r="C10" s="177" t="s">
        <v>53</v>
      </c>
      <c r="D10" s="90">
        <f>IF(ISNA(VLOOKUP($C10,'RPA Caclulations'!$C$6:$K$81,3,FALSE))=TRUE,"0",VLOOKUP($C10,'RPA Caclulations'!$C$6:$K$81,3,FALSE))</f>
        <v>3</v>
      </c>
      <c r="E10" s="85">
        <f>IF(ISNA(VLOOKUP($C10,'Canadian Selections Dec 19 - M'!$A$17:$I$67,9,FALSE))=TRUE,"0",VLOOKUP($C10,'Canadian Selections Dec 19 - M'!$A$17:$I$67,9,FALSE))</f>
        <v>55</v>
      </c>
      <c r="F10" s="86" t="str">
        <f>IF(ISNA(VLOOKUP($C10,'Canadian Selections Dec 20 - M'!$A$17:$I$66,9,FALSE))=TRUE,0,VLOOKUP($C10,'Canadian Selections Dec 20 - M'!$A$17:$I$66,9,FALSE))</f>
        <v>DNS</v>
      </c>
      <c r="G10" s="86">
        <f>IF(ISNA(VLOOKUP($C10,'Le Massif Cnd. Series Jan 16 MO'!$A$17:$I$95,9,FALSE))=TRUE,0,VLOOKUP($C10,'Le Massif Cnd. Series Jan 16 MO'!$A$17:$I$95,9,FALSE))</f>
        <v>12</v>
      </c>
      <c r="H10" s="86">
        <f>IF(ISNA(VLOOKUP($C10,'Le Massif Cnd. Series Jan 17 DM'!$A$17:$I$97,9,FALSE))=TRUE,0,VLOOKUP($C10,'Le Massif Cnd. Series Jan 17 DM'!$A$17:$I$97,9,FALSE))</f>
        <v>28</v>
      </c>
      <c r="I10" s="86">
        <f>IF(ISNA(VLOOKUP($C10,'USSA Bristol Jan 16 MO'!$A$17:$I$100,9,FALSE))=TRUE,0,VLOOKUP($C10,'USSA Bristol Jan 16 MO'!$A$17:$I$100,9,FALSE))</f>
        <v>0</v>
      </c>
      <c r="J10" s="86">
        <f>IF(ISNA(VLOOKUP($C10,'USSA Bristol Jan 17 DM'!$A$17:$I$99,9,FALSE))=TRUE,0,VLOOKUP($C10,'USSA Bristol Jan 17 DM'!$A$17:$I$99,9,FALSE))</f>
        <v>0</v>
      </c>
      <c r="K10" s="86">
        <f>IF(ISNA(VLOOKUP($C10,'Apex Cnd. Series Feb 6 MO'!$A$17:$I$99,9,FALSE))=TRUE,0,VLOOKUP($C10,'Apex Cnd. Series Feb 6 MO'!$A$17:$I$99,9,FALSE))</f>
        <v>24</v>
      </c>
      <c r="L10" s="86">
        <f>IF(ISNA(VLOOKUP($C10,'Apex Cnd. Series Feb 7 DM'!$A$17:$I$99,9,FALSE))=TRUE,0,VLOOKUP($C10,'Apex Cnd. Series Feb 7 DM'!$A$17:$I$99,9,FALSE))</f>
        <v>40</v>
      </c>
      <c r="M10" s="86">
        <f>IF(ISNA(VLOOKUP($C10,'Calabogie TT Feb 7 MO'!$A$17:$I$96,9,FALSE))=TRUE,0,VLOOKUP($C10,'Calabogie TT Feb 7 MO'!$A$17:$I$96,9,FALSE))</f>
        <v>0</v>
      </c>
      <c r="N10" s="86">
        <f>IF(ISNA(VLOOKUP($C10,'Calabogie TT Feb 6 MO'!$A$17:$I$99,9,FALSE))=TRUE,0,VLOOKUP($C10,'Calabogie TT Feb 6 MO'!$A$17:$I$99,9,FALSE))</f>
        <v>0</v>
      </c>
      <c r="O10" s="86">
        <f>IF(ISNA(VLOOKUP($C10,'Calgary Nor-Am Feb 13 MO'!$A$17:$I$99,9,FALSE))=TRUE,0,VLOOKUP($C10,'Calgary Nor-Am Feb 13 MO'!$A$17:$I$99,9,FALSE))</f>
        <v>51</v>
      </c>
      <c r="P10" s="86">
        <f>IF(ISNA(VLOOKUP($C10,'Calgary Nor-Am Feb 14 DM'!$A$17:$I$99,9,FALSE))=TRUE,0,VLOOKUP($C10,'Calgary Nor-Am Feb 14 DM'!$A$17:$I$99,9,FALSE))</f>
        <v>49</v>
      </c>
      <c r="Q10" s="86">
        <f>IF(ISNA(VLOOKUP($C10,'Camp Fortune TT Feb 21 MO'!$A$17:$I$99,9,FALSE))=TRUE,0,VLOOKUP($C10,'Camp Fortune TT Feb 21 MO'!$A$17:$I$99,9,FALSE))</f>
        <v>0</v>
      </c>
      <c r="R10" s="85">
        <f>IF(ISNA(VLOOKUP($C10,'Park City Nor-Am Feb 20 MO'!$A$17:$I$99,9,FALSE))=TRUE,0,VLOOKUP($C10,'Park City Nor-Am Feb 20 MO'!$A$17:$I$99,9,FALSE))</f>
        <v>39</v>
      </c>
      <c r="S10" s="86" t="str">
        <f>IF(ISNA(VLOOKUP($C10,'Park City Nor-Am Feb 21 DM'!$A$17:$I$99,9,FALSE))=TRUE,0,VLOOKUP($C10,'Park City Nor-Am Feb 21 DM'!$A$17:$I$99,9,FALSE))</f>
        <v>DNF</v>
      </c>
      <c r="T10" s="86">
        <f>IF(ISNA(VLOOKUP($C10,'Caledon TT Feb 27 MO'!$A$17:$I$98,9,FALSE))=TRUE,0,VLOOKUP($C10,'Caledon TT Feb 27 MO'!$A$17:$I$98,9,FALSE))</f>
        <v>0</v>
      </c>
      <c r="U10" s="86">
        <f>IF(ISNA(VLOOKUP($C10,'Caledon TT Feb 28 DM'!$A$17:$I$99,9,FALSE))=TRUE,0,VLOOKUP($C10,'Caledon TT Feb 28 DM'!$A$17:$I$99,9,FALSE))</f>
        <v>0</v>
      </c>
      <c r="V10" s="86">
        <f>IF(ISNA(VLOOKUP($C10,'Killington Nor-Am March 5 MO'!$A$17:$I$99,9,FALSE))=TRUE,0,VLOOKUP($C10,'Killington Nor-Am March 5 MO'!$A$17:$I$99,9,FALSE))</f>
        <v>46</v>
      </c>
      <c r="W10" s="86">
        <f>IF(ISNA(VLOOKUP($C10,'Killington Nor-Am March 6 DM'!$A$17:$I$99,9,FALSE))=TRUE,0,VLOOKUP($C10,'Killington Nor-Am March 6 DM'!$A$17:$I$99,9,FALSE))</f>
        <v>41</v>
      </c>
      <c r="X10" s="86">
        <f>IF(ISNA(VLOOKUP($C10,'VSC Nor-Am Feb 27 MO'!$A$17:$I$99,9,FALSE))=TRUE,0,VLOOKUP($C10,'VSC Nor-Am Feb 27 MO'!$A$17:$I$99,9,FALSE))</f>
        <v>44</v>
      </c>
      <c r="Y10" s="86">
        <f>IF(ISNA(VLOOKUP($C10,'VSC Nor-Am Feb 28 DM'!$A$17:$I$99,9,FALSE))=TRUE,0,VLOOKUP($C10,'VSC Nor-Am Feb 28 DM'!$A$17:$I$99,9,FALSE))</f>
        <v>40</v>
      </c>
      <c r="Z10" s="86">
        <f>IF(ISNA(VLOOKUP($C10,'Sr Nationals March 12 MO'!$A$17:$I$99,9,FALSE))=TRUE,0,VLOOKUP($C10,'Sr Nationals March 12 MO'!$A$17:$I$99,9,FALSE))</f>
        <v>26</v>
      </c>
      <c r="AA10" s="86">
        <f>IF(ISNA(VLOOKUP($C10,'Sr Nationals March 13 DM'!$A$17:$I$99,9,FALSE))=TRUE,0,VLOOKUP($C10,'Sr Nationals March 13 DM'!$A$17:$I$99,9,FALSE))</f>
        <v>38</v>
      </c>
      <c r="AB10" s="86">
        <f>IF(ISNA(VLOOKUP($C10,'Jr Nationals March 18 MO'!$A$17:$I$99,9,FALSE))=TRUE,0,VLOOKUP($C10,'Jr Nationals March 18 MO'!$A$17:$I$99,9,FALSE))</f>
        <v>0</v>
      </c>
      <c r="AC10" s="86">
        <f>IF(ISNA(VLOOKUP($C10,'Thunder Bay TT Jan 2016 MO'!$A$17:$I$99,9,FALSE))=TRUE,0,VLOOKUP($C10,'Thunder Bay TT Jan 2016 MO'!$A$17:$I$99,9,FALSE))</f>
        <v>0</v>
      </c>
      <c r="AD10" s="86">
        <f>IF(ISNA(VLOOKUP($C10,Event28!$A$17:$I$99,9,FALSE))=TRUE,0,VLOOKUP($C10,Event28!$A$17:$I$99,9,FALSE))</f>
        <v>0</v>
      </c>
      <c r="AE10" s="86">
        <f>IF(ISNA(VLOOKUP($C10,Event29!$A$17:$I$99,9,FALSE))=TRUE,0,VLOOKUP($C10,Event29!$A$17:$I$99,9,FALSE))</f>
        <v>0</v>
      </c>
      <c r="AF10" s="86">
        <f>IF(ISNA(VLOOKUP($C10,Event30!$A$17:$I$99,9,FALSE))=TRUE,0,VLOOKUP($C10,Event30!$A$17:$I$99,9,FALSE))</f>
        <v>0</v>
      </c>
    </row>
    <row r="11" spans="1:32" ht="15">
      <c r="A11" s="174" t="s">
        <v>55</v>
      </c>
      <c r="B11" s="174" t="s">
        <v>59</v>
      </c>
      <c r="C11" s="177" t="s">
        <v>52</v>
      </c>
      <c r="D11" s="90">
        <f>IF(ISNA(VLOOKUP($C11,'RPA Caclulations'!$C$6:$K$81,3,FALSE))=TRUE,"0",VLOOKUP($C11,'RPA Caclulations'!$C$6:$K$81,3,FALSE))</f>
        <v>4</v>
      </c>
      <c r="E11" s="85">
        <f>IF(ISNA(VLOOKUP($C11,'Canadian Selections Dec 19 - M'!$A$17:$I$67,9,FALSE))=TRUE,"0",VLOOKUP($C11,'Canadian Selections Dec 19 - M'!$A$17:$I$67,9,FALSE))</f>
        <v>49</v>
      </c>
      <c r="F11" s="86">
        <f>IF(ISNA(VLOOKUP($C11,'Canadian Selections Dec 20 - M'!$A$17:$I$66,9,FALSE))=TRUE,0,VLOOKUP($C11,'Canadian Selections Dec 20 - M'!$A$17:$I$66,9,FALSE))</f>
        <v>37</v>
      </c>
      <c r="G11" s="86">
        <f>IF(ISNA(VLOOKUP($C11,'Le Massif Cnd. Series Jan 16 MO'!$A$17:$I$95,9,FALSE))=TRUE,0,VLOOKUP($C11,'Le Massif Cnd. Series Jan 16 MO'!$A$17:$I$95,9,FALSE))</f>
        <v>41</v>
      </c>
      <c r="H11" s="86" t="str">
        <f>IF(ISNA(VLOOKUP($C11,'Le Massif Cnd. Series Jan 17 DM'!$A$17:$I$97,9,FALSE))=TRUE,0,VLOOKUP($C11,'Le Massif Cnd. Series Jan 17 DM'!$A$17:$I$97,9,FALSE))</f>
        <v>DNS</v>
      </c>
      <c r="I11" s="86">
        <f>IF(ISNA(VLOOKUP($C11,'USSA Bristol Jan 16 MO'!$A$17:$I$100,9,FALSE))=TRUE,0,VLOOKUP($C11,'USSA Bristol Jan 16 MO'!$A$17:$I$100,9,FALSE))</f>
        <v>0</v>
      </c>
      <c r="J11" s="86">
        <f>IF(ISNA(VLOOKUP($C11,'USSA Bristol Jan 17 DM'!$A$17:$I$99,9,FALSE))=TRUE,0,VLOOKUP($C11,'USSA Bristol Jan 17 DM'!$A$17:$I$99,9,FALSE))</f>
        <v>0</v>
      </c>
      <c r="K11" s="86">
        <f>IF(ISNA(VLOOKUP($C11,'Apex Cnd. Series Feb 6 MO'!$A$17:$I$99,9,FALSE))=TRUE,0,VLOOKUP($C11,'Apex Cnd. Series Feb 6 MO'!$A$17:$I$99,9,FALSE))</f>
        <v>0</v>
      </c>
      <c r="L11" s="86">
        <f>IF(ISNA(VLOOKUP($C11,'Apex Cnd. Series Feb 7 DM'!$A$17:$I$99,9,FALSE))=TRUE,0,VLOOKUP($C11,'Apex Cnd. Series Feb 7 DM'!$A$17:$I$99,9,FALSE))</f>
        <v>0</v>
      </c>
      <c r="M11" s="86">
        <f>IF(ISNA(VLOOKUP($C11,'Calabogie TT Feb 7 MO'!$A$17:$I$96,9,FALSE))=TRUE,0,VLOOKUP($C11,'Calabogie TT Feb 7 MO'!$A$17:$I$96,9,FALSE))</f>
        <v>0</v>
      </c>
      <c r="N11" s="86">
        <f>IF(ISNA(VLOOKUP($C11,'Calabogie TT Feb 6 MO'!$A$17:$I$99,9,FALSE))=TRUE,0,VLOOKUP($C11,'Calabogie TT Feb 6 MO'!$A$17:$I$99,9,FALSE))</f>
        <v>0</v>
      </c>
      <c r="O11" s="86">
        <f>IF(ISNA(VLOOKUP($C11,'Calgary Nor-Am Feb 13 MO'!$A$17:$I$99,9,FALSE))=TRUE,0,VLOOKUP($C11,'Calgary Nor-Am Feb 13 MO'!$A$17:$I$99,9,FALSE))</f>
        <v>0</v>
      </c>
      <c r="P11" s="86">
        <f>IF(ISNA(VLOOKUP($C11,'Calgary Nor-Am Feb 14 DM'!$A$17:$I$99,9,FALSE))=TRUE,0,VLOOKUP($C11,'Calgary Nor-Am Feb 14 DM'!$A$17:$I$99,9,FALSE))</f>
        <v>0</v>
      </c>
      <c r="Q11" s="86">
        <f>IF(ISNA(VLOOKUP($C11,'Camp Fortune TT Feb 21 MO'!$A$17:$I$99,9,FALSE))=TRUE,0,VLOOKUP($C11,'Camp Fortune TT Feb 21 MO'!$A$17:$I$99,9,FALSE))</f>
        <v>0</v>
      </c>
      <c r="R11" s="85">
        <f>IF(ISNA(VLOOKUP($C11,'Park City Nor-Am Feb 20 MO'!$A$17:$I$99,9,FALSE))=TRUE,0,VLOOKUP($C11,'Park City Nor-Am Feb 20 MO'!$A$17:$I$99,9,FALSE))</f>
        <v>0</v>
      </c>
      <c r="S11" s="86">
        <f>IF(ISNA(VLOOKUP($C11,'Park City Nor-Am Feb 21 DM'!$A$17:$I$99,9,FALSE))=TRUE,0,VLOOKUP($C11,'Park City Nor-Am Feb 21 DM'!$A$17:$I$99,9,FALSE))</f>
        <v>0</v>
      </c>
      <c r="T11" s="86">
        <f>IF(ISNA(VLOOKUP($C11,'Caledon TT Feb 27 MO'!$A$17:$I$98,9,FALSE))=TRUE,0,VLOOKUP($C11,'Caledon TT Feb 27 MO'!$A$17:$I$98,9,FALSE))</f>
        <v>0</v>
      </c>
      <c r="U11" s="86">
        <f>IF(ISNA(VLOOKUP($C11,'Caledon TT Feb 28 DM'!$A$17:$I$99,9,FALSE))=TRUE,0,VLOOKUP($C11,'Caledon TT Feb 28 DM'!$A$17:$I$99,9,FALSE))</f>
        <v>0</v>
      </c>
      <c r="V11" s="86" t="str">
        <f>IF(ISNA(VLOOKUP($C11,'Killington Nor-Am March 5 MO'!$A$17:$I$99,9,FALSE))=TRUE,0,VLOOKUP($C11,'Killington Nor-Am March 5 MO'!$A$17:$I$99,9,FALSE))</f>
        <v>DNF</v>
      </c>
      <c r="W11" s="86">
        <f>IF(ISNA(VLOOKUP($C11,'Killington Nor-Am March 6 DM'!$A$17:$I$99,9,FALSE))=TRUE,0,VLOOKUP($C11,'Killington Nor-Am March 6 DM'!$A$17:$I$99,9,FALSE))</f>
        <v>49</v>
      </c>
      <c r="X11" s="86">
        <f>IF(ISNA(VLOOKUP($C11,'VSC Nor-Am Feb 27 MO'!$A$17:$I$99,9,FALSE))=TRUE,0,VLOOKUP($C11,'VSC Nor-Am Feb 27 MO'!$A$17:$I$99,9,FALSE))</f>
        <v>48</v>
      </c>
      <c r="Y11" s="86">
        <f>IF(ISNA(VLOOKUP($C11,'VSC Nor-Am Feb 28 DM'!$A$17:$I$99,9,FALSE))=TRUE,0,VLOOKUP($C11,'VSC Nor-Am Feb 28 DM'!$A$17:$I$99,9,FALSE))</f>
        <v>59</v>
      </c>
      <c r="Z11" s="86">
        <f>IF(ISNA(VLOOKUP($C11,'Sr Nationals March 12 MO'!$A$17:$I$99,9,FALSE))=TRUE,0,VLOOKUP($C11,'Sr Nationals March 12 MO'!$A$17:$I$99,9,FALSE))</f>
        <v>31</v>
      </c>
      <c r="AA11" s="86">
        <f>IF(ISNA(VLOOKUP($C11,'Sr Nationals March 13 DM'!$A$17:$I$99,9,FALSE))=TRUE,0,VLOOKUP($C11,'Sr Nationals March 13 DM'!$A$17:$I$99,9,FALSE))</f>
        <v>31</v>
      </c>
      <c r="AB11" s="86">
        <f>IF(ISNA(VLOOKUP($C11,'Jr Nationals March 18 MO'!$A$17:$I$99,9,FALSE))=TRUE,0,VLOOKUP($C11,'Jr Nationals March 18 MO'!$A$17:$I$99,9,FALSE))</f>
        <v>0</v>
      </c>
      <c r="AC11" s="86">
        <f>IF(ISNA(VLOOKUP($C11,'Thunder Bay TT Jan 2016 MO'!$A$17:$I$99,9,FALSE))=TRUE,0,VLOOKUP($C11,'Thunder Bay TT Jan 2016 MO'!$A$17:$I$99,9,FALSE))</f>
        <v>0</v>
      </c>
      <c r="AD11" s="86">
        <f>IF(ISNA(VLOOKUP($C11,Event28!$A$17:$I$99,9,FALSE))=TRUE,0,VLOOKUP($C11,Event28!$A$17:$I$99,9,FALSE))</f>
        <v>0</v>
      </c>
      <c r="AE11" s="86">
        <f>IF(ISNA(VLOOKUP($C11,Event29!$A$17:$I$99,9,FALSE))=TRUE,0,VLOOKUP($C11,Event29!$A$17:$I$99,9,FALSE))</f>
        <v>0</v>
      </c>
      <c r="AF11" s="86">
        <f>IF(ISNA(VLOOKUP($C11,Event30!$A$17:$I$99,9,FALSE))=TRUE,0,VLOOKUP($C11,Event30!$A$17:$I$99,9,FALSE))</f>
        <v>0</v>
      </c>
    </row>
    <row r="12" spans="1:32" ht="15">
      <c r="A12" s="174" t="s">
        <v>66</v>
      </c>
      <c r="B12" s="174" t="s">
        <v>67</v>
      </c>
      <c r="C12" s="207" t="s">
        <v>65</v>
      </c>
      <c r="D12" s="90">
        <f>IF(ISNA(VLOOKUP($C12,'RPA Caclulations'!$C$6:$K$81,3,FALSE))=TRUE,"0",VLOOKUP($C12,'RPA Caclulations'!$C$6:$K$81,3,FALSE))</f>
        <v>5</v>
      </c>
      <c r="E12" s="85" t="str">
        <f>IF(ISNA(VLOOKUP($C12,'Canadian Selections Dec 19 - M'!$A$17:$I$67,9,FALSE))=TRUE,"0",VLOOKUP($C12,'Canadian Selections Dec 19 - M'!$A$17:$I$67,9,FALSE))</f>
        <v>0</v>
      </c>
      <c r="F12" s="86">
        <f>IF(ISNA(VLOOKUP($C12,'Canadian Selections Dec 20 - M'!$A$17:$I$17,9,FALSE))=TRUE,0,VLOOKUP($C12,'Canadian Selections Dec 20 - M'!$A$17:$I$17,9,FALSE))</f>
        <v>0</v>
      </c>
      <c r="G12" s="86">
        <f>IF(ISNA(VLOOKUP($C12,'Le Massif Cnd. Series Jan 16 MO'!$A$17:$I$95,9,FALSE))=TRUE,0,VLOOKUP($C12,'Le Massif Cnd. Series Jan 16 MO'!$A$17:$I$95,9,FALSE))</f>
        <v>31</v>
      </c>
      <c r="H12" s="86">
        <f>IF(ISNA(VLOOKUP($C12,'Le Massif Cnd. Series Jan 17 DM'!$A$17:$I$97,9,FALSE))=TRUE,0,VLOOKUP($C12,'Le Massif Cnd. Series Jan 17 DM'!$A$17:$I$97,9,FALSE))</f>
        <v>38</v>
      </c>
      <c r="I12" s="86">
        <f>IF(ISNA(VLOOKUP($C12,'USSA Bristol Jan 16 MO'!$A$17:$I$100,9,FALSE))=TRUE,0,VLOOKUP($C12,'USSA Bristol Jan 16 MO'!$A$17:$I$100,9,FALSE))</f>
        <v>0</v>
      </c>
      <c r="J12" s="86">
        <f>IF(ISNA(VLOOKUP($C12,'USSA Bristol Jan 17 DM'!$A$17:$I$99,9,FALSE))=TRUE,0,VLOOKUP($C12,'USSA Bristol Jan 17 DM'!$A$17:$I$99,9,FALSE))</f>
        <v>0</v>
      </c>
      <c r="K12" s="86">
        <f>IF(ISNA(VLOOKUP($C12,'Apex Cnd. Series Feb 6 MO'!$A$17:$I$99,9,FALSE))=TRUE,0,VLOOKUP($C12,'Apex Cnd. Series Feb 6 MO'!$A$17:$I$99,9,FALSE))</f>
        <v>0</v>
      </c>
      <c r="L12" s="86">
        <f>IF(ISNA(VLOOKUP($C12,'Apex Cnd. Series Feb 7 DM'!$A$17:$I$99,9,FALSE))=TRUE,0,VLOOKUP($C12,'Apex Cnd. Series Feb 7 DM'!$A$17:$I$99,9,FALSE))</f>
        <v>0</v>
      </c>
      <c r="M12" s="86">
        <f>IF(ISNA(VLOOKUP($C12,'Calabogie TT Feb 7 MO'!$A$17:$I$96,9,FALSE))=TRUE,0,VLOOKUP($C12,'Calabogie TT Feb 7 MO'!$A$17:$I$96,9,FALSE))</f>
        <v>2</v>
      </c>
      <c r="N12" s="86">
        <f>IF(ISNA(VLOOKUP($C12,'Calabogie TT Feb 6 MO'!$A$17:$I$99,9,FALSE))=TRUE,0,VLOOKUP($C12,'Calabogie TT Feb 6 MO'!$A$17:$I$99,9,FALSE))</f>
        <v>1</v>
      </c>
      <c r="O12" s="86">
        <f>IF(ISNA(VLOOKUP($C12,'Calgary Nor-Am Feb 13 MO'!$A$17:$I$99,9,FALSE))=TRUE,0,VLOOKUP($C12,'Calgary Nor-Am Feb 13 MO'!$A$17:$I$99,9,FALSE))</f>
        <v>0</v>
      </c>
      <c r="P12" s="86">
        <f>IF(ISNA(VLOOKUP($C12,'Calgary Nor-Am Feb 14 DM'!$A$17:$I$99,9,FALSE))=TRUE,0,VLOOKUP($C12,'Calgary Nor-Am Feb 14 DM'!$A$17:$I$99,9,FALSE))</f>
        <v>0</v>
      </c>
      <c r="Q12" s="86">
        <f>IF(ISNA(VLOOKUP($C12,'Camp Fortune TT Feb 21 MO'!$A$17:$I$99,9,FALSE))=TRUE,0,VLOOKUP($C12,'Camp Fortune TT Feb 21 MO'!$A$17:$I$99,9,FALSE))</f>
        <v>0</v>
      </c>
      <c r="R12" s="85">
        <f>IF(ISNA(VLOOKUP($C12,'Park City Nor-Am Feb 20 MO'!$A$17:$I$99,9,FALSE))=TRUE,0,VLOOKUP($C12,'Park City Nor-Am Feb 20 MO'!$A$17:$I$99,9,FALSE))</f>
        <v>0</v>
      </c>
      <c r="S12" s="86">
        <f>IF(ISNA(VLOOKUP($C12,'Park City Nor-Am Feb 21 DM'!$A$17:$I$99,9,FALSE))=TRUE,0,VLOOKUP($C12,'Park City Nor-Am Feb 21 DM'!$A$17:$I$99,9,FALSE))</f>
        <v>0</v>
      </c>
      <c r="T12" s="86">
        <f>IF(ISNA(VLOOKUP($C12,'Caledon TT Feb 27 MO'!$A$17:$I$98,9,FALSE))=TRUE,0,VLOOKUP($C12,'Caledon TT Feb 27 MO'!$A$17:$I$98,9,FALSE))</f>
        <v>1</v>
      </c>
      <c r="U12" s="86">
        <f>IF(ISNA(VLOOKUP($C12,'Caledon TT Feb 28 DM'!$A$17:$I$99,9,FALSE))=TRUE,0,VLOOKUP($C12,'Caledon TT Feb 28 DM'!$A$17:$I$99,9,FALSE))</f>
        <v>1</v>
      </c>
      <c r="V12" s="86">
        <f>IF(ISNA(VLOOKUP($C12,'Killington Nor-Am March 5 MO'!$A$17:$I$99,9,FALSE))=TRUE,0,VLOOKUP($C12,'Killington Nor-Am March 5 MO'!$A$17:$I$99,9,FALSE))</f>
        <v>0</v>
      </c>
      <c r="W12" s="86">
        <f>IF(ISNA(VLOOKUP($C12,'Killington Nor-Am March 6 DM'!$A$17:$I$99,9,FALSE))=TRUE,0,VLOOKUP($C12,'Killington Nor-Am March 6 DM'!$A$17:$I$99,9,FALSE))</f>
        <v>0</v>
      </c>
      <c r="X12" s="86">
        <f>IF(ISNA(VLOOKUP($C12,'VSC Nor-Am Feb 27 MO'!$A$17:$I$99,9,FALSE))=TRUE,0,VLOOKUP($C12,'VSC Nor-Am Feb 27 MO'!$A$17:$I$99,9,FALSE))</f>
        <v>0</v>
      </c>
      <c r="Y12" s="86">
        <f>IF(ISNA(VLOOKUP($C12,'VSC Nor-Am Feb 28 DM'!$A$17:$I$99,9,FALSE))=TRUE,0,VLOOKUP($C12,'VSC Nor-Am Feb 28 DM'!$A$17:$I$99,9,FALSE))</f>
        <v>0</v>
      </c>
      <c r="Z12" s="86">
        <f>IF(ISNA(VLOOKUP($C12,'Sr Nationals March 12 MO'!$A$17:$I$99,9,FALSE))=TRUE,0,VLOOKUP($C12,'Sr Nationals March 12 MO'!$A$17:$I$99,9,FALSE))</f>
        <v>0</v>
      </c>
      <c r="AA12" s="86">
        <f>IF(ISNA(VLOOKUP($C12,'Sr Nationals March 13 DM'!$A$17:$I$99,9,FALSE))=TRUE,0,VLOOKUP($C12,'Sr Nationals March 13 DM'!$A$17:$I$99,9,FALSE))</f>
        <v>0</v>
      </c>
      <c r="AB12" s="86">
        <f>IF(ISNA(VLOOKUP($C12,'Jr Nationals March 18 MO'!$A$17:$I$99,9,FALSE))=TRUE,0,VLOOKUP($C12,'Jr Nationals March 18 MO'!$A$17:$I$99,9,FALSE))</f>
        <v>17</v>
      </c>
      <c r="AC12" s="86">
        <f>IF(ISNA(VLOOKUP($C12,'Thunder Bay TT Jan 2016 MO'!$A$17:$I$99,9,FALSE))=TRUE,0,VLOOKUP($C12,'Thunder Bay TT Jan 2016 MO'!$A$17:$I$99,9,FALSE))</f>
        <v>0</v>
      </c>
      <c r="AD12" s="86">
        <f>IF(ISNA(VLOOKUP($C12,Event28!$A$17:$I$99,9,FALSE))=TRUE,0,VLOOKUP($C12,Event28!$A$17:$I$99,9,FALSE))</f>
        <v>0</v>
      </c>
      <c r="AE12" s="86">
        <f>IF(ISNA(VLOOKUP($C12,Event29!$A$17:$I$99,9,FALSE))=TRUE,0,VLOOKUP($C12,Event29!$A$17:$I$99,9,FALSE))</f>
        <v>0</v>
      </c>
      <c r="AF12" s="86">
        <f>IF(ISNA(VLOOKUP($C12,Event30!$A$17:$I$99,9,FALSE))=TRUE,0,VLOOKUP($C12,Event30!$A$17:$I$99,9,FALSE))</f>
        <v>0</v>
      </c>
    </row>
    <row r="13" spans="1:32" ht="13.5" customHeight="1">
      <c r="A13" s="174" t="s">
        <v>80</v>
      </c>
      <c r="B13" s="174" t="s">
        <v>67</v>
      </c>
      <c r="C13" s="207" t="s">
        <v>72</v>
      </c>
      <c r="D13" s="90">
        <f>IF(ISNA(VLOOKUP($C13,'RPA Caclulations'!$C$6:$K$81,3,FALSE))=TRUE,"0",VLOOKUP($C13,'RPA Caclulations'!$C$6:$K$81,3,FALSE))</f>
        <v>6</v>
      </c>
      <c r="E13" s="85" t="str">
        <f>IF(ISNA(VLOOKUP($C13,'Canadian Selections Dec 19 - M'!$A$17:$I$67,9,FALSE))=TRUE,"0",VLOOKUP($C13,'Canadian Selections Dec 19 - M'!$A$17:$I$67,9,FALSE))</f>
        <v>0</v>
      </c>
      <c r="F13" s="86">
        <f>IF(ISNA(VLOOKUP($C13,'Canadian Selections Dec 20 - M'!$A$17:$I$17,9,FALSE))=TRUE,0,VLOOKUP($C13,'Canadian Selections Dec 20 - M'!$A$17:$I$17,9,FALSE))</f>
        <v>0</v>
      </c>
      <c r="G13" s="86">
        <f>IF(ISNA(VLOOKUP($C13,'Le Massif Cnd. Series Jan 16 MO'!$A$17:$I$95,9,FALSE))=TRUE,0,VLOOKUP($C13,'Le Massif Cnd. Series Jan 16 MO'!$A$17:$I$95,9,FALSE))</f>
        <v>0</v>
      </c>
      <c r="H13" s="86">
        <f>IF(ISNA(VLOOKUP($C13,'Le Massif Cnd. Series Jan 17 DM'!$A$17:$I$97,9,FALSE))=TRUE,0,VLOOKUP($C13,'Le Massif Cnd. Series Jan 17 DM'!$A$17:$I$97,9,FALSE))</f>
        <v>0</v>
      </c>
      <c r="I13" s="86">
        <f>IF(ISNA(VLOOKUP($C13,'USSA Bristol Jan 16 MO'!$A$17:$I$100,9,FALSE))=TRUE,0,VLOOKUP($C13,'USSA Bristol Jan 16 MO'!$A$17:$I$100,9,FALSE))</f>
        <v>13</v>
      </c>
      <c r="J13" s="86">
        <f>IF(ISNA(VLOOKUP($C13,'USSA Bristol Jan 17 DM'!$A$17:$I$99,9,FALSE))=TRUE,0,VLOOKUP($C13,'USSA Bristol Jan 17 DM'!$A$17:$I$99,9,FALSE))</f>
        <v>16</v>
      </c>
      <c r="K13" s="86">
        <f>IF(ISNA(VLOOKUP($C13,'Apex Cnd. Series Feb 6 MO'!$A$17:$I$99,9,FALSE))=TRUE,0,VLOOKUP($C13,'Apex Cnd. Series Feb 6 MO'!$A$17:$I$99,9,FALSE))</f>
        <v>0</v>
      </c>
      <c r="L13" s="86">
        <f>IF(ISNA(VLOOKUP($C13,'Apex Cnd. Series Feb 7 DM'!$A$17:$I$99,9,FALSE))=TRUE,0,VLOOKUP($C13,'Apex Cnd. Series Feb 7 DM'!$A$17:$I$99,9,FALSE))</f>
        <v>0</v>
      </c>
      <c r="M13" s="86">
        <f>IF(ISNA(VLOOKUP($C13,'Calabogie TT Feb 7 MO'!$A$17:$I$96,9,FALSE))=TRUE,0,VLOOKUP($C13,'Calabogie TT Feb 7 MO'!$A$17:$I$96,9,FALSE))</f>
        <v>1</v>
      </c>
      <c r="N13" s="86">
        <f>IF(ISNA(VLOOKUP($C13,'Calabogie TT Feb 6 MO'!$A$17:$I$99,9,FALSE))=TRUE,0,VLOOKUP($C13,'Calabogie TT Feb 6 MO'!$A$17:$I$99,9,FALSE))</f>
        <v>2</v>
      </c>
      <c r="O13" s="86">
        <f>IF(ISNA(VLOOKUP($C13,'Calgary Nor-Am Feb 13 MO'!$A$17:$I$99,9,FALSE))=TRUE,0,VLOOKUP($C13,'Calgary Nor-Am Feb 13 MO'!$A$17:$I$99,9,FALSE))</f>
        <v>0</v>
      </c>
      <c r="P13" s="86">
        <f>IF(ISNA(VLOOKUP($C13,'Calgary Nor-Am Feb 14 DM'!$A$17:$I$99,9,FALSE))=TRUE,0,VLOOKUP($C13,'Calgary Nor-Am Feb 14 DM'!$A$17:$I$99,9,FALSE))</f>
        <v>0</v>
      </c>
      <c r="Q13" s="86">
        <f>IF(ISNA(VLOOKUP($C13,'Camp Fortune TT Feb 21 MO'!$A$17:$I$99,9,FALSE))=TRUE,0,VLOOKUP($C13,'Camp Fortune TT Feb 21 MO'!$A$17:$I$99,9,FALSE))</f>
        <v>2</v>
      </c>
      <c r="R13" s="85">
        <f>IF(ISNA(VLOOKUP($C13,'Park City Nor-Am Feb 20 MO'!$A$17:$I$99,9,FALSE))=TRUE,0,VLOOKUP($C13,'Park City Nor-Am Feb 20 MO'!$A$17:$I$99,9,FALSE))</f>
        <v>0</v>
      </c>
      <c r="S13" s="86">
        <f>IF(ISNA(VLOOKUP($C13,'Park City Nor-Am Feb 21 DM'!$A$17:$I$99,9,FALSE))=TRUE,0,VLOOKUP($C13,'Park City Nor-Am Feb 21 DM'!$A$17:$I$99,9,FALSE))</f>
        <v>0</v>
      </c>
      <c r="T13" s="86">
        <f>IF(ISNA(VLOOKUP($C13,'Caledon TT Feb 27 MO'!$A$17:$I$98,9,FALSE))=TRUE,0,VLOOKUP($C13,'Caledon TT Feb 27 MO'!$A$17:$I$98,9,FALSE))</f>
        <v>2</v>
      </c>
      <c r="U13" s="86">
        <f>IF(ISNA(VLOOKUP($C13,'Caledon TT Feb 28 DM'!$A$17:$I$99,9,FALSE))=TRUE,0,VLOOKUP($C13,'Caledon TT Feb 28 DM'!$A$17:$I$99,9,FALSE))</f>
        <v>2</v>
      </c>
      <c r="V13" s="86">
        <f>IF(ISNA(VLOOKUP($C13,'Killington Nor-Am March 5 MO'!$A$17:$I$99,9,FALSE))=TRUE,0,VLOOKUP($C13,'Killington Nor-Am March 5 MO'!$A$17:$I$99,9,FALSE))</f>
        <v>0</v>
      </c>
      <c r="W13" s="86">
        <f>IF(ISNA(VLOOKUP($C13,'Killington Nor-Am March 6 DM'!$A$17:$I$99,9,FALSE))=TRUE,0,VLOOKUP($C13,'Killington Nor-Am March 6 DM'!$A$17:$I$99,9,FALSE))</f>
        <v>0</v>
      </c>
      <c r="X13" s="86">
        <f>IF(ISNA(VLOOKUP($C13,'VSC Nor-Am Feb 27 MO'!$A$17:$I$99,9,FALSE))=TRUE,0,VLOOKUP($C13,'VSC Nor-Am Feb 27 MO'!$A$17:$I$99,9,FALSE))</f>
        <v>0</v>
      </c>
      <c r="Y13" s="86">
        <f>IF(ISNA(VLOOKUP($C13,'VSC Nor-Am Feb 28 DM'!$A$17:$I$99,9,FALSE))=TRUE,0,VLOOKUP($C13,'VSC Nor-Am Feb 28 DM'!$A$17:$I$99,9,FALSE))</f>
        <v>0</v>
      </c>
      <c r="Z13" s="86">
        <f>IF(ISNA(VLOOKUP($C13,'Sr Nationals March 12 MO'!$A$17:$I$99,9,FALSE))=TRUE,0,VLOOKUP($C13,'Sr Nationals March 12 MO'!$A$17:$I$99,9,FALSE))</f>
        <v>0</v>
      </c>
      <c r="AA13" s="86">
        <f>IF(ISNA(VLOOKUP($C13,'Sr Nationals March 13 DM'!$A$17:$I$99,9,FALSE))=TRUE,0,VLOOKUP($C13,'Sr Nationals March 13 DM'!$A$17:$I$99,9,FALSE))</f>
        <v>0</v>
      </c>
      <c r="AB13" s="86">
        <f>IF(ISNA(VLOOKUP($C13,'Jr Nationals March 18 MO'!$A$17:$I$99,9,FALSE))=TRUE,0,VLOOKUP($C13,'Jr Nationals March 18 MO'!$A$17:$I$99,9,FALSE))</f>
        <v>36</v>
      </c>
      <c r="AC13" s="86">
        <f>IF(ISNA(VLOOKUP($C13,'Thunder Bay TT Jan 2016 MO'!$A$17:$I$99,9,FALSE))=TRUE,0,VLOOKUP($C13,'Thunder Bay TT Jan 2016 MO'!$A$17:$I$99,9,FALSE))</f>
        <v>0</v>
      </c>
      <c r="AD13" s="86">
        <f>IF(ISNA(VLOOKUP($C13,Event28!$A$17:$I$99,9,FALSE))=TRUE,0,VLOOKUP($C13,Event28!$A$17:$I$99,9,FALSE))</f>
        <v>0</v>
      </c>
      <c r="AE13" s="86">
        <f>IF(ISNA(VLOOKUP($C13,Event29!$A$17:$I$99,9,FALSE))=TRUE,0,VLOOKUP($C13,Event29!$A$17:$I$99,9,FALSE))</f>
        <v>0</v>
      </c>
      <c r="AF13" s="86">
        <f>IF(ISNA(VLOOKUP($C13,Event30!$A$17:$I$99,9,FALSE))=TRUE,0,VLOOKUP($C13,Event30!$A$17:$I$99,9,FALSE))</f>
        <v>0</v>
      </c>
    </row>
    <row r="14" spans="1:32" ht="15">
      <c r="A14" s="174" t="s">
        <v>69</v>
      </c>
      <c r="B14" s="174" t="s">
        <v>70</v>
      </c>
      <c r="C14" s="115" t="s">
        <v>68</v>
      </c>
      <c r="D14" s="90">
        <f>IF(ISNA(VLOOKUP($C14,'RPA Caclulations'!$C$6:$K$81,3,FALSE))=TRUE,"0",VLOOKUP($C14,'RPA Caclulations'!$C$6:$K$81,3,FALSE))</f>
        <v>7</v>
      </c>
      <c r="E14" s="85" t="str">
        <f>IF(ISNA(VLOOKUP($C14,'Canadian Selections Dec 19 - M'!$A$17:$I$67,9,FALSE))=TRUE,"0",VLOOKUP($C14,'Canadian Selections Dec 19 - M'!$A$17:$I$67,9,FALSE))</f>
        <v>0</v>
      </c>
      <c r="F14" s="86">
        <f>IF(ISNA(VLOOKUP($C14,'Canadian Selections Dec 20 - M'!$A$17:$I$17,9,FALSE))=TRUE,0,VLOOKUP($C14,'Canadian Selections Dec 20 - M'!$A$17:$I$17,9,FALSE))</f>
        <v>0</v>
      </c>
      <c r="G14" s="86">
        <f>IF(ISNA(VLOOKUP($C14,'Le Massif Cnd. Series Jan 16 MO'!$A$17:$I$95,9,FALSE))=TRUE,0,VLOOKUP($C14,'Le Massif Cnd. Series Jan 16 MO'!$A$17:$I$95,9,FALSE))</f>
        <v>46</v>
      </c>
      <c r="H14" s="86" t="str">
        <f>IF(ISNA(VLOOKUP($C14,'Le Massif Cnd. Series Jan 17 DM'!$A$17:$I$97,9,FALSE))=TRUE,0,VLOOKUP($C14,'Le Massif Cnd. Series Jan 17 DM'!$A$17:$I$97,9,FALSE))</f>
        <v>DNS</v>
      </c>
      <c r="I14" s="86">
        <f>IF(ISNA(VLOOKUP($C14,'USSA Bristol Jan 16 MO'!$A$17:$I$100,9,FALSE))=TRUE,0,VLOOKUP($C14,'USSA Bristol Jan 16 MO'!$A$17:$I$100,9,FALSE))</f>
        <v>0</v>
      </c>
      <c r="J14" s="86">
        <f>IF(ISNA(VLOOKUP($C14,'USSA Bristol Jan 17 DM'!$A$17:$I$99,9,FALSE))=TRUE,0,VLOOKUP($C14,'USSA Bristol Jan 17 DM'!$A$17:$I$99,9,FALSE))</f>
        <v>0</v>
      </c>
      <c r="K14" s="86">
        <f>IF(ISNA(VLOOKUP($C14,'Apex Cnd. Series Feb 6 MO'!$A$17:$I$99,9,FALSE))=TRUE,0,VLOOKUP($C14,'Apex Cnd. Series Feb 6 MO'!$A$17:$I$99,9,FALSE))</f>
        <v>0</v>
      </c>
      <c r="L14" s="86">
        <f>IF(ISNA(VLOOKUP($C14,'Apex Cnd. Series Feb 7 DM'!$A$17:$I$99,9,FALSE))=TRUE,0,VLOOKUP($C14,'Apex Cnd. Series Feb 7 DM'!$A$17:$I$99,9,FALSE))</f>
        <v>0</v>
      </c>
      <c r="M14" s="86">
        <f>IF(ISNA(VLOOKUP($C14,'Calabogie TT Feb 7 MO'!$A$17:$I$96,9,FALSE))=TRUE,0,VLOOKUP($C14,'Calabogie TT Feb 7 MO'!$A$17:$I$96,9,FALSE))</f>
        <v>3</v>
      </c>
      <c r="N14" s="86">
        <f>IF(ISNA(VLOOKUP($C14,'Calabogie TT Feb 6 MO'!$A$17:$I$99,9,FALSE))=TRUE,0,VLOOKUP($C14,'Calabogie TT Feb 6 MO'!$A$17:$I$99,9,FALSE))</f>
        <v>3</v>
      </c>
      <c r="O14" s="86">
        <f>IF(ISNA(VLOOKUP($C14,'Calgary Nor-Am Feb 13 MO'!$A$17:$I$99,9,FALSE))=TRUE,0,VLOOKUP($C14,'Calgary Nor-Am Feb 13 MO'!$A$17:$I$99,9,FALSE))</f>
        <v>0</v>
      </c>
      <c r="P14" s="86">
        <f>IF(ISNA(VLOOKUP($C14,'Calgary Nor-Am Feb 14 DM'!$A$17:$I$99,9,FALSE))=TRUE,0,VLOOKUP($C14,'Calgary Nor-Am Feb 14 DM'!$A$17:$I$99,9,FALSE))</f>
        <v>0</v>
      </c>
      <c r="Q14" s="86">
        <f>IF(ISNA(VLOOKUP($C14,'Camp Fortune TT Feb 21 MO'!$A$17:$I$99,9,FALSE))=TRUE,0,VLOOKUP($C14,'Camp Fortune TT Feb 21 MO'!$A$17:$I$99,9,FALSE))</f>
        <v>1</v>
      </c>
      <c r="R14" s="85">
        <f>IF(ISNA(VLOOKUP($C14,'Park City Nor-Am Feb 20 MO'!$A$17:$I$99,9,FALSE))=TRUE,0,VLOOKUP($C14,'Park City Nor-Am Feb 20 MO'!$A$17:$I$99,9,FALSE))</f>
        <v>0</v>
      </c>
      <c r="S14" s="86">
        <f>IF(ISNA(VLOOKUP($C14,'Park City Nor-Am Feb 21 DM'!$A$17:$I$99,9,FALSE))=TRUE,0,VLOOKUP($C14,'Park City Nor-Am Feb 21 DM'!$A$17:$I$99,9,FALSE))</f>
        <v>0</v>
      </c>
      <c r="T14" s="86">
        <f>IF(ISNA(VLOOKUP($C14,'Caledon TT Feb 27 MO'!$A$17:$I$98,9,FALSE))=TRUE,0,VLOOKUP($C14,'Caledon TT Feb 27 MO'!$A$17:$I$98,9,FALSE))</f>
        <v>3</v>
      </c>
      <c r="U14" s="86">
        <f>IF(ISNA(VLOOKUP($C14,'Caledon TT Feb 28 DM'!$A$17:$I$99,9,FALSE))=TRUE,0,VLOOKUP($C14,'Caledon TT Feb 28 DM'!$A$17:$I$99,9,FALSE))</f>
        <v>3</v>
      </c>
      <c r="V14" s="86">
        <f>IF(ISNA(VLOOKUP($C14,'Killington Nor-Am March 5 MO'!$A$17:$I$99,9,FALSE))=TRUE,0,VLOOKUP($C14,'Killington Nor-Am March 5 MO'!$A$17:$I$99,9,FALSE))</f>
        <v>0</v>
      </c>
      <c r="W14" s="86">
        <f>IF(ISNA(VLOOKUP($C14,'Killington Nor-Am March 6 DM'!$A$17:$I$99,9,FALSE))=TRUE,0,VLOOKUP($C14,'Killington Nor-Am March 6 DM'!$A$17:$I$99,9,FALSE))</f>
        <v>0</v>
      </c>
      <c r="X14" s="86">
        <f>IF(ISNA(VLOOKUP($C14,'VSC Nor-Am Feb 27 MO'!$A$17:$I$99,9,FALSE))=TRUE,0,VLOOKUP($C14,'VSC Nor-Am Feb 27 MO'!$A$17:$I$99,9,FALSE))</f>
        <v>0</v>
      </c>
      <c r="Y14" s="86">
        <f>IF(ISNA(VLOOKUP($C14,'VSC Nor-Am Feb 28 DM'!$A$17:$I$99,9,FALSE))=TRUE,0,VLOOKUP($C14,'VSC Nor-Am Feb 28 DM'!$A$17:$I$99,9,FALSE))</f>
        <v>0</v>
      </c>
      <c r="Z14" s="86">
        <f>IF(ISNA(VLOOKUP($C14,'Sr Nationals March 12 MO'!$A$17:$I$99,9,FALSE))=TRUE,0,VLOOKUP($C14,'Sr Nationals March 12 MO'!$A$17:$I$99,9,FALSE))</f>
        <v>0</v>
      </c>
      <c r="AA14" s="86">
        <f>IF(ISNA(VLOOKUP($C14,'Sr Nationals March 13 DM'!$A$17:$I$99,9,FALSE))=TRUE,0,VLOOKUP($C14,'Sr Nationals March 13 DM'!$A$17:$I$99,9,FALSE))</f>
        <v>0</v>
      </c>
      <c r="AB14" s="86">
        <f>IF(ISNA(VLOOKUP($C14,'Jr Nationals March 18 MO'!$A$17:$I$99,9,FALSE))=TRUE,0,VLOOKUP($C14,'Jr Nationals March 18 MO'!$A$17:$I$99,9,FALSE))</f>
        <v>31</v>
      </c>
      <c r="AC14" s="86">
        <f>IF(ISNA(VLOOKUP($C14,'Thunder Bay TT Jan 2016 MO'!$A$17:$I$99,9,FALSE))=TRUE,0,VLOOKUP($C14,'Thunder Bay TT Jan 2016 MO'!$A$17:$I$99,9,FALSE))</f>
        <v>0</v>
      </c>
      <c r="AD14" s="86">
        <f>IF(ISNA(VLOOKUP($C14,Event28!$A$17:$I$99,9,FALSE))=TRUE,0,VLOOKUP($C14,Event28!$A$17:$I$99,9,FALSE))</f>
        <v>0</v>
      </c>
      <c r="AE14" s="86">
        <f>IF(ISNA(VLOOKUP($C14,Event29!$A$17:$I$99,9,FALSE))=TRUE,0,VLOOKUP($C14,Event29!$A$17:$I$99,9,FALSE))</f>
        <v>0</v>
      </c>
      <c r="AF14" s="86">
        <f>IF(ISNA(VLOOKUP($C14,Event30!$A$17:$I$99,9,FALSE))=TRUE,0,VLOOKUP($C14,Event30!$A$17:$I$99,9,FALSE))</f>
        <v>0</v>
      </c>
    </row>
    <row r="15" spans="1:32" ht="13.5" customHeight="1">
      <c r="A15" s="151" t="s">
        <v>140</v>
      </c>
      <c r="B15" s="151" t="s">
        <v>70</v>
      </c>
      <c r="C15" s="267" t="s">
        <v>117</v>
      </c>
      <c r="D15" s="90">
        <f>IF(ISNA(VLOOKUP($C15,'RPA Caclulations'!$C$6:$K$81,3,FALSE))=TRUE,"0",VLOOKUP($C15,'RPA Caclulations'!$C$6:$K$81,3,FALSE))</f>
        <v>8</v>
      </c>
      <c r="E15" s="85" t="str">
        <f>IF(ISNA(VLOOKUP($C15,'Canadian Selections Dec 19 - M'!$A$17:$I$67,9,FALSE))=TRUE,"0",VLOOKUP($C15,'Canadian Selections Dec 19 - M'!$A$17:$I$67,9,FALSE))</f>
        <v>0</v>
      </c>
      <c r="F15" s="86">
        <f>IF(ISNA(VLOOKUP($C15,'Canadian Selections Dec 20 - M'!$A$17:$I$17,9,FALSE))=TRUE,0,VLOOKUP($C15,'Canadian Selections Dec 20 - M'!$A$17:$I$17,9,FALSE))</f>
        <v>0</v>
      </c>
      <c r="G15" s="86">
        <f>IF(ISNA(VLOOKUP($C15,'Le Massif Cnd. Series Jan 16 MO'!$A$17:$I$95,9,FALSE))=TRUE,0,VLOOKUP($C15,'Le Massif Cnd. Series Jan 16 MO'!$A$17:$I$95,9,FALSE))</f>
        <v>0</v>
      </c>
      <c r="H15" s="86">
        <f>IF(ISNA(VLOOKUP($C15,'Le Massif Cnd. Series Jan 17 DM'!$A$17:$I$97,9,FALSE))=TRUE,0,VLOOKUP($C15,'Le Massif Cnd. Series Jan 17 DM'!$A$17:$I$97,9,FALSE))</f>
        <v>0</v>
      </c>
      <c r="I15" s="86">
        <f>IF(ISNA(VLOOKUP($C15,'USSA Bristol Jan 16 MO'!$A$17:$I$100,9,FALSE))=TRUE,0,VLOOKUP($C15,'USSA Bristol Jan 16 MO'!$A$17:$I$100,9,FALSE))</f>
        <v>0</v>
      </c>
      <c r="J15" s="86">
        <f>IF(ISNA(VLOOKUP($C15,'USSA Bristol Jan 17 DM'!$A$17:$I$99,9,FALSE))=TRUE,0,VLOOKUP($C15,'USSA Bristol Jan 17 DM'!$A$17:$I$99,9,FALSE))</f>
        <v>0</v>
      </c>
      <c r="K15" s="86">
        <f>IF(ISNA(VLOOKUP($C15,'Apex Cnd. Series Feb 6 MO'!$A$17:$I$99,9,FALSE))=TRUE,0,VLOOKUP($C15,'Apex Cnd. Series Feb 6 MO'!$A$17:$I$99,9,FALSE))</f>
        <v>0</v>
      </c>
      <c r="L15" s="86">
        <f>IF(ISNA(VLOOKUP($C15,'Apex Cnd. Series Feb 7 DM'!$A$17:$I$99,9,FALSE))=TRUE,0,VLOOKUP($C15,'Apex Cnd. Series Feb 7 DM'!$A$17:$I$99,9,FALSE))</f>
        <v>0</v>
      </c>
      <c r="M15" s="86">
        <f>IF(ISNA(VLOOKUP($C15,'Calabogie TT Feb 7 MO'!$A$17:$I$96,9,FALSE))=TRUE,0,VLOOKUP($C15,'Calabogie TT Feb 7 MO'!$A$17:$I$96,9,FALSE))</f>
        <v>9</v>
      </c>
      <c r="N15" s="86">
        <f>IF(ISNA(VLOOKUP($C15,'Calabogie TT Feb 6 MO'!$A$17:$I$99,9,FALSE))=TRUE,0,VLOOKUP($C15,'Calabogie TT Feb 6 MO'!$A$17:$I$99,9,FALSE))</f>
        <v>5</v>
      </c>
      <c r="O15" s="86">
        <f>IF(ISNA(VLOOKUP($C15,'Calgary Nor-Am Feb 13 MO'!$A$17:$I$99,9,FALSE))=TRUE,0,VLOOKUP($C15,'Calgary Nor-Am Feb 13 MO'!$A$17:$I$99,9,FALSE))</f>
        <v>0</v>
      </c>
      <c r="P15" s="86">
        <f>IF(ISNA(VLOOKUP($C15,'Calgary Nor-Am Feb 14 DM'!$A$17:$I$99,9,FALSE))=TRUE,0,VLOOKUP($C15,'Calgary Nor-Am Feb 14 DM'!$A$17:$I$99,9,FALSE))</f>
        <v>0</v>
      </c>
      <c r="Q15" s="86">
        <f>IF(ISNA(VLOOKUP($C15,'Camp Fortune TT Feb 21 MO'!$A$17:$I$99,9,FALSE))=TRUE,0,VLOOKUP($C15,'Camp Fortune TT Feb 21 MO'!$A$17:$I$99,9,FALSE))</f>
        <v>10</v>
      </c>
      <c r="R15" s="85">
        <f>IF(ISNA(VLOOKUP($C15,'Park City Nor-Am Feb 20 MO'!$A$17:$I$99,9,FALSE))=TRUE,0,VLOOKUP($C15,'Park City Nor-Am Feb 20 MO'!$A$17:$I$99,9,FALSE))</f>
        <v>0</v>
      </c>
      <c r="S15" s="86">
        <f>IF(ISNA(VLOOKUP($C15,'Park City Nor-Am Feb 21 DM'!$A$17:$I$99,9,FALSE))=TRUE,0,VLOOKUP($C15,'Park City Nor-Am Feb 21 DM'!$A$17:$I$99,9,FALSE))</f>
        <v>0</v>
      </c>
      <c r="T15" s="86">
        <f>IF(ISNA(VLOOKUP($C15,'Caledon TT Feb 27 MO'!$A$17:$I$98,9,FALSE))=TRUE,0,VLOOKUP($C15,'Caledon TT Feb 27 MO'!$A$17:$I$98,9,FALSE))</f>
        <v>4</v>
      </c>
      <c r="U15" s="86">
        <f>IF(ISNA(VLOOKUP($C15,'Caledon TT Feb 28 DM'!$A$17:$I$99,9,FALSE))=TRUE,0,VLOOKUP($C15,'Caledon TT Feb 28 DM'!$A$17:$I$99,9,FALSE))</f>
        <v>4</v>
      </c>
      <c r="V15" s="86">
        <f>IF(ISNA(VLOOKUP($C15,'Killington Nor-Am March 5 MO'!$A$17:$I$99,9,FALSE))=TRUE,0,VLOOKUP($C15,'Killington Nor-Am March 5 MO'!$A$17:$I$99,9,FALSE))</f>
        <v>0</v>
      </c>
      <c r="W15" s="86">
        <f>IF(ISNA(VLOOKUP($C15,'Killington Nor-Am March 6 DM'!$A$17:$I$99,9,FALSE))=TRUE,0,VLOOKUP($C15,'Killington Nor-Am March 6 DM'!$A$17:$I$99,9,FALSE))</f>
        <v>0</v>
      </c>
      <c r="X15" s="86">
        <f>IF(ISNA(VLOOKUP($C15,'VSC Nor-Am Feb 27 MO'!$A$17:$I$99,9,FALSE))=TRUE,0,VLOOKUP($C15,'VSC Nor-Am Feb 27 MO'!$A$17:$I$99,9,FALSE))</f>
        <v>0</v>
      </c>
      <c r="Y15" s="86">
        <f>IF(ISNA(VLOOKUP($C15,'VSC Nor-Am Feb 28 DM'!$A$17:$I$99,9,FALSE))=TRUE,0,VLOOKUP($C15,'VSC Nor-Am Feb 28 DM'!$A$17:$I$99,9,FALSE))</f>
        <v>0</v>
      </c>
      <c r="Z15" s="86">
        <f>IF(ISNA(VLOOKUP($C15,'Sr Nationals March 12 MO'!$A$17:$I$99,9,FALSE))=TRUE,0,VLOOKUP($C15,'Sr Nationals March 12 MO'!$A$17:$I$99,9,FALSE))</f>
        <v>0</v>
      </c>
      <c r="AA15" s="86">
        <f>IF(ISNA(VLOOKUP($C15,'Sr Nationals March 13 DM'!$A$17:$I$99,9,FALSE))=TRUE,0,VLOOKUP($C15,'Sr Nationals March 13 DM'!$A$17:$I$99,9,FALSE))</f>
        <v>0</v>
      </c>
      <c r="AB15" s="86">
        <f>IF(ISNA(VLOOKUP($C15,'Jr Nationals March 18 MO'!$A$17:$I$99,9,FALSE))=TRUE,0,VLOOKUP($C15,'Jr Nationals March 18 MO'!$A$17:$I$99,9,FALSE))</f>
        <v>41</v>
      </c>
      <c r="AC15" s="86">
        <f>IF(ISNA(VLOOKUP($C15,'Thunder Bay TT Jan 2016 MO'!$A$17:$I$99,9,FALSE))=TRUE,0,VLOOKUP($C15,'Thunder Bay TT Jan 2016 MO'!$A$17:$I$99,9,FALSE))</f>
        <v>0</v>
      </c>
      <c r="AD15" s="86">
        <f>IF(ISNA(VLOOKUP($C15,Event28!$A$17:$I$99,9,FALSE))=TRUE,0,VLOOKUP($C15,Event28!$A$17:$I$99,9,FALSE))</f>
        <v>0</v>
      </c>
      <c r="AE15" s="86">
        <f>IF(ISNA(VLOOKUP($C15,Event29!$A$17:$I$99,9,FALSE))=TRUE,0,VLOOKUP($C15,Event29!$A$17:$I$99,9,FALSE))</f>
        <v>0</v>
      </c>
      <c r="AF15" s="86">
        <f>IF(ISNA(VLOOKUP($C15,Event30!$A$17:$I$99,9,FALSE))=TRUE,0,VLOOKUP($C15,Event30!$A$17:$I$99,9,FALSE))</f>
        <v>0</v>
      </c>
    </row>
    <row r="16" spans="1:32" ht="15">
      <c r="A16" s="174" t="s">
        <v>80</v>
      </c>
      <c r="B16" s="174" t="s">
        <v>67</v>
      </c>
      <c r="C16" s="213" t="s">
        <v>73</v>
      </c>
      <c r="D16" s="90">
        <f>IF(ISNA(VLOOKUP($C16,'RPA Caclulations'!$C$6:$K$81,3,FALSE))=TRUE,"0",VLOOKUP($C16,'RPA Caclulations'!$C$6:$K$81,3,FALSE))</f>
        <v>9</v>
      </c>
      <c r="E16" s="85" t="str">
        <f>IF(ISNA(VLOOKUP($C16,'Canadian Selections Dec 19 - M'!$A$17:$I$67,9,FALSE))=TRUE,"0",VLOOKUP($C16,'Canadian Selections Dec 19 - M'!$A$17:$I$67,9,FALSE))</f>
        <v>0</v>
      </c>
      <c r="F16" s="86">
        <f>IF(ISNA(VLOOKUP($C16,'Canadian Selections Dec 20 - M'!$A$17:$I$17,9,FALSE))=TRUE,0,VLOOKUP($C16,'Canadian Selections Dec 20 - M'!$A$17:$I$17,9,FALSE))</f>
        <v>0</v>
      </c>
      <c r="G16" s="86">
        <f>IF(ISNA(VLOOKUP($C16,'Le Massif Cnd. Series Jan 16 MO'!$A$17:$I$95,9,FALSE))=TRUE,0,VLOOKUP($C16,'Le Massif Cnd. Series Jan 16 MO'!$A$17:$I$95,9,FALSE))</f>
        <v>0</v>
      </c>
      <c r="H16" s="86">
        <f>IF(ISNA(VLOOKUP($C16,'Le Massif Cnd. Series Jan 17 DM'!$A$17:$I$97,9,FALSE))=TRUE,0,VLOOKUP($C16,'Le Massif Cnd. Series Jan 17 DM'!$A$17:$I$97,9,FALSE))</f>
        <v>0</v>
      </c>
      <c r="I16" s="86">
        <f>IF(ISNA(VLOOKUP($C16,'USSA Bristol Jan 16 MO'!$A$17:$I$100,9,FALSE))=TRUE,0,VLOOKUP($C16,'USSA Bristol Jan 16 MO'!$A$17:$I$100,9,FALSE))</f>
        <v>15</v>
      </c>
      <c r="J16" s="86">
        <f>IF(ISNA(VLOOKUP($C16,'USSA Bristol Jan 17 DM'!$A$17:$I$99,9,FALSE))=TRUE,0,VLOOKUP($C16,'USSA Bristol Jan 17 DM'!$A$17:$I$99,9,FALSE))</f>
        <v>32</v>
      </c>
      <c r="K16" s="86">
        <f>IF(ISNA(VLOOKUP($C16,'Apex Cnd. Series Feb 6 MO'!$A$17:$I$99,9,FALSE))=TRUE,0,VLOOKUP($C16,'Apex Cnd. Series Feb 6 MO'!$A$17:$I$99,9,FALSE))</f>
        <v>0</v>
      </c>
      <c r="L16" s="86">
        <f>IF(ISNA(VLOOKUP($C16,'Apex Cnd. Series Feb 7 DM'!$A$17:$I$99,9,FALSE))=TRUE,0,VLOOKUP($C16,'Apex Cnd. Series Feb 7 DM'!$A$17:$I$99,9,FALSE))</f>
        <v>0</v>
      </c>
      <c r="M16" s="86">
        <f>IF(ISNA(VLOOKUP($C16,'Calabogie TT Feb 7 MO'!$A$17:$I$96,9,FALSE))=TRUE,0,VLOOKUP($C16,'Calabogie TT Feb 7 MO'!$A$17:$I$96,9,FALSE))</f>
        <v>4</v>
      </c>
      <c r="N16" s="86">
        <f>IF(ISNA(VLOOKUP($C16,'Calabogie TT Feb 6 MO'!$A$17:$I$99,9,FALSE))=TRUE,0,VLOOKUP($C16,'Calabogie TT Feb 6 MO'!$A$17:$I$99,9,FALSE))</f>
        <v>7</v>
      </c>
      <c r="O16" s="86">
        <f>IF(ISNA(VLOOKUP($C16,'Calgary Nor-Am Feb 13 MO'!$A$17:$I$99,9,FALSE))=TRUE,0,VLOOKUP($C16,'Calgary Nor-Am Feb 13 MO'!$A$17:$I$99,9,FALSE))</f>
        <v>0</v>
      </c>
      <c r="P16" s="86">
        <f>IF(ISNA(VLOOKUP($C16,'Calgary Nor-Am Feb 14 DM'!$A$17:$I$99,9,FALSE))=TRUE,0,VLOOKUP($C16,'Calgary Nor-Am Feb 14 DM'!$A$17:$I$99,9,FALSE))</f>
        <v>0</v>
      </c>
      <c r="Q16" s="86">
        <f>IF(ISNA(VLOOKUP($C16,'Camp Fortune TT Feb 21 MO'!$A$17:$I$99,9,FALSE))=TRUE,0,VLOOKUP($C16,'Camp Fortune TT Feb 21 MO'!$A$17:$I$99,9,FALSE))</f>
        <v>4</v>
      </c>
      <c r="R16" s="85">
        <f>IF(ISNA(VLOOKUP($C16,'Park City Nor-Am Feb 20 MO'!$A$17:$I$99,9,FALSE))=TRUE,0,VLOOKUP($C16,'Park City Nor-Am Feb 20 MO'!$A$17:$I$99,9,FALSE))</f>
        <v>0</v>
      </c>
      <c r="S16" s="86">
        <f>IF(ISNA(VLOOKUP($C16,'Park City Nor-Am Feb 21 DM'!$A$17:$I$99,9,FALSE))=TRUE,0,VLOOKUP($C16,'Park City Nor-Am Feb 21 DM'!$A$17:$I$99,9,FALSE))</f>
        <v>0</v>
      </c>
      <c r="T16" s="86">
        <f>IF(ISNA(VLOOKUP($C16,'Caledon TT Feb 27 MO'!$A$17:$I$98,9,FALSE))=TRUE,0,VLOOKUP($C16,'Caledon TT Feb 27 MO'!$A$17:$I$98,9,FALSE))</f>
        <v>0</v>
      </c>
      <c r="U16" s="86">
        <f>IF(ISNA(VLOOKUP($C16,'Caledon TT Feb 28 DM'!$A$17:$I$99,9,FALSE))=TRUE,0,VLOOKUP($C16,'Caledon TT Feb 28 DM'!$A$17:$I$99,9,FALSE))</f>
        <v>6</v>
      </c>
      <c r="V16" s="86">
        <f>IF(ISNA(VLOOKUP($C16,'Killington Nor-Am March 5 MO'!$A$17:$I$99,9,FALSE))=TRUE,0,VLOOKUP($C16,'Killington Nor-Am March 5 MO'!$A$17:$I$99,9,FALSE))</f>
        <v>0</v>
      </c>
      <c r="W16" s="86">
        <f>IF(ISNA(VLOOKUP($C16,'Killington Nor-Am March 6 DM'!$A$17:$I$99,9,FALSE))=TRUE,0,VLOOKUP($C16,'Killington Nor-Am March 6 DM'!$A$17:$I$99,9,FALSE))</f>
        <v>0</v>
      </c>
      <c r="X16" s="86">
        <f>IF(ISNA(VLOOKUP($C16,'VSC Nor-Am Feb 27 MO'!$A$17:$I$99,9,FALSE))=TRUE,0,VLOOKUP($C16,'VSC Nor-Am Feb 27 MO'!$A$17:$I$99,9,FALSE))</f>
        <v>0</v>
      </c>
      <c r="Y16" s="86">
        <f>IF(ISNA(VLOOKUP($C16,'VSC Nor-Am Feb 28 DM'!$A$17:$I$99,9,FALSE))=TRUE,0,VLOOKUP($C16,'VSC Nor-Am Feb 28 DM'!$A$17:$I$99,9,FALSE))</f>
        <v>0</v>
      </c>
      <c r="Z16" s="86">
        <f>IF(ISNA(VLOOKUP($C16,'Sr Nationals March 12 MO'!$A$17:$I$99,9,FALSE))=TRUE,0,VLOOKUP($C16,'Sr Nationals March 12 MO'!$A$17:$I$99,9,FALSE))</f>
        <v>0</v>
      </c>
      <c r="AA16" s="86">
        <f>IF(ISNA(VLOOKUP($C16,'Sr Nationals March 13 DM'!$A$17:$I$99,9,FALSE))=TRUE,0,VLOOKUP($C16,'Sr Nationals March 13 DM'!$A$17:$I$99,9,FALSE))</f>
        <v>0</v>
      </c>
      <c r="AB16" s="86">
        <f>IF(ISNA(VLOOKUP($C16,'Jr Nationals March 18 MO'!$A$17:$I$99,9,FALSE))=TRUE,0,VLOOKUP($C16,'Jr Nationals March 18 MO'!$A$17:$I$99,9,FALSE))</f>
        <v>35</v>
      </c>
      <c r="AC16" s="86">
        <f>IF(ISNA(VLOOKUP($C16,'Thunder Bay TT Jan 2016 MO'!$A$17:$I$99,9,FALSE))=TRUE,0,VLOOKUP($C16,'Thunder Bay TT Jan 2016 MO'!$A$17:$I$99,9,FALSE))</f>
        <v>0</v>
      </c>
      <c r="AD16" s="86">
        <f>IF(ISNA(VLOOKUP($C16,Event28!$A$17:$I$99,9,FALSE))=TRUE,0,VLOOKUP($C16,Event28!$A$17:$I$99,9,FALSE))</f>
        <v>0</v>
      </c>
      <c r="AE16" s="86">
        <f>IF(ISNA(VLOOKUP($C16,Event29!$A$17:$I$99,9,FALSE))=TRUE,0,VLOOKUP($C16,Event29!$A$17:$I$99,9,FALSE))</f>
        <v>0</v>
      </c>
      <c r="AF16" s="86">
        <f>IF(ISNA(VLOOKUP($C16,Event30!$A$17:$I$99,9,FALSE))=TRUE,0,VLOOKUP($C16,Event30!$A$17:$I$99,9,FALSE))</f>
        <v>0</v>
      </c>
    </row>
    <row r="17" spans="1:32" ht="13.5" customHeight="1">
      <c r="A17" s="174" t="s">
        <v>80</v>
      </c>
      <c r="B17" s="174" t="s">
        <v>67</v>
      </c>
      <c r="C17" s="207" t="s">
        <v>77</v>
      </c>
      <c r="D17" s="90">
        <f>IF(ISNA(VLOOKUP($C17,'RPA Caclulations'!$C$6:$K$81,3,FALSE))=TRUE,"0",VLOOKUP($C17,'RPA Caclulations'!$C$6:$K$81,3,FALSE))</f>
        <v>10</v>
      </c>
      <c r="E17" s="85" t="str">
        <f>IF(ISNA(VLOOKUP($C17,'Canadian Selections Dec 19 - M'!$A$17:$I$67,9,FALSE))=TRUE,"0",VLOOKUP($C17,'Canadian Selections Dec 19 - M'!$A$17:$I$67,9,FALSE))</f>
        <v>0</v>
      </c>
      <c r="F17" s="86">
        <f>IF(ISNA(VLOOKUP($C17,'Canadian Selections Dec 20 - M'!$A$17:$I$66,9,FALSE))=TRUE,0,VLOOKUP($C17,'Canadian Selections Dec 20 - M'!$A$17:$I$66,9,FALSE))</f>
        <v>0</v>
      </c>
      <c r="G17" s="86">
        <f>IF(ISNA(VLOOKUP($C17,'Le Massif Cnd. Series Jan 16 MO'!$A$17:$I$95,9,FALSE))=TRUE,0,VLOOKUP($C17,'Le Massif Cnd. Series Jan 16 MO'!$A$17:$I$95,9,FALSE))</f>
        <v>0</v>
      </c>
      <c r="H17" s="86">
        <f>IF(ISNA(VLOOKUP($C17,'Le Massif Cnd. Series Jan 17 DM'!$A$17:$I$97,9,FALSE))=TRUE,0,VLOOKUP($C17,'Le Massif Cnd. Series Jan 17 DM'!$A$17:$I$97,9,FALSE))</f>
        <v>0</v>
      </c>
      <c r="I17" s="86">
        <f>IF(ISNA(VLOOKUP($C17,'USSA Bristol Jan 16 MO'!$A$17:$I$100,9,FALSE))=TRUE,0,VLOOKUP($C17,'USSA Bristol Jan 16 MO'!$A$17:$I$100,9,FALSE))</f>
        <v>36</v>
      </c>
      <c r="J17" s="86">
        <f>IF(ISNA(VLOOKUP($C17,'USSA Bristol Jan 17 DM'!$A$17:$I$99,9,FALSE))=TRUE,0,VLOOKUP($C17,'USSA Bristol Jan 17 DM'!$A$17:$I$99,9,FALSE))</f>
        <v>38</v>
      </c>
      <c r="K17" s="86">
        <f>IF(ISNA(VLOOKUP($C17,'Apex Cnd. Series Feb 6 MO'!$A$17:$I$99,9,FALSE))=TRUE,0,VLOOKUP($C17,'Apex Cnd. Series Feb 6 MO'!$A$17:$I$99,9,FALSE))</f>
        <v>0</v>
      </c>
      <c r="L17" s="86">
        <f>IF(ISNA(VLOOKUP($C17,'Apex Cnd. Series Feb 7 DM'!$A$17:$I$99,9,FALSE))=TRUE,0,VLOOKUP($C17,'Apex Cnd. Series Feb 7 DM'!$A$17:$I$99,9,FALSE))</f>
        <v>0</v>
      </c>
      <c r="M17" s="86">
        <f>IF(ISNA(VLOOKUP($C17,'Calabogie TT Feb 7 MO'!$A$17:$I$96,9,FALSE))=TRUE,0,VLOOKUP($C17,'Calabogie TT Feb 7 MO'!$A$17:$I$96,9,FALSE))</f>
        <v>10</v>
      </c>
      <c r="N17" s="86">
        <f>IF(ISNA(VLOOKUP($C17,'Calabogie TT Feb 6 MO'!$A$17:$I$99,9,FALSE))=TRUE,0,VLOOKUP($C17,'Calabogie TT Feb 6 MO'!$A$17:$I$99,9,FALSE))</f>
        <v>8</v>
      </c>
      <c r="O17" s="86">
        <f>IF(ISNA(VLOOKUP($C17,'Calgary Nor-Am Feb 13 MO'!$A$17:$I$99,9,FALSE))=TRUE,0,VLOOKUP($C17,'Calgary Nor-Am Feb 13 MO'!$A$17:$I$99,9,FALSE))</f>
        <v>0</v>
      </c>
      <c r="P17" s="86">
        <f>IF(ISNA(VLOOKUP($C17,'Calgary Nor-Am Feb 14 DM'!$A$17:$I$99,9,FALSE))=TRUE,0,VLOOKUP($C17,'Calgary Nor-Am Feb 14 DM'!$A$17:$I$99,9,FALSE))</f>
        <v>0</v>
      </c>
      <c r="Q17" s="86">
        <f>IF(ISNA(VLOOKUP($C17,'Camp Fortune TT Feb 21 MO'!$A$17:$I$99,9,FALSE))=TRUE,0,VLOOKUP($C17,'Camp Fortune TT Feb 21 MO'!$A$17:$I$99,9,FALSE))</f>
        <v>6</v>
      </c>
      <c r="R17" s="85">
        <f>IF(ISNA(VLOOKUP($C17,'Park City Nor-Am Feb 20 MO'!$A$17:$I$99,9,FALSE))=TRUE,0,VLOOKUP($C17,'Park City Nor-Am Feb 20 MO'!$A$17:$I$99,9,FALSE))</f>
        <v>0</v>
      </c>
      <c r="S17" s="86">
        <f>IF(ISNA(VLOOKUP($C17,'Park City Nor-Am Feb 21 DM'!$A$17:$I$99,9,FALSE))=TRUE,0,VLOOKUP($C17,'Park City Nor-Am Feb 21 DM'!$A$17:$I$99,9,FALSE))</f>
        <v>0</v>
      </c>
      <c r="T17" s="86">
        <f>IF(ISNA(VLOOKUP($C17,'Caledon TT Feb 27 MO'!$A$17:$I$98,9,FALSE))=TRUE,0,VLOOKUP($C17,'Caledon TT Feb 27 MO'!$A$17:$I$98,9,FALSE))</f>
        <v>5</v>
      </c>
      <c r="U17" s="86">
        <f>IF(ISNA(VLOOKUP($C17,'Caledon TT Feb 28 DM'!$A$17:$I$99,9,FALSE))=TRUE,0,VLOOKUP($C17,'Caledon TT Feb 28 DM'!$A$17:$I$99,9,FALSE))</f>
        <v>5</v>
      </c>
      <c r="V17" s="86">
        <f>IF(ISNA(VLOOKUP($C17,'Killington Nor-Am March 5 MO'!$A$17:$I$99,9,FALSE))=TRUE,0,VLOOKUP($C17,'Killington Nor-Am March 5 MO'!$A$17:$I$99,9,FALSE))</f>
        <v>0</v>
      </c>
      <c r="W17" s="86">
        <f>IF(ISNA(VLOOKUP($C17,'Killington Nor-Am March 6 DM'!$A$17:$I$99,9,FALSE))=TRUE,0,VLOOKUP($C17,'Killington Nor-Am March 6 DM'!$A$17:$I$99,9,FALSE))</f>
        <v>0</v>
      </c>
      <c r="X17" s="86">
        <f>IF(ISNA(VLOOKUP($C17,'VSC Nor-Am Feb 27 MO'!$A$17:$I$99,9,FALSE))=TRUE,0,VLOOKUP($C17,'VSC Nor-Am Feb 27 MO'!$A$17:$I$99,9,FALSE))</f>
        <v>0</v>
      </c>
      <c r="Y17" s="86">
        <f>IF(ISNA(VLOOKUP($C17,'VSC Nor-Am Feb 28 DM'!$A$17:$I$99,9,FALSE))=TRUE,0,VLOOKUP($C17,'VSC Nor-Am Feb 28 DM'!$A$17:$I$99,9,FALSE))</f>
        <v>0</v>
      </c>
      <c r="Z17" s="86">
        <f>IF(ISNA(VLOOKUP($C17,'Sr Nationals March 12 MO'!$A$17:$I$99,9,FALSE))=TRUE,0,VLOOKUP($C17,'Sr Nationals March 12 MO'!$A$17:$I$99,9,FALSE))</f>
        <v>0</v>
      </c>
      <c r="AA17" s="86">
        <f>IF(ISNA(VLOOKUP($C17,'Sr Nationals March 13 DM'!$A$17:$I$99,9,FALSE))=TRUE,0,VLOOKUP($C17,'Sr Nationals March 13 DM'!$A$17:$I$99,9,FALSE))</f>
        <v>0</v>
      </c>
      <c r="AB17" s="86" t="str">
        <f>IF(ISNA(VLOOKUP($C17,'Jr Nationals March 18 MO'!$A$17:$I$99,9,FALSE))=TRUE,0,VLOOKUP($C17,'Jr Nationals March 18 MO'!$A$17:$I$99,9,FALSE))</f>
        <v>DNF</v>
      </c>
      <c r="AC17" s="86">
        <f>IF(ISNA(VLOOKUP($C17,'Thunder Bay TT Jan 2016 MO'!$A$17:$I$99,9,FALSE))=TRUE,0,VLOOKUP($C17,'Thunder Bay TT Jan 2016 MO'!$A$17:$I$99,9,FALSE))</f>
        <v>0</v>
      </c>
      <c r="AD17" s="86">
        <f>IF(ISNA(VLOOKUP($C17,Event28!$A$17:$I$99,9,FALSE))=TRUE,0,VLOOKUP($C17,Event28!$A$17:$I$99,9,FALSE))</f>
        <v>0</v>
      </c>
      <c r="AE17" s="86">
        <f>IF(ISNA(VLOOKUP($C17,Event29!$A$17:$I$99,9,FALSE))=TRUE,0,VLOOKUP($C17,Event29!$A$17:$I$99,9,FALSE))</f>
        <v>0</v>
      </c>
      <c r="AF17" s="86">
        <f>IF(ISNA(VLOOKUP($C17,Event30!$A$17:$I$99,9,FALSE))=TRUE,0,VLOOKUP($C17,Event30!$A$17:$I$99,9,FALSE))</f>
        <v>0</v>
      </c>
    </row>
    <row r="18" spans="1:32" ht="13.5">
      <c r="A18" s="151" t="s">
        <v>140</v>
      </c>
      <c r="B18" s="151" t="s">
        <v>67</v>
      </c>
      <c r="C18" s="207" t="s">
        <v>106</v>
      </c>
      <c r="D18" s="90">
        <f>IF(ISNA(VLOOKUP($C18,'RPA Caclulations'!$C$6:$K$81,3,FALSE))=TRUE,"0",VLOOKUP($C18,'RPA Caclulations'!$C$6:$K$81,3,FALSE))</f>
        <v>11</v>
      </c>
      <c r="E18" s="85" t="str">
        <f>IF(ISNA(VLOOKUP($C18,'Canadian Selections Dec 19 - M'!$A$17:$I$67,9,FALSE))=TRUE,"0",VLOOKUP($C18,'Canadian Selections Dec 19 - M'!$A$17:$I$67,9,FALSE))</f>
        <v>0</v>
      </c>
      <c r="F18" s="86">
        <f>IF(ISNA(VLOOKUP($C18,'Canadian Selections Dec 20 - M'!$A$17:$I$17,9,FALSE))=TRUE,0,VLOOKUP($C18,'Canadian Selections Dec 20 - M'!$A$17:$I$17,9,FALSE))</f>
        <v>0</v>
      </c>
      <c r="G18" s="86">
        <f>IF(ISNA(VLOOKUP($C18,'Le Massif Cnd. Series Jan 16 MO'!$A$17:$I$95,9,FALSE))=TRUE,0,VLOOKUP($C18,'Le Massif Cnd. Series Jan 16 MO'!$A$17:$I$95,9,FALSE))</f>
        <v>0</v>
      </c>
      <c r="H18" s="86">
        <f>IF(ISNA(VLOOKUP($C18,'Le Massif Cnd. Series Jan 17 DM'!$A$17:$I$97,9,FALSE))=TRUE,0,VLOOKUP($C18,'Le Massif Cnd. Series Jan 17 DM'!$A$17:$I$97,9,FALSE))</f>
        <v>0</v>
      </c>
      <c r="I18" s="86">
        <f>IF(ISNA(VLOOKUP($C18,'USSA Bristol Jan 16 MO'!$A$17:$I$100,9,FALSE))=TRUE,0,VLOOKUP($C18,'USSA Bristol Jan 16 MO'!$A$17:$I$100,9,FALSE))</f>
        <v>0</v>
      </c>
      <c r="J18" s="86">
        <f>IF(ISNA(VLOOKUP($C18,'USSA Bristol Jan 17 DM'!$A$17:$I$99,9,FALSE))=TRUE,0,VLOOKUP($C18,'USSA Bristol Jan 17 DM'!$A$17:$I$99,9,FALSE))</f>
        <v>0</v>
      </c>
      <c r="K18" s="86">
        <f>IF(ISNA(VLOOKUP($C18,'Apex Cnd. Series Feb 6 MO'!$A$17:$I$99,9,FALSE))=TRUE,0,VLOOKUP($C18,'Apex Cnd. Series Feb 6 MO'!$A$17:$I$99,9,FALSE))</f>
        <v>0</v>
      </c>
      <c r="L18" s="86">
        <f>IF(ISNA(VLOOKUP($C18,'Apex Cnd. Series Feb 7 DM'!$A$17:$I$99,9,FALSE))=TRUE,0,VLOOKUP($C18,'Apex Cnd. Series Feb 7 DM'!$A$17:$I$99,9,FALSE))</f>
        <v>0</v>
      </c>
      <c r="M18" s="86">
        <f>IF(ISNA(VLOOKUP($C18,'Calabogie TT Feb 7 MO'!$A$17:$I$96,9,FALSE))=TRUE,0,VLOOKUP($C18,'Calabogie TT Feb 7 MO'!$A$17:$I$96,9,FALSE))</f>
        <v>11</v>
      </c>
      <c r="N18" s="86">
        <f>IF(ISNA(VLOOKUP($C18,'Calabogie TT Feb 6 MO'!$A$17:$I$99,9,FALSE))=TRUE,0,VLOOKUP($C18,'Calabogie TT Feb 6 MO'!$A$17:$I$99,9,FALSE))</f>
        <v>12</v>
      </c>
      <c r="O18" s="86">
        <f>IF(ISNA(VLOOKUP($C18,'Calgary Nor-Am Feb 13 MO'!$A$17:$I$99,9,FALSE))=TRUE,0,VLOOKUP($C18,'Calgary Nor-Am Feb 13 MO'!$A$17:$I$99,9,FALSE))</f>
        <v>0</v>
      </c>
      <c r="P18" s="86">
        <f>IF(ISNA(VLOOKUP($C18,'Calgary Nor-Am Feb 14 DM'!$A$17:$I$99,9,FALSE))=TRUE,0,VLOOKUP($C18,'Calgary Nor-Am Feb 14 DM'!$A$17:$I$99,9,FALSE))</f>
        <v>0</v>
      </c>
      <c r="Q18" s="86">
        <f>IF(ISNA(VLOOKUP($C18,'Camp Fortune TT Feb 21 MO'!$A$17:$I$99,9,FALSE))=TRUE,0,VLOOKUP($C18,'Camp Fortune TT Feb 21 MO'!$A$17:$I$99,9,FALSE))</f>
        <v>8</v>
      </c>
      <c r="R18" s="85">
        <f>IF(ISNA(VLOOKUP($C18,'Park City Nor-Am Feb 20 MO'!$A$17:$I$99,9,FALSE))=TRUE,0,VLOOKUP($C18,'Park City Nor-Am Feb 20 MO'!$A$17:$I$99,9,FALSE))</f>
        <v>0</v>
      </c>
      <c r="S18" s="86">
        <f>IF(ISNA(VLOOKUP($C18,'Park City Nor-Am Feb 21 DM'!$A$17:$I$99,9,FALSE))=TRUE,0,VLOOKUP($C18,'Park City Nor-Am Feb 21 DM'!$A$17:$I$99,9,FALSE))</f>
        <v>0</v>
      </c>
      <c r="T18" s="86">
        <f>IF(ISNA(VLOOKUP($C18,'Caledon TT Feb 27 MO'!$A$17:$I$98,9,FALSE))=TRUE,0,VLOOKUP($C18,'Caledon TT Feb 27 MO'!$A$17:$I$98,9,FALSE))</f>
        <v>9</v>
      </c>
      <c r="U18" s="86">
        <f>IF(ISNA(VLOOKUP($C18,'Caledon TT Feb 28 DM'!$A$17:$I$99,9,FALSE))=TRUE,0,VLOOKUP($C18,'Caledon TT Feb 28 DM'!$A$17:$I$99,9,FALSE))</f>
        <v>8</v>
      </c>
      <c r="V18" s="86">
        <f>IF(ISNA(VLOOKUP($C18,'Killington Nor-Am March 5 MO'!$A$17:$I$99,9,FALSE))=TRUE,0,VLOOKUP($C18,'Killington Nor-Am March 5 MO'!$A$17:$I$99,9,FALSE))</f>
        <v>0</v>
      </c>
      <c r="W18" s="86">
        <f>IF(ISNA(VLOOKUP($C18,'Killington Nor-Am March 6 DM'!$A$17:$I$99,9,FALSE))=TRUE,0,VLOOKUP($C18,'Killington Nor-Am March 6 DM'!$A$17:$I$99,9,FALSE))</f>
        <v>0</v>
      </c>
      <c r="X18" s="86">
        <f>IF(ISNA(VLOOKUP($C18,'VSC Nor-Am Feb 27 MO'!$A$17:$I$99,9,FALSE))=TRUE,0,VLOOKUP($C18,'VSC Nor-Am Feb 27 MO'!$A$17:$I$99,9,FALSE))</f>
        <v>0</v>
      </c>
      <c r="Y18" s="86">
        <f>IF(ISNA(VLOOKUP($C18,'VSC Nor-Am Feb 28 DM'!$A$17:$I$99,9,FALSE))=TRUE,0,VLOOKUP($C18,'VSC Nor-Am Feb 28 DM'!$A$17:$I$99,9,FALSE))</f>
        <v>0</v>
      </c>
      <c r="Z18" s="86">
        <f>IF(ISNA(VLOOKUP($C18,'Sr Nationals March 12 MO'!$A$17:$I$99,9,FALSE))=TRUE,0,VLOOKUP($C18,'Sr Nationals March 12 MO'!$A$17:$I$99,9,FALSE))</f>
        <v>0</v>
      </c>
      <c r="AA18" s="86">
        <f>IF(ISNA(VLOOKUP($C18,'Sr Nationals March 13 DM'!$A$17:$I$99,9,FALSE))=TRUE,0,VLOOKUP($C18,'Sr Nationals March 13 DM'!$A$17:$I$99,9,FALSE))</f>
        <v>0</v>
      </c>
      <c r="AB18" s="86">
        <f>IF(ISNA(VLOOKUP($C18,'Jr Nationals March 18 MO'!$A$17:$I$99,9,FALSE))=TRUE,0,VLOOKUP($C18,'Jr Nationals March 18 MO'!$A$17:$I$99,9,FALSE))</f>
        <v>0</v>
      </c>
      <c r="AC18" s="86">
        <f>IF(ISNA(VLOOKUP($C18,'Thunder Bay TT Jan 2016 MO'!$A$17:$I$99,9,FALSE))=TRUE,0,VLOOKUP($C18,'Thunder Bay TT Jan 2016 MO'!$A$17:$I$99,9,FALSE))</f>
        <v>0</v>
      </c>
      <c r="AD18" s="86">
        <f>IF(ISNA(VLOOKUP($C18,Event28!$A$17:$I$99,9,FALSE))=TRUE,0,VLOOKUP($C18,Event28!$A$17:$I$99,9,FALSE))</f>
        <v>0</v>
      </c>
      <c r="AE18" s="86">
        <f>IF(ISNA(VLOOKUP($C18,Event29!$A$17:$I$99,9,FALSE))=TRUE,0,VLOOKUP($C18,Event29!$A$17:$I$99,9,FALSE))</f>
        <v>0</v>
      </c>
      <c r="AF18" s="86">
        <f>IF(ISNA(VLOOKUP($C18,Event30!$A$17:$I$99,9,FALSE))=TRUE,0,VLOOKUP($C18,Event30!$A$17:$I$99,9,FALSE))</f>
        <v>0</v>
      </c>
    </row>
    <row r="19" spans="1:32" ht="15">
      <c r="A19" s="174" t="s">
        <v>80</v>
      </c>
      <c r="B19" s="174" t="s">
        <v>70</v>
      </c>
      <c r="C19" s="115" t="s">
        <v>74</v>
      </c>
      <c r="D19" s="90">
        <f>IF(ISNA(VLOOKUP($C19,'RPA Caclulations'!$C$6:$K$81,3,FALSE))=TRUE,"0",VLOOKUP($C19,'RPA Caclulations'!$C$6:$K$81,3,FALSE))</f>
        <v>12</v>
      </c>
      <c r="E19" s="85" t="str">
        <f>IF(ISNA(VLOOKUP($C19,'Canadian Selections Dec 19 - M'!$A$17:$I$67,9,FALSE))=TRUE,"0",VLOOKUP($C19,'Canadian Selections Dec 19 - M'!$A$17:$I$67,9,FALSE))</f>
        <v>0</v>
      </c>
      <c r="F19" s="86">
        <f>IF(ISNA(VLOOKUP($C19,'Canadian Selections Dec 20 - M'!$A$17:$I$17,9,FALSE))=TRUE,0,VLOOKUP($C19,'Canadian Selections Dec 20 - M'!$A$17:$I$17,9,FALSE))</f>
        <v>0</v>
      </c>
      <c r="G19" s="86">
        <f>IF(ISNA(VLOOKUP($C19,'Le Massif Cnd. Series Jan 16 MO'!$A$17:$I$95,9,FALSE))=TRUE,0,VLOOKUP($C19,'Le Massif Cnd. Series Jan 16 MO'!$A$17:$I$95,9,FALSE))</f>
        <v>0</v>
      </c>
      <c r="H19" s="86">
        <f>IF(ISNA(VLOOKUP($C19,'Le Massif Cnd. Series Jan 17 DM'!$A$17:$I$97,9,FALSE))=TRUE,0,VLOOKUP($C19,'Le Massif Cnd. Series Jan 17 DM'!$A$17:$I$97,9,FALSE))</f>
        <v>0</v>
      </c>
      <c r="I19" s="86">
        <f>IF(ISNA(VLOOKUP($C19,'USSA Bristol Jan 16 MO'!$A$17:$I$100,9,FALSE))=TRUE,0,VLOOKUP($C19,'USSA Bristol Jan 16 MO'!$A$17:$I$100,9,FALSE))</f>
        <v>25</v>
      </c>
      <c r="J19" s="86">
        <f>IF(ISNA(VLOOKUP($C19,'USSA Bristol Jan 17 DM'!$A$17:$I$99,9,FALSE))=TRUE,0,VLOOKUP($C19,'USSA Bristol Jan 17 DM'!$A$17:$I$99,9,FALSE))</f>
        <v>32</v>
      </c>
      <c r="K19" s="86">
        <f>IF(ISNA(VLOOKUP($C19,'Apex Cnd. Series Feb 6 MO'!$A$17:$I$99,9,FALSE))=TRUE,0,VLOOKUP($C19,'Apex Cnd. Series Feb 6 MO'!$A$17:$I$99,9,FALSE))</f>
        <v>0</v>
      </c>
      <c r="L19" s="86">
        <f>IF(ISNA(VLOOKUP($C19,'Apex Cnd. Series Feb 7 DM'!$A$17:$I$99,9,FALSE))=TRUE,0,VLOOKUP($C19,'Apex Cnd. Series Feb 7 DM'!$A$17:$I$99,9,FALSE))</f>
        <v>0</v>
      </c>
      <c r="M19" s="86">
        <f>IF(ISNA(VLOOKUP($C19,'Calabogie TT Feb 7 MO'!$A$17:$I$96,9,FALSE))=TRUE,0,VLOOKUP($C19,'Calabogie TT Feb 7 MO'!$A$17:$I$96,9,FALSE))</f>
        <v>5</v>
      </c>
      <c r="N19" s="86">
        <f>IF(ISNA(VLOOKUP($C19,'Calabogie TT Feb 6 MO'!$A$17:$I$99,9,FALSE))=TRUE,0,VLOOKUP($C19,'Calabogie TT Feb 6 MO'!$A$17:$I$99,9,FALSE))</f>
        <v>10</v>
      </c>
      <c r="O19" s="86">
        <f>IF(ISNA(VLOOKUP($C19,'Calgary Nor-Am Feb 13 MO'!$A$17:$I$99,9,FALSE))=TRUE,0,VLOOKUP($C19,'Calgary Nor-Am Feb 13 MO'!$A$17:$I$99,9,FALSE))</f>
        <v>0</v>
      </c>
      <c r="P19" s="86">
        <f>IF(ISNA(VLOOKUP($C19,'Calgary Nor-Am Feb 14 DM'!$A$17:$I$99,9,FALSE))=TRUE,0,VLOOKUP($C19,'Calgary Nor-Am Feb 14 DM'!$A$17:$I$99,9,FALSE))</f>
        <v>0</v>
      </c>
      <c r="Q19" s="86">
        <f>IF(ISNA(VLOOKUP($C19,'Camp Fortune TT Feb 21 MO'!$A$17:$I$99,9,FALSE))=TRUE,0,VLOOKUP($C19,'Camp Fortune TT Feb 21 MO'!$A$17:$I$99,9,FALSE))</f>
        <v>3</v>
      </c>
      <c r="R19" s="85">
        <f>IF(ISNA(VLOOKUP($C19,'Park City Nor-Am Feb 20 MO'!$A$17:$I$99,9,FALSE))=TRUE,0,VLOOKUP($C19,'Park City Nor-Am Feb 20 MO'!$A$17:$I$99,9,FALSE))</f>
        <v>0</v>
      </c>
      <c r="S19" s="86">
        <f>IF(ISNA(VLOOKUP($C19,'Park City Nor-Am Feb 21 DM'!$A$17:$I$99,9,FALSE))=TRUE,0,VLOOKUP($C19,'Park City Nor-Am Feb 21 DM'!$A$17:$I$99,9,FALSE))</f>
        <v>0</v>
      </c>
      <c r="T19" s="86">
        <f>IF(ISNA(VLOOKUP($C19,'Caledon TT Feb 27 MO'!$A$17:$I$98,9,FALSE))=TRUE,0,VLOOKUP($C19,'Caledon TT Feb 27 MO'!$A$17:$I$98,9,FALSE))</f>
        <v>6</v>
      </c>
      <c r="U19" s="86">
        <f>IF(ISNA(VLOOKUP($C19,'Caledon TT Feb 28 DM'!$A$17:$I$99,9,FALSE))=TRUE,0,VLOOKUP($C19,'Caledon TT Feb 28 DM'!$A$17:$I$99,9,FALSE))</f>
        <v>0</v>
      </c>
      <c r="V19" s="86">
        <f>IF(ISNA(VLOOKUP($C19,'Killington Nor-Am March 5 MO'!$A$17:$I$99,9,FALSE))=TRUE,0,VLOOKUP($C19,'Killington Nor-Am March 5 MO'!$A$17:$I$99,9,FALSE))</f>
        <v>0</v>
      </c>
      <c r="W19" s="86">
        <f>IF(ISNA(VLOOKUP($C19,'Killington Nor-Am March 6 DM'!$A$17:$I$99,9,FALSE))=TRUE,0,VLOOKUP($C19,'Killington Nor-Am March 6 DM'!$A$17:$I$99,9,FALSE))</f>
        <v>0</v>
      </c>
      <c r="X19" s="86">
        <f>IF(ISNA(VLOOKUP($C19,'VSC Nor-Am Feb 27 MO'!$A$17:$I$99,9,FALSE))=TRUE,0,VLOOKUP($C19,'VSC Nor-Am Feb 27 MO'!$A$17:$I$99,9,FALSE))</f>
        <v>0</v>
      </c>
      <c r="Y19" s="86">
        <f>IF(ISNA(VLOOKUP($C19,'VSC Nor-Am Feb 28 DM'!$A$17:$I$99,9,FALSE))=TRUE,0,VLOOKUP($C19,'VSC Nor-Am Feb 28 DM'!$A$17:$I$99,9,FALSE))</f>
        <v>0</v>
      </c>
      <c r="Z19" s="86">
        <f>IF(ISNA(VLOOKUP($C19,'Sr Nationals March 12 MO'!$A$17:$I$99,9,FALSE))=TRUE,0,VLOOKUP($C19,'Sr Nationals March 12 MO'!$A$17:$I$99,9,FALSE))</f>
        <v>0</v>
      </c>
      <c r="AA19" s="86">
        <f>IF(ISNA(VLOOKUP($C19,'Sr Nationals March 13 DM'!$A$17:$I$99,9,FALSE))=TRUE,0,VLOOKUP($C19,'Sr Nationals March 13 DM'!$A$17:$I$99,9,FALSE))</f>
        <v>0</v>
      </c>
      <c r="AB19" s="86">
        <f>IF(ISNA(VLOOKUP($C19,'Jr Nationals March 18 MO'!$A$17:$I$99,9,FALSE))=TRUE,0,VLOOKUP($C19,'Jr Nationals March 18 MO'!$A$17:$I$99,9,FALSE))</f>
        <v>60</v>
      </c>
      <c r="AC19" s="86">
        <f>IF(ISNA(VLOOKUP($C19,'Thunder Bay TT Jan 2016 MO'!$A$17:$I$99,9,FALSE))=TRUE,0,VLOOKUP($C19,'Thunder Bay TT Jan 2016 MO'!$A$17:$I$99,9,FALSE))</f>
        <v>0</v>
      </c>
      <c r="AD19" s="86">
        <f>IF(ISNA(VLOOKUP($C19,Event28!$A$17:$I$99,9,FALSE))=TRUE,0,VLOOKUP($C19,Event28!$A$17:$I$99,9,FALSE))</f>
        <v>0</v>
      </c>
      <c r="AE19" s="86">
        <f>IF(ISNA(VLOOKUP($C19,Event29!$A$17:$I$99,9,FALSE))=TRUE,0,VLOOKUP($C19,Event29!$A$17:$I$99,9,FALSE))</f>
        <v>0</v>
      </c>
      <c r="AF19" s="86">
        <f>IF(ISNA(VLOOKUP($C19,Event30!$A$17:$I$99,9,FALSE))=TRUE,0,VLOOKUP($C19,Event30!$A$17:$I$99,9,FALSE))</f>
        <v>0</v>
      </c>
    </row>
    <row r="20" spans="1:32" ht="13.5" customHeight="1">
      <c r="A20" s="151" t="s">
        <v>89</v>
      </c>
      <c r="B20" s="151" t="s">
        <v>70</v>
      </c>
      <c r="C20" s="219" t="s">
        <v>118</v>
      </c>
      <c r="D20" s="90">
        <f>IF(ISNA(VLOOKUP($C20,'RPA Caclulations'!$C$6:$K$81,3,FALSE))=TRUE,"0",VLOOKUP($C20,'RPA Caclulations'!$C$6:$K$81,3,FALSE))</f>
        <v>13</v>
      </c>
      <c r="E20" s="85" t="str">
        <f>IF(ISNA(VLOOKUP($C20,'Canadian Selections Dec 19 - M'!$A$17:$I$67,9,FALSE))=TRUE,"0",VLOOKUP($C20,'Canadian Selections Dec 19 - M'!$A$17:$I$67,9,FALSE))</f>
        <v>0</v>
      </c>
      <c r="F20" s="86">
        <f>IF(ISNA(VLOOKUP($C20,'Canadian Selections Dec 20 - M'!$A$17:$I$17,9,FALSE))=TRUE,0,VLOOKUP($C20,'Canadian Selections Dec 20 - M'!$A$17:$I$17,9,FALSE))</f>
        <v>0</v>
      </c>
      <c r="G20" s="86">
        <f>IF(ISNA(VLOOKUP($C20,'Le Massif Cnd. Series Jan 16 MO'!$A$17:$I$95,9,FALSE))=TRUE,0,VLOOKUP($C20,'Le Massif Cnd. Series Jan 16 MO'!$A$17:$I$95,9,FALSE))</f>
        <v>0</v>
      </c>
      <c r="H20" s="86">
        <f>IF(ISNA(VLOOKUP($C20,'Le Massif Cnd. Series Jan 17 DM'!$A$17:$I$97,9,FALSE))=TRUE,0,VLOOKUP($C20,'Le Massif Cnd. Series Jan 17 DM'!$A$17:$I$97,9,FALSE))</f>
        <v>0</v>
      </c>
      <c r="I20" s="86">
        <f>IF(ISNA(VLOOKUP($C20,'USSA Bristol Jan 16 MO'!$A$17:$I$100,9,FALSE))=TRUE,0,VLOOKUP($C20,'USSA Bristol Jan 16 MO'!$A$17:$I$100,9,FALSE))</f>
        <v>0</v>
      </c>
      <c r="J20" s="86">
        <f>IF(ISNA(VLOOKUP($C20,'USSA Bristol Jan 17 DM'!$A$17:$I$99,9,FALSE))=TRUE,0,VLOOKUP($C20,'USSA Bristol Jan 17 DM'!$A$17:$I$99,9,FALSE))</f>
        <v>0</v>
      </c>
      <c r="K20" s="86">
        <f>IF(ISNA(VLOOKUP($C20,'Apex Cnd. Series Feb 6 MO'!$A$17:$I$99,9,FALSE))=TRUE,0,VLOOKUP($C20,'Apex Cnd. Series Feb 6 MO'!$A$17:$I$99,9,FALSE))</f>
        <v>0</v>
      </c>
      <c r="L20" s="86">
        <f>IF(ISNA(VLOOKUP($C20,'Apex Cnd. Series Feb 7 DM'!$A$17:$I$99,9,FALSE))=TRUE,0,VLOOKUP($C20,'Apex Cnd. Series Feb 7 DM'!$A$17:$I$99,9,FALSE))</f>
        <v>0</v>
      </c>
      <c r="M20" s="86">
        <f>IF(ISNA(VLOOKUP($C20,'Calabogie TT Feb 7 MO'!$A$17:$I$96,9,FALSE))=TRUE,0,VLOOKUP($C20,'Calabogie TT Feb 7 MO'!$A$17:$I$96,9,FALSE))</f>
        <v>24</v>
      </c>
      <c r="N20" s="86">
        <f>IF(ISNA(VLOOKUP($C20,'Calabogie TT Feb 6 MO'!$A$17:$I$99,9,FALSE))=TRUE,0,VLOOKUP($C20,'Calabogie TT Feb 6 MO'!$A$17:$I$99,9,FALSE))</f>
        <v>6</v>
      </c>
      <c r="O20" s="86">
        <f>IF(ISNA(VLOOKUP($C20,'Calgary Nor-Am Feb 13 MO'!$A$17:$I$99,9,FALSE))=TRUE,0,VLOOKUP($C20,'Calgary Nor-Am Feb 13 MO'!$A$17:$I$99,9,FALSE))</f>
        <v>0</v>
      </c>
      <c r="P20" s="86">
        <f>IF(ISNA(VLOOKUP($C20,'Calgary Nor-Am Feb 14 DM'!$A$17:$I$99,9,FALSE))=TRUE,0,VLOOKUP($C20,'Calgary Nor-Am Feb 14 DM'!$A$17:$I$99,9,FALSE))</f>
        <v>0</v>
      </c>
      <c r="Q20" s="86">
        <f>IF(ISNA(VLOOKUP($C20,'Camp Fortune TT Feb 21 MO'!$A$17:$I$99,9,FALSE))=TRUE,0,VLOOKUP($C20,'Camp Fortune TT Feb 21 MO'!$A$17:$I$99,9,FALSE))</f>
        <v>5</v>
      </c>
      <c r="R20" s="85">
        <f>IF(ISNA(VLOOKUP($C20,'Park City Nor-Am Feb 20 MO'!$A$17:$I$99,9,FALSE))=TRUE,0,VLOOKUP($C20,'Park City Nor-Am Feb 20 MO'!$A$17:$I$99,9,FALSE))</f>
        <v>0</v>
      </c>
      <c r="S20" s="86">
        <f>IF(ISNA(VLOOKUP($C20,'Park City Nor-Am Feb 21 DM'!$A$17:$I$99,9,FALSE))=TRUE,0,VLOOKUP($C20,'Park City Nor-Am Feb 21 DM'!$A$17:$I$99,9,FALSE))</f>
        <v>0</v>
      </c>
      <c r="T20" s="86">
        <f>IF(ISNA(VLOOKUP($C20,'Caledon TT Feb 27 MO'!$A$17:$I$98,9,FALSE))=TRUE,0,VLOOKUP($C20,'Caledon TT Feb 27 MO'!$A$17:$I$98,9,FALSE))</f>
        <v>8</v>
      </c>
      <c r="U20" s="86">
        <f>IF(ISNA(VLOOKUP($C20,'Caledon TT Feb 28 DM'!$A$17:$I$99,9,FALSE))=TRUE,0,VLOOKUP($C20,'Caledon TT Feb 28 DM'!$A$17:$I$99,9,FALSE))</f>
        <v>16</v>
      </c>
      <c r="V20" s="86">
        <f>IF(ISNA(VLOOKUP($C20,'Killington Nor-Am March 5 MO'!$A$17:$I$99,9,FALSE))=TRUE,0,VLOOKUP($C20,'Killington Nor-Am March 5 MO'!$A$17:$I$99,9,FALSE))</f>
        <v>0</v>
      </c>
      <c r="W20" s="86">
        <f>IF(ISNA(VLOOKUP($C20,'Killington Nor-Am March 6 DM'!$A$17:$I$99,9,FALSE))=TRUE,0,VLOOKUP($C20,'Killington Nor-Am March 6 DM'!$A$17:$I$99,9,FALSE))</f>
        <v>0</v>
      </c>
      <c r="X20" s="86">
        <f>IF(ISNA(VLOOKUP($C20,'VSC Nor-Am Feb 27 MO'!$A$17:$I$99,9,FALSE))=TRUE,0,VLOOKUP($C20,'VSC Nor-Am Feb 27 MO'!$A$17:$I$99,9,FALSE))</f>
        <v>0</v>
      </c>
      <c r="Y20" s="86">
        <f>IF(ISNA(VLOOKUP($C20,'VSC Nor-Am Feb 28 DM'!$A$17:$I$99,9,FALSE))=TRUE,0,VLOOKUP($C20,'VSC Nor-Am Feb 28 DM'!$A$17:$I$99,9,FALSE))</f>
        <v>0</v>
      </c>
      <c r="Z20" s="86">
        <f>IF(ISNA(VLOOKUP($C20,'Sr Nationals March 12 MO'!$A$17:$I$99,9,FALSE))=TRUE,0,VLOOKUP($C20,'Sr Nationals March 12 MO'!$A$17:$I$99,9,FALSE))</f>
        <v>0</v>
      </c>
      <c r="AA20" s="86">
        <f>IF(ISNA(VLOOKUP($C20,'Sr Nationals March 13 DM'!$A$17:$I$99,9,FALSE))=TRUE,0,VLOOKUP($C20,'Sr Nationals March 13 DM'!$A$17:$I$99,9,FALSE))</f>
        <v>0</v>
      </c>
      <c r="AB20" s="86">
        <f>IF(ISNA(VLOOKUP($C20,'Jr Nationals March 18 MO'!$A$17:$I$99,9,FALSE))=TRUE,0,VLOOKUP($C20,'Jr Nationals March 18 MO'!$A$17:$I$99,9,FALSE))</f>
        <v>58</v>
      </c>
      <c r="AC20" s="86">
        <f>IF(ISNA(VLOOKUP($C20,'Thunder Bay TT Jan 2016 MO'!$A$17:$I$99,9,FALSE))=TRUE,0,VLOOKUP($C20,'Thunder Bay TT Jan 2016 MO'!$A$17:$I$99,9,FALSE))</f>
        <v>0</v>
      </c>
      <c r="AD20" s="86">
        <f>IF(ISNA(VLOOKUP($C20,Event28!$A$17:$I$99,9,FALSE))=TRUE,0,VLOOKUP($C20,Event28!$A$17:$I$99,9,FALSE))</f>
        <v>0</v>
      </c>
      <c r="AE20" s="86">
        <f>IF(ISNA(VLOOKUP($C20,Event29!$A$17:$I$99,9,FALSE))=TRUE,0,VLOOKUP($C20,Event29!$A$17:$I$99,9,FALSE))</f>
        <v>0</v>
      </c>
      <c r="AF20" s="86">
        <f>IF(ISNA(VLOOKUP($C20,Event30!$A$17:$I$99,9,FALSE))=TRUE,0,VLOOKUP($C20,Event30!$A$17:$I$99,9,FALSE))</f>
        <v>0</v>
      </c>
    </row>
    <row r="21" spans="1:32" ht="13.5" customHeight="1">
      <c r="A21" s="151" t="s">
        <v>89</v>
      </c>
      <c r="B21" s="151" t="s">
        <v>70</v>
      </c>
      <c r="C21" s="219" t="s">
        <v>125</v>
      </c>
      <c r="D21" s="90">
        <f>IF(ISNA(VLOOKUP($C21,'RPA Caclulations'!$C$6:$K$81,3,FALSE))=TRUE,"0",VLOOKUP($C21,'RPA Caclulations'!$C$6:$K$81,3,FALSE))</f>
        <v>14</v>
      </c>
      <c r="E21" s="85" t="str">
        <f>IF(ISNA(VLOOKUP($C21,'Canadian Selections Dec 19 - M'!$A$17:$I$67,9,FALSE))=TRUE,"0",VLOOKUP($C21,'Canadian Selections Dec 19 - M'!$A$17:$I$67,9,FALSE))</f>
        <v>0</v>
      </c>
      <c r="F21" s="86">
        <f>IF(ISNA(VLOOKUP($C21,'Canadian Selections Dec 20 - M'!$A$17:$I$17,9,FALSE))=TRUE,0,VLOOKUP($C21,'Canadian Selections Dec 20 - M'!$A$17:$I$17,9,FALSE))</f>
        <v>0</v>
      </c>
      <c r="G21" s="86">
        <f>IF(ISNA(VLOOKUP($C21,'Le Massif Cnd. Series Jan 16 MO'!$A$17:$I$95,9,FALSE))=TRUE,0,VLOOKUP($C21,'Le Massif Cnd. Series Jan 16 MO'!$A$17:$I$95,9,FALSE))</f>
        <v>0</v>
      </c>
      <c r="H21" s="86">
        <f>IF(ISNA(VLOOKUP($C21,'Le Massif Cnd. Series Jan 17 DM'!$A$17:$I$97,9,FALSE))=TRUE,0,VLOOKUP($C21,'Le Massif Cnd. Series Jan 17 DM'!$A$17:$I$97,9,FALSE))</f>
        <v>0</v>
      </c>
      <c r="I21" s="86">
        <f>IF(ISNA(VLOOKUP($C21,'USSA Bristol Jan 16 MO'!$A$17:$I$100,9,FALSE))=TRUE,0,VLOOKUP($C21,'USSA Bristol Jan 16 MO'!$A$17:$I$100,9,FALSE))</f>
        <v>0</v>
      </c>
      <c r="J21" s="86">
        <f>IF(ISNA(VLOOKUP($C21,'USSA Bristol Jan 17 DM'!$A$17:$I$99,9,FALSE))=TRUE,0,VLOOKUP($C21,'USSA Bristol Jan 17 DM'!$A$17:$I$99,9,FALSE))</f>
        <v>0</v>
      </c>
      <c r="K21" s="86">
        <f>IF(ISNA(VLOOKUP($C21,'Apex Cnd. Series Feb 6 MO'!$A$17:$I$99,9,FALSE))=TRUE,0,VLOOKUP($C21,'Apex Cnd. Series Feb 6 MO'!$A$17:$I$99,9,FALSE))</f>
        <v>0</v>
      </c>
      <c r="L21" s="86">
        <f>IF(ISNA(VLOOKUP($C21,'Apex Cnd. Series Feb 7 DM'!$A$17:$I$99,9,FALSE))=TRUE,0,VLOOKUP($C21,'Apex Cnd. Series Feb 7 DM'!$A$17:$I$99,9,FALSE))</f>
        <v>0</v>
      </c>
      <c r="M21" s="86">
        <f>IF(ISNA(VLOOKUP($C21,'Calabogie TT Feb 7 MO'!$A$17:$I$96,9,FALSE))=TRUE,0,VLOOKUP($C21,'Calabogie TT Feb 7 MO'!$A$17:$I$96,9,FALSE))</f>
        <v>14</v>
      </c>
      <c r="N21" s="86">
        <f>IF(ISNA(VLOOKUP($C21,'Calabogie TT Feb 6 MO'!$A$17:$I$99,9,FALSE))=TRUE,0,VLOOKUP($C21,'Calabogie TT Feb 6 MO'!$A$17:$I$99,9,FALSE))</f>
        <v>27</v>
      </c>
      <c r="O21" s="86">
        <f>IF(ISNA(VLOOKUP($C21,'Calgary Nor-Am Feb 13 MO'!$A$17:$I$99,9,FALSE))=TRUE,0,VLOOKUP($C21,'Calgary Nor-Am Feb 13 MO'!$A$17:$I$99,9,FALSE))</f>
        <v>0</v>
      </c>
      <c r="P21" s="86">
        <f>IF(ISNA(VLOOKUP($C21,'Calgary Nor-Am Feb 14 DM'!$A$17:$I$99,9,FALSE))=TRUE,0,VLOOKUP($C21,'Calgary Nor-Am Feb 14 DM'!$A$17:$I$99,9,FALSE))</f>
        <v>0</v>
      </c>
      <c r="Q21" s="86">
        <f>IF(ISNA(VLOOKUP($C21,'Camp Fortune TT Feb 21 MO'!$A$17:$I$99,9,FALSE))=TRUE,0,VLOOKUP($C21,'Camp Fortune TT Feb 21 MO'!$A$17:$I$99,9,FALSE))</f>
        <v>7</v>
      </c>
      <c r="R21" s="85">
        <f>IF(ISNA(VLOOKUP($C21,'Park City Nor-Am Feb 20 MO'!$A$17:$I$99,9,FALSE))=TRUE,0,VLOOKUP($C21,'Park City Nor-Am Feb 20 MO'!$A$17:$I$99,9,FALSE))</f>
        <v>0</v>
      </c>
      <c r="S21" s="86">
        <f>IF(ISNA(VLOOKUP($C21,'Park City Nor-Am Feb 21 DM'!$A$17:$I$99,9,FALSE))=TRUE,0,VLOOKUP($C21,'Park City Nor-Am Feb 21 DM'!$A$17:$I$99,9,FALSE))</f>
        <v>0</v>
      </c>
      <c r="T21" s="86">
        <f>IF(ISNA(VLOOKUP($C21,'Caledon TT Feb 27 MO'!$A$17:$I$98,9,FALSE))=TRUE,0,VLOOKUP($C21,'Caledon TT Feb 27 MO'!$A$17:$I$98,9,FALSE))</f>
        <v>11</v>
      </c>
      <c r="U21" s="86">
        <f>IF(ISNA(VLOOKUP($C21,'Caledon TT Feb 28 DM'!$A$17:$I$99,9,FALSE))=TRUE,0,VLOOKUP($C21,'Caledon TT Feb 28 DM'!$A$17:$I$99,9,FALSE))</f>
        <v>11</v>
      </c>
      <c r="V21" s="86">
        <f>IF(ISNA(VLOOKUP($C21,'Killington Nor-Am March 5 MO'!$A$17:$I$99,9,FALSE))=TRUE,0,VLOOKUP($C21,'Killington Nor-Am March 5 MO'!$A$17:$I$99,9,FALSE))</f>
        <v>0</v>
      </c>
      <c r="W21" s="86">
        <f>IF(ISNA(VLOOKUP($C21,'Killington Nor-Am March 6 DM'!$A$17:$I$99,9,FALSE))=TRUE,0,VLOOKUP($C21,'Killington Nor-Am March 6 DM'!$A$17:$I$99,9,FALSE))</f>
        <v>0</v>
      </c>
      <c r="X21" s="86">
        <f>IF(ISNA(VLOOKUP($C21,'VSC Nor-Am Feb 27 MO'!$A$17:$I$99,9,FALSE))=TRUE,0,VLOOKUP($C21,'VSC Nor-Am Feb 27 MO'!$A$17:$I$99,9,FALSE))</f>
        <v>0</v>
      </c>
      <c r="Y21" s="86">
        <f>IF(ISNA(VLOOKUP($C21,'VSC Nor-Am Feb 28 DM'!$A$17:$I$99,9,FALSE))=TRUE,0,VLOOKUP($C21,'VSC Nor-Am Feb 28 DM'!$A$17:$I$99,9,FALSE))</f>
        <v>0</v>
      </c>
      <c r="Z21" s="86">
        <f>IF(ISNA(VLOOKUP($C21,'Sr Nationals March 12 MO'!$A$17:$I$99,9,FALSE))=TRUE,0,VLOOKUP($C21,'Sr Nationals March 12 MO'!$A$17:$I$99,9,FALSE))</f>
        <v>0</v>
      </c>
      <c r="AA21" s="86">
        <f>IF(ISNA(VLOOKUP($C21,'Sr Nationals March 13 DM'!$A$17:$I$99,9,FALSE))=TRUE,0,VLOOKUP($C21,'Sr Nationals March 13 DM'!$A$17:$I$99,9,FALSE))</f>
        <v>0</v>
      </c>
      <c r="AB21" s="86">
        <f>IF(ISNA(VLOOKUP($C21,'Jr Nationals March 18 MO'!$A$17:$I$99,9,FALSE))=TRUE,0,VLOOKUP($C21,'Jr Nationals March 18 MO'!$A$17:$I$99,9,FALSE))</f>
        <v>65</v>
      </c>
      <c r="AC21" s="86">
        <f>IF(ISNA(VLOOKUP($C21,'Thunder Bay TT Jan 2016 MO'!$A$17:$I$99,9,FALSE))=TRUE,0,VLOOKUP($C21,'Thunder Bay TT Jan 2016 MO'!$A$17:$I$99,9,FALSE))</f>
        <v>0</v>
      </c>
      <c r="AD21" s="86">
        <f>IF(ISNA(VLOOKUP($C21,Event28!$A$17:$I$99,9,FALSE))=TRUE,0,VLOOKUP($C21,Event28!$A$17:$I$99,9,FALSE))</f>
        <v>0</v>
      </c>
      <c r="AE21" s="86">
        <f>IF(ISNA(VLOOKUP($C21,Event29!$A$17:$I$99,9,FALSE))=TRUE,0,VLOOKUP($C21,Event29!$A$17:$I$99,9,FALSE))</f>
        <v>0</v>
      </c>
      <c r="AF21" s="86">
        <f>IF(ISNA(VLOOKUP($C21,Event30!$A$17:$I$99,9,FALSE))=TRUE,0,VLOOKUP($C21,Event30!$A$17:$I$99,9,FALSE))</f>
        <v>0</v>
      </c>
    </row>
    <row r="22" spans="1:32" ht="13.5" customHeight="1">
      <c r="A22" s="174" t="s">
        <v>80</v>
      </c>
      <c r="B22" s="174" t="s">
        <v>67</v>
      </c>
      <c r="C22" s="207" t="s">
        <v>75</v>
      </c>
      <c r="D22" s="90">
        <f>IF(ISNA(VLOOKUP($C22,'RPA Caclulations'!$C$6:$K$81,3,FALSE))=TRUE,"0",VLOOKUP($C22,'RPA Caclulations'!$C$6:$K$81,3,FALSE))</f>
        <v>15</v>
      </c>
      <c r="E22" s="85" t="str">
        <f>IF(ISNA(VLOOKUP($C22,'Canadian Selections Dec 19 - M'!$A$17:$I$67,9,FALSE))=TRUE,"0",VLOOKUP($C22,'Canadian Selections Dec 19 - M'!$A$17:$I$67,9,FALSE))</f>
        <v>0</v>
      </c>
      <c r="F22" s="86">
        <f>IF(ISNA(VLOOKUP($C22,'Canadian Selections Dec 20 - M'!$A$17:$I$17,9,FALSE))=TRUE,0,VLOOKUP($C22,'Canadian Selections Dec 20 - M'!$A$17:$I$17,9,FALSE))</f>
        <v>0</v>
      </c>
      <c r="G22" s="86">
        <f>IF(ISNA(VLOOKUP($C22,'Le Massif Cnd. Series Jan 16 MO'!$A$17:$I$95,9,FALSE))=TRUE,0,VLOOKUP($C22,'Le Massif Cnd. Series Jan 16 MO'!$A$17:$I$95,9,FALSE))</f>
        <v>0</v>
      </c>
      <c r="H22" s="86">
        <f>IF(ISNA(VLOOKUP($C22,'Le Massif Cnd. Series Jan 17 DM'!$A$17:$I$97,9,FALSE))=TRUE,0,VLOOKUP($C22,'Le Massif Cnd. Series Jan 17 DM'!$A$17:$I$97,9,FALSE))</f>
        <v>0</v>
      </c>
      <c r="I22" s="86">
        <f>IF(ISNA(VLOOKUP($C22,'USSA Bristol Jan 16 MO'!$A$17:$I$100,9,FALSE))=TRUE,0,VLOOKUP($C22,'USSA Bristol Jan 16 MO'!$A$17:$I$100,9,FALSE))</f>
        <v>32</v>
      </c>
      <c r="J22" s="86">
        <f>IF(ISNA(VLOOKUP($C22,'USSA Bristol Jan 17 DM'!$A$17:$I$99,9,FALSE))=TRUE,0,VLOOKUP($C22,'USSA Bristol Jan 17 DM'!$A$17:$I$99,9,FALSE))</f>
        <v>32</v>
      </c>
      <c r="K22" s="86">
        <f>IF(ISNA(VLOOKUP($C22,'Apex Cnd. Series Feb 6 MO'!$A$17:$I$99,9,FALSE))=TRUE,0,VLOOKUP($C22,'Apex Cnd. Series Feb 6 MO'!$A$17:$I$99,9,FALSE))</f>
        <v>0</v>
      </c>
      <c r="L22" s="86">
        <f>IF(ISNA(VLOOKUP($C22,'Apex Cnd. Series Feb 7 DM'!$A$17:$I$99,9,FALSE))=TRUE,0,VLOOKUP($C22,'Apex Cnd. Series Feb 7 DM'!$A$17:$I$99,9,FALSE))</f>
        <v>0</v>
      </c>
      <c r="M22" s="86">
        <f>IF(ISNA(VLOOKUP($C22,'Calabogie TT Feb 7 MO'!$A$17:$I$96,9,FALSE))=TRUE,0,VLOOKUP($C22,'Calabogie TT Feb 7 MO'!$A$17:$I$96,9,FALSE))</f>
        <v>8</v>
      </c>
      <c r="N22" s="86">
        <f>IF(ISNA(VLOOKUP($C22,'Calabogie TT Feb 6 MO'!$A$17:$I$99,9,FALSE))=TRUE,0,VLOOKUP($C22,'Calabogie TT Feb 6 MO'!$A$17:$I$99,9,FALSE))</f>
        <v>4</v>
      </c>
      <c r="O22" s="86">
        <f>IF(ISNA(VLOOKUP($C22,'Calgary Nor-Am Feb 13 MO'!$A$17:$I$99,9,FALSE))=TRUE,0,VLOOKUP($C22,'Calgary Nor-Am Feb 13 MO'!$A$17:$I$99,9,FALSE))</f>
        <v>0</v>
      </c>
      <c r="P22" s="86">
        <f>IF(ISNA(VLOOKUP($C22,'Calgary Nor-Am Feb 14 DM'!$A$17:$I$99,9,FALSE))=TRUE,0,VLOOKUP($C22,'Calgary Nor-Am Feb 14 DM'!$A$17:$I$99,9,FALSE))</f>
        <v>0</v>
      </c>
      <c r="Q22" s="86">
        <f>IF(ISNA(VLOOKUP($C22,'Camp Fortune TT Feb 21 MO'!$A$17:$I$99,9,FALSE))=TRUE,0,VLOOKUP($C22,'Camp Fortune TT Feb 21 MO'!$A$17:$I$99,9,FALSE))</f>
        <v>9</v>
      </c>
      <c r="R22" s="85">
        <f>IF(ISNA(VLOOKUP($C22,'Park City Nor-Am Feb 20 MO'!$A$17:$I$99,9,FALSE))=TRUE,0,VLOOKUP($C22,'Park City Nor-Am Feb 20 MO'!$A$17:$I$99,9,FALSE))</f>
        <v>0</v>
      </c>
      <c r="S22" s="86">
        <f>IF(ISNA(VLOOKUP($C22,'Park City Nor-Am Feb 21 DM'!$A$17:$I$99,9,FALSE))=TRUE,0,VLOOKUP($C22,'Park City Nor-Am Feb 21 DM'!$A$17:$I$99,9,FALSE))</f>
        <v>0</v>
      </c>
      <c r="T22" s="86">
        <f>IF(ISNA(VLOOKUP($C22,'Caledon TT Feb 27 MO'!$A$17:$I$98,9,FALSE))=TRUE,0,VLOOKUP($C22,'Caledon TT Feb 27 MO'!$A$17:$I$98,9,FALSE))</f>
        <v>7</v>
      </c>
      <c r="U22" s="86">
        <f>IF(ISNA(VLOOKUP($C22,'Caledon TT Feb 28 DM'!$A$17:$I$99,9,FALSE))=TRUE,0,VLOOKUP($C22,'Caledon TT Feb 28 DM'!$A$17:$I$99,9,FALSE))</f>
        <v>17</v>
      </c>
      <c r="V22" s="86">
        <f>IF(ISNA(VLOOKUP($C22,'Killington Nor-Am March 5 MO'!$A$17:$I$99,9,FALSE))=TRUE,0,VLOOKUP($C22,'Killington Nor-Am March 5 MO'!$A$17:$I$99,9,FALSE))</f>
        <v>0</v>
      </c>
      <c r="W22" s="86">
        <f>IF(ISNA(VLOOKUP($C22,'Killington Nor-Am March 6 DM'!$A$17:$I$99,9,FALSE))=TRUE,0,VLOOKUP($C22,'Killington Nor-Am March 6 DM'!$A$17:$I$99,9,FALSE))</f>
        <v>0</v>
      </c>
      <c r="X22" s="86">
        <f>IF(ISNA(VLOOKUP($C22,'VSC Nor-Am Feb 27 MO'!$A$17:$I$99,9,FALSE))=TRUE,0,VLOOKUP($C22,'VSC Nor-Am Feb 27 MO'!$A$17:$I$99,9,FALSE))</f>
        <v>0</v>
      </c>
      <c r="Y22" s="86">
        <f>IF(ISNA(VLOOKUP($C22,'VSC Nor-Am Feb 28 DM'!$A$17:$I$99,9,FALSE))=TRUE,0,VLOOKUP($C22,'VSC Nor-Am Feb 28 DM'!$A$17:$I$99,9,FALSE))</f>
        <v>0</v>
      </c>
      <c r="Z22" s="86">
        <f>IF(ISNA(VLOOKUP($C22,'Sr Nationals March 12 MO'!$A$17:$I$99,9,FALSE))=TRUE,0,VLOOKUP($C22,'Sr Nationals March 12 MO'!$A$17:$I$99,9,FALSE))</f>
        <v>0</v>
      </c>
      <c r="AA22" s="86">
        <f>IF(ISNA(VLOOKUP($C22,'Sr Nationals March 13 DM'!$A$17:$I$99,9,FALSE))=TRUE,0,VLOOKUP($C22,'Sr Nationals March 13 DM'!$A$17:$I$99,9,FALSE))</f>
        <v>0</v>
      </c>
      <c r="AB22" s="86">
        <f>IF(ISNA(VLOOKUP($C22,'Jr Nationals March 18 MO'!$A$17:$I$99,9,FALSE))=TRUE,0,VLOOKUP($C22,'Jr Nationals March 18 MO'!$A$17:$I$99,9,FALSE))</f>
        <v>40</v>
      </c>
      <c r="AC22" s="86">
        <f>IF(ISNA(VLOOKUP($C22,'Thunder Bay TT Jan 2016 MO'!$A$17:$I$99,9,FALSE))=TRUE,0,VLOOKUP($C22,'Thunder Bay TT Jan 2016 MO'!$A$17:$I$99,9,FALSE))</f>
        <v>0</v>
      </c>
      <c r="AD22" s="86">
        <f>IF(ISNA(VLOOKUP($C22,Event28!$A$17:$I$99,9,FALSE))=TRUE,0,VLOOKUP($C22,Event28!$A$17:$I$99,9,FALSE))</f>
        <v>0</v>
      </c>
      <c r="AE22" s="86">
        <f>IF(ISNA(VLOOKUP($C22,Event29!$A$17:$I$99,9,FALSE))=TRUE,0,VLOOKUP($C22,Event29!$A$17:$I$99,9,FALSE))</f>
        <v>0</v>
      </c>
      <c r="AF22" s="86">
        <f>IF(ISNA(VLOOKUP($C22,Event30!$A$17:$I$99,9,FALSE))=TRUE,0,VLOOKUP($C22,Event30!$A$17:$I$99,9,FALSE))</f>
        <v>0</v>
      </c>
    </row>
    <row r="23" spans="1:32" ht="13.5" customHeight="1">
      <c r="A23" s="151" t="s">
        <v>139</v>
      </c>
      <c r="B23" s="151" t="s">
        <v>70</v>
      </c>
      <c r="C23" s="219" t="s">
        <v>119</v>
      </c>
      <c r="D23" s="90">
        <f>IF(ISNA(VLOOKUP($C23,'RPA Caclulations'!$C$6:$K$81,3,FALSE))=TRUE,"0",VLOOKUP($C23,'RPA Caclulations'!$C$6:$K$81,3,FALSE))</f>
        <v>16</v>
      </c>
      <c r="E23" s="85" t="str">
        <f>IF(ISNA(VLOOKUP($C23,'Canadian Selections Dec 19 - M'!$A$17:$I$67,9,FALSE))=TRUE,"0",VLOOKUP($C23,'Canadian Selections Dec 19 - M'!$A$17:$I$67,9,FALSE))</f>
        <v>0</v>
      </c>
      <c r="F23" s="86">
        <f>IF(ISNA(VLOOKUP($C23,'Canadian Selections Dec 20 - M'!$A$17:$I$17,9,FALSE))=TRUE,0,VLOOKUP($C23,'Canadian Selections Dec 20 - M'!$A$17:$I$17,9,FALSE))</f>
        <v>0</v>
      </c>
      <c r="G23" s="86">
        <f>IF(ISNA(VLOOKUP($C23,'Le Massif Cnd. Series Jan 16 MO'!$A$17:$I$95,9,FALSE))=TRUE,0,VLOOKUP($C23,'Le Massif Cnd. Series Jan 16 MO'!$A$17:$I$95,9,FALSE))</f>
        <v>0</v>
      </c>
      <c r="H23" s="86">
        <f>IF(ISNA(VLOOKUP($C23,'Le Massif Cnd. Series Jan 17 DM'!$A$17:$I$97,9,FALSE))=TRUE,0,VLOOKUP($C23,'Le Massif Cnd. Series Jan 17 DM'!$A$17:$I$97,9,FALSE))</f>
        <v>0</v>
      </c>
      <c r="I23" s="86">
        <f>IF(ISNA(VLOOKUP($C23,'USSA Bristol Jan 16 MO'!$A$17:$I$100,9,FALSE))=TRUE,0,VLOOKUP($C23,'USSA Bristol Jan 16 MO'!$A$17:$I$100,9,FALSE))</f>
        <v>0</v>
      </c>
      <c r="J23" s="86">
        <f>IF(ISNA(VLOOKUP($C23,'USSA Bristol Jan 17 DM'!$A$17:$I$99,9,FALSE))=TRUE,0,VLOOKUP($C23,'USSA Bristol Jan 17 DM'!$A$17:$I$99,9,FALSE))</f>
        <v>0</v>
      </c>
      <c r="K23" s="86">
        <f>IF(ISNA(VLOOKUP($C23,'Apex Cnd. Series Feb 6 MO'!$A$17:$I$99,9,FALSE))=TRUE,0,VLOOKUP($C23,'Apex Cnd. Series Feb 6 MO'!$A$17:$I$99,9,FALSE))</f>
        <v>0</v>
      </c>
      <c r="L23" s="86">
        <f>IF(ISNA(VLOOKUP($C23,'Apex Cnd. Series Feb 7 DM'!$A$17:$I$99,9,FALSE))=TRUE,0,VLOOKUP($C23,'Apex Cnd. Series Feb 7 DM'!$A$17:$I$99,9,FALSE))</f>
        <v>0</v>
      </c>
      <c r="M23" s="86">
        <f>IF(ISNA(VLOOKUP($C23,'Calabogie TT Feb 7 MO'!$A$17:$I$96,9,FALSE))=TRUE,0,VLOOKUP($C23,'Calabogie TT Feb 7 MO'!$A$17:$I$96,9,FALSE))</f>
        <v>6</v>
      </c>
      <c r="N23" s="86">
        <f>IF(ISNA(VLOOKUP($C23,'Calabogie TT Feb 6 MO'!$A$17:$I$99,9,FALSE))=TRUE,0,VLOOKUP($C23,'Calabogie TT Feb 6 MO'!$A$17:$I$99,9,FALSE))</f>
        <v>9</v>
      </c>
      <c r="O23" s="86">
        <f>IF(ISNA(VLOOKUP($C23,'Calgary Nor-Am Feb 13 MO'!$A$17:$I$99,9,FALSE))=TRUE,0,VLOOKUP($C23,'Calgary Nor-Am Feb 13 MO'!$A$17:$I$99,9,FALSE))</f>
        <v>0</v>
      </c>
      <c r="P23" s="86">
        <f>IF(ISNA(VLOOKUP($C23,'Calgary Nor-Am Feb 14 DM'!$A$17:$I$99,9,FALSE))=TRUE,0,VLOOKUP($C23,'Calgary Nor-Am Feb 14 DM'!$A$17:$I$99,9,FALSE))</f>
        <v>0</v>
      </c>
      <c r="Q23" s="86">
        <f>IF(ISNA(VLOOKUP($C23,'Camp Fortune TT Feb 21 MO'!$A$17:$I$99,9,FALSE))=TRUE,0,VLOOKUP($C23,'Camp Fortune TT Feb 21 MO'!$A$17:$I$99,9,FALSE))</f>
        <v>14</v>
      </c>
      <c r="R23" s="85">
        <f>IF(ISNA(VLOOKUP($C23,'Park City Nor-Am Feb 20 MO'!$A$17:$I$99,9,FALSE))=TRUE,0,VLOOKUP($C23,'Park City Nor-Am Feb 20 MO'!$A$17:$I$99,9,FALSE))</f>
        <v>0</v>
      </c>
      <c r="S23" s="86">
        <f>IF(ISNA(VLOOKUP($C23,'Park City Nor-Am Feb 21 DM'!$A$17:$I$99,9,FALSE))=TRUE,0,VLOOKUP($C23,'Park City Nor-Am Feb 21 DM'!$A$17:$I$99,9,FALSE))</f>
        <v>0</v>
      </c>
      <c r="T23" s="86">
        <f>IF(ISNA(VLOOKUP($C23,'Caledon TT Feb 27 MO'!$A$17:$I$98,9,FALSE))=TRUE,0,VLOOKUP($C23,'Caledon TT Feb 27 MO'!$A$17:$I$98,9,FALSE))</f>
        <v>16</v>
      </c>
      <c r="U23" s="86">
        <f>IF(ISNA(VLOOKUP($C23,'Caledon TT Feb 28 DM'!$A$17:$I$99,9,FALSE))=TRUE,0,VLOOKUP($C23,'Caledon TT Feb 28 DM'!$A$17:$I$99,9,FALSE))</f>
        <v>13</v>
      </c>
      <c r="V23" s="86">
        <f>IF(ISNA(VLOOKUP($C23,'Killington Nor-Am March 5 MO'!$A$17:$I$99,9,FALSE))=TRUE,0,VLOOKUP($C23,'Killington Nor-Am March 5 MO'!$A$17:$I$99,9,FALSE))</f>
        <v>0</v>
      </c>
      <c r="W23" s="86">
        <f>IF(ISNA(VLOOKUP($C23,'Killington Nor-Am March 6 DM'!$A$17:$I$99,9,FALSE))=TRUE,0,VLOOKUP($C23,'Killington Nor-Am March 6 DM'!$A$17:$I$99,9,FALSE))</f>
        <v>0</v>
      </c>
      <c r="X23" s="86">
        <f>IF(ISNA(VLOOKUP($C23,'VSC Nor-Am Feb 27 MO'!$A$17:$I$99,9,FALSE))=TRUE,0,VLOOKUP($C23,'VSC Nor-Am Feb 27 MO'!$A$17:$I$99,9,FALSE))</f>
        <v>0</v>
      </c>
      <c r="Y23" s="86">
        <f>IF(ISNA(VLOOKUP($C23,'VSC Nor-Am Feb 28 DM'!$A$17:$I$99,9,FALSE))=TRUE,0,VLOOKUP($C23,'VSC Nor-Am Feb 28 DM'!$A$17:$I$99,9,FALSE))</f>
        <v>0</v>
      </c>
      <c r="Z23" s="86">
        <f>IF(ISNA(VLOOKUP($C23,'Sr Nationals March 12 MO'!$A$17:$I$99,9,FALSE))=TRUE,0,VLOOKUP($C23,'Sr Nationals March 12 MO'!$A$17:$I$99,9,FALSE))</f>
        <v>0</v>
      </c>
      <c r="AA23" s="86">
        <f>IF(ISNA(VLOOKUP($C23,'Sr Nationals March 13 DM'!$A$17:$I$99,9,FALSE))=TRUE,0,VLOOKUP($C23,'Sr Nationals March 13 DM'!$A$17:$I$99,9,FALSE))</f>
        <v>0</v>
      </c>
      <c r="AB23" s="86">
        <f>IF(ISNA(VLOOKUP($C23,'Jr Nationals March 18 MO'!$A$17:$I$99,9,FALSE))=TRUE,0,VLOOKUP($C23,'Jr Nationals March 18 MO'!$A$17:$I$99,9,FALSE))</f>
        <v>49</v>
      </c>
      <c r="AC23" s="86">
        <f>IF(ISNA(VLOOKUP($C23,'Thunder Bay TT Jan 2016 MO'!$A$17:$I$99,9,FALSE))=TRUE,0,VLOOKUP($C23,'Thunder Bay TT Jan 2016 MO'!$A$17:$I$99,9,FALSE))</f>
        <v>0</v>
      </c>
      <c r="AD23" s="86">
        <f>IF(ISNA(VLOOKUP($C23,Event28!$A$17:$I$99,9,FALSE))=TRUE,0,VLOOKUP($C23,Event28!$A$17:$I$99,9,FALSE))</f>
        <v>0</v>
      </c>
      <c r="AE23" s="86">
        <f>IF(ISNA(VLOOKUP($C23,Event29!$A$17:$I$99,9,FALSE))=TRUE,0,VLOOKUP($C23,Event29!$A$17:$I$99,9,FALSE))</f>
        <v>0</v>
      </c>
      <c r="AF23" s="86">
        <f>IF(ISNA(VLOOKUP($C23,Event30!$A$17:$I$99,9,FALSE))=TRUE,0,VLOOKUP($C23,Event30!$A$17:$I$99,9,FALSE))</f>
        <v>0</v>
      </c>
    </row>
    <row r="24" spans="1:32" ht="13.5" customHeight="1">
      <c r="A24" s="151" t="s">
        <v>141</v>
      </c>
      <c r="B24" s="174" t="s">
        <v>81</v>
      </c>
      <c r="C24" s="207" t="s">
        <v>94</v>
      </c>
      <c r="D24" s="90">
        <f>IF(ISNA(VLOOKUP($C24,'RPA Caclulations'!$C$6:$K$81,3,FALSE))=TRUE,"0",VLOOKUP($C24,'RPA Caclulations'!$C$6:$K$81,3,FALSE))</f>
        <v>17</v>
      </c>
      <c r="E24" s="85" t="str">
        <f>IF(ISNA(VLOOKUP($C24,'Canadian Selections Dec 19 - M'!$A$17:$I$67,9,FALSE))=TRUE,"0",VLOOKUP($C24,'Canadian Selections Dec 19 - M'!$A$17:$I$67,9,FALSE))</f>
        <v>0</v>
      </c>
      <c r="F24" s="86">
        <f>IF(ISNA(VLOOKUP($C24,'Canadian Selections Dec 20 - M'!$A$17:$I$17,9,FALSE))=TRUE,0,VLOOKUP($C24,'Canadian Selections Dec 20 - M'!$A$17:$I$17,9,FALSE))</f>
        <v>0</v>
      </c>
      <c r="G24" s="86">
        <f>IF(ISNA(VLOOKUP($C24,'Le Massif Cnd. Series Jan 16 MO'!$A$17:$I$95,9,FALSE))=TRUE,0,VLOOKUP($C24,'Le Massif Cnd. Series Jan 16 MO'!$A$17:$I$95,9,FALSE))</f>
        <v>0</v>
      </c>
      <c r="H24" s="86">
        <f>IF(ISNA(VLOOKUP($C24,'Le Massif Cnd. Series Jan 17 DM'!$A$17:$I$97,9,FALSE))=TRUE,0,VLOOKUP($C24,'Le Massif Cnd. Series Jan 17 DM'!$A$17:$I$97,9,FALSE))</f>
        <v>0</v>
      </c>
      <c r="I24" s="86">
        <f>IF(ISNA(VLOOKUP($C24,'USSA Bristol Jan 16 MO'!$A$17:$I$100,9,FALSE))=TRUE,0,VLOOKUP($C24,'USSA Bristol Jan 16 MO'!$A$17:$I$100,9,FALSE))</f>
        <v>0</v>
      </c>
      <c r="J24" s="86">
        <f>IF(ISNA(VLOOKUP($C24,'USSA Bristol Jan 17 DM'!$A$17:$I$99,9,FALSE))=TRUE,0,VLOOKUP($C24,'USSA Bristol Jan 17 DM'!$A$17:$I$99,9,FALSE))</f>
        <v>0</v>
      </c>
      <c r="K24" s="86">
        <f>IF(ISNA(VLOOKUP($C24,'Apex Cnd. Series Feb 6 MO'!$A$17:$I$99,9,FALSE))=TRUE,0,VLOOKUP($C24,'Apex Cnd. Series Feb 6 MO'!$A$17:$I$99,9,FALSE))</f>
        <v>0</v>
      </c>
      <c r="L24" s="86">
        <f>IF(ISNA(VLOOKUP($C24,'Apex Cnd. Series Feb 7 DM'!$A$17:$I$99,9,FALSE))=TRUE,0,VLOOKUP($C24,'Apex Cnd. Series Feb 7 DM'!$A$17:$I$99,9,FALSE))</f>
        <v>0</v>
      </c>
      <c r="M24" s="86">
        <f>IF(ISNA(VLOOKUP($C24,'Calabogie TT Feb 7 MO'!$A$17:$I$96,9,FALSE))=TRUE,0,VLOOKUP($C24,'Calabogie TT Feb 7 MO'!$A$17:$I$96,9,FALSE))</f>
        <v>27</v>
      </c>
      <c r="N24" s="86">
        <f>IF(ISNA(VLOOKUP($C24,'Calabogie TT Feb 6 MO'!$A$17:$I$99,9,FALSE))=TRUE,0,VLOOKUP($C24,'Calabogie TT Feb 6 MO'!$A$17:$I$99,9,FALSE))</f>
        <v>19</v>
      </c>
      <c r="O24" s="86">
        <f>IF(ISNA(VLOOKUP($C24,'Calgary Nor-Am Feb 13 MO'!$A$17:$I$99,9,FALSE))=TRUE,0,VLOOKUP($C24,'Calgary Nor-Am Feb 13 MO'!$A$17:$I$99,9,FALSE))</f>
        <v>0</v>
      </c>
      <c r="P24" s="86">
        <f>IF(ISNA(VLOOKUP($C24,'Calgary Nor-Am Feb 14 DM'!$A$17:$I$99,9,FALSE))=TRUE,0,VLOOKUP($C24,'Calgary Nor-Am Feb 14 DM'!$A$17:$I$99,9,FALSE))</f>
        <v>0</v>
      </c>
      <c r="Q24" s="86">
        <f>IF(ISNA(VLOOKUP($C24,'Camp Fortune TT Feb 21 MO'!$A$17:$I$99,9,FALSE))=TRUE,0,VLOOKUP($C24,'Camp Fortune TT Feb 21 MO'!$A$17:$I$99,9,FALSE))</f>
        <v>11</v>
      </c>
      <c r="R24" s="85">
        <f>IF(ISNA(VLOOKUP($C24,'Park City Nor-Am Feb 20 MO'!$A$17:$I$99,9,FALSE))=TRUE,0,VLOOKUP($C24,'Park City Nor-Am Feb 20 MO'!$A$17:$I$99,9,FALSE))</f>
        <v>0</v>
      </c>
      <c r="S24" s="86">
        <f>IF(ISNA(VLOOKUP($C24,'Park City Nor-Am Feb 21 DM'!$A$17:$I$99,9,FALSE))=TRUE,0,VLOOKUP($C24,'Park City Nor-Am Feb 21 DM'!$A$17:$I$99,9,FALSE))</f>
        <v>0</v>
      </c>
      <c r="T24" s="86">
        <f>IF(ISNA(VLOOKUP($C24,'Caledon TT Feb 27 MO'!$A$17:$I$98,9,FALSE))=TRUE,0,VLOOKUP($C24,'Caledon TT Feb 27 MO'!$A$17:$I$98,9,FALSE))</f>
        <v>10</v>
      </c>
      <c r="U24" s="86">
        <f>IF(ISNA(VLOOKUP($C24,'Caledon TT Feb 28 DM'!$A$17:$I$99,9,FALSE))=TRUE,0,VLOOKUP($C24,'Caledon TT Feb 28 DM'!$A$17:$I$99,9,FALSE))</f>
        <v>12</v>
      </c>
      <c r="V24" s="86">
        <f>IF(ISNA(VLOOKUP($C24,'Killington Nor-Am March 5 MO'!$A$17:$I$99,9,FALSE))=TRUE,0,VLOOKUP($C24,'Killington Nor-Am March 5 MO'!$A$17:$I$99,9,FALSE))</f>
        <v>0</v>
      </c>
      <c r="W24" s="86">
        <f>IF(ISNA(VLOOKUP($C24,'Killington Nor-Am March 6 DM'!$A$17:$I$99,9,FALSE))=TRUE,0,VLOOKUP($C24,'Killington Nor-Am March 6 DM'!$A$17:$I$99,9,FALSE))</f>
        <v>0</v>
      </c>
      <c r="X24" s="86">
        <f>IF(ISNA(VLOOKUP($C24,'VSC Nor-Am Feb 27 MO'!$A$17:$I$99,9,FALSE))=TRUE,0,VLOOKUP($C24,'VSC Nor-Am Feb 27 MO'!$A$17:$I$99,9,FALSE))</f>
        <v>0</v>
      </c>
      <c r="Y24" s="86">
        <f>IF(ISNA(VLOOKUP($C24,'VSC Nor-Am Feb 28 DM'!$A$17:$I$99,9,FALSE))=TRUE,0,VLOOKUP($C24,'VSC Nor-Am Feb 28 DM'!$A$17:$I$99,9,FALSE))</f>
        <v>0</v>
      </c>
      <c r="Z24" s="86">
        <f>IF(ISNA(VLOOKUP($C24,'Sr Nationals March 12 MO'!$A$17:$I$99,9,FALSE))=TRUE,0,VLOOKUP($C24,'Sr Nationals March 12 MO'!$A$17:$I$99,9,FALSE))</f>
        <v>0</v>
      </c>
      <c r="AA24" s="86">
        <f>IF(ISNA(VLOOKUP($C24,'Sr Nationals March 13 DM'!$A$17:$I$99,9,FALSE))=TRUE,0,VLOOKUP($C24,'Sr Nationals March 13 DM'!$A$17:$I$99,9,FALSE))</f>
        <v>0</v>
      </c>
      <c r="AB24" s="86">
        <f>IF(ISNA(VLOOKUP($C24,'Jr Nationals March 18 MO'!$A$17:$I$99,9,FALSE))=TRUE,0,VLOOKUP($C24,'Jr Nationals March 18 MO'!$A$17:$I$99,9,FALSE))</f>
        <v>0</v>
      </c>
      <c r="AC24" s="86">
        <f>IF(ISNA(VLOOKUP($C24,'Thunder Bay TT Jan 2016 MO'!$A$17:$I$99,9,FALSE))=TRUE,0,VLOOKUP($C24,'Thunder Bay TT Jan 2016 MO'!$A$17:$I$99,9,FALSE))</f>
        <v>0</v>
      </c>
      <c r="AD24" s="86">
        <f>IF(ISNA(VLOOKUP($C24,Event28!$A$17:$I$99,9,FALSE))=TRUE,0,VLOOKUP($C24,Event28!$A$17:$I$99,9,FALSE))</f>
        <v>0</v>
      </c>
      <c r="AE24" s="86">
        <f>IF(ISNA(VLOOKUP($C24,Event29!$A$17:$I$99,9,FALSE))=TRUE,0,VLOOKUP($C24,Event29!$A$17:$I$99,9,FALSE))</f>
        <v>0</v>
      </c>
      <c r="AF24" s="86">
        <f>IF(ISNA(VLOOKUP($C24,Event30!$A$17:$I$99,9,FALSE))=TRUE,0,VLOOKUP($C24,Event30!$A$17:$I$99,9,FALSE))</f>
        <v>0</v>
      </c>
    </row>
    <row r="25" spans="1:32" ht="13.5" customHeight="1">
      <c r="A25" s="151" t="s">
        <v>80</v>
      </c>
      <c r="B25" s="151" t="s">
        <v>67</v>
      </c>
      <c r="C25" s="207" t="s">
        <v>110</v>
      </c>
      <c r="D25" s="90">
        <f>IF(ISNA(VLOOKUP($C25,'RPA Caclulations'!$C$6:$K$81,3,FALSE))=TRUE,"0",VLOOKUP($C25,'RPA Caclulations'!$C$6:$K$81,3,FALSE))</f>
        <v>18</v>
      </c>
      <c r="E25" s="85" t="str">
        <f>IF(ISNA(VLOOKUP($C25,'Canadian Selections Dec 19 - M'!$A$17:$I$67,9,FALSE))=TRUE,"0",VLOOKUP($C25,'Canadian Selections Dec 19 - M'!$A$17:$I$67,9,FALSE))</f>
        <v>0</v>
      </c>
      <c r="F25" s="86">
        <f>IF(ISNA(VLOOKUP($C25,'Canadian Selections Dec 20 - M'!$A$17:$I$17,9,FALSE))=TRUE,0,VLOOKUP($C25,'Canadian Selections Dec 20 - M'!$A$17:$I$17,9,FALSE))</f>
        <v>0</v>
      </c>
      <c r="G25" s="86">
        <f>IF(ISNA(VLOOKUP($C25,'Le Massif Cnd. Series Jan 16 MO'!$A$17:$I$95,9,FALSE))=TRUE,0,VLOOKUP($C25,'Le Massif Cnd. Series Jan 16 MO'!$A$17:$I$95,9,FALSE))</f>
        <v>0</v>
      </c>
      <c r="H25" s="86">
        <f>IF(ISNA(VLOOKUP($C25,'Le Massif Cnd. Series Jan 17 DM'!$A$17:$I$97,9,FALSE))=TRUE,0,VLOOKUP($C25,'Le Massif Cnd. Series Jan 17 DM'!$A$17:$I$97,9,FALSE))</f>
        <v>0</v>
      </c>
      <c r="I25" s="86">
        <f>IF(ISNA(VLOOKUP($C25,'USSA Bristol Jan 16 MO'!$A$17:$I$100,9,FALSE))=TRUE,0,VLOOKUP($C25,'USSA Bristol Jan 16 MO'!$A$17:$I$100,9,FALSE))</f>
        <v>0</v>
      </c>
      <c r="J25" s="86">
        <f>IF(ISNA(VLOOKUP($C25,'USSA Bristol Jan 17 DM'!$A$17:$I$99,9,FALSE))=TRUE,0,VLOOKUP($C25,'USSA Bristol Jan 17 DM'!$A$17:$I$99,9,FALSE))</f>
        <v>0</v>
      </c>
      <c r="K25" s="86">
        <f>IF(ISNA(VLOOKUP($C25,'Apex Cnd. Series Feb 6 MO'!$A$17:$I$99,9,FALSE))=TRUE,0,VLOOKUP($C25,'Apex Cnd. Series Feb 6 MO'!$A$17:$I$99,9,FALSE))</f>
        <v>0</v>
      </c>
      <c r="L25" s="86">
        <f>IF(ISNA(VLOOKUP($C25,'Apex Cnd. Series Feb 7 DM'!$A$17:$I$99,9,FALSE))=TRUE,0,VLOOKUP($C25,'Apex Cnd. Series Feb 7 DM'!$A$17:$I$99,9,FALSE))</f>
        <v>0</v>
      </c>
      <c r="M25" s="86">
        <f>IF(ISNA(VLOOKUP($C25,'Calabogie TT Feb 7 MO'!$A$17:$I$96,9,FALSE))=TRUE,0,VLOOKUP($C25,'Calabogie TT Feb 7 MO'!$A$17:$I$96,9,FALSE))</f>
        <v>19</v>
      </c>
      <c r="N25" s="86">
        <f>IF(ISNA(VLOOKUP($C25,'Calabogie TT Feb 6 MO'!$A$17:$I$99,9,FALSE))=TRUE,0,VLOOKUP($C25,'Calabogie TT Feb 6 MO'!$A$17:$I$99,9,FALSE))</f>
        <v>22</v>
      </c>
      <c r="O25" s="86">
        <f>IF(ISNA(VLOOKUP($C25,'Calgary Nor-Am Feb 13 MO'!$A$17:$I$99,9,FALSE))=TRUE,0,VLOOKUP($C25,'Calgary Nor-Am Feb 13 MO'!$A$17:$I$99,9,FALSE))</f>
        <v>0</v>
      </c>
      <c r="P25" s="86">
        <f>IF(ISNA(VLOOKUP($C25,'Calgary Nor-Am Feb 14 DM'!$A$17:$I$99,9,FALSE))=TRUE,0,VLOOKUP($C25,'Calgary Nor-Am Feb 14 DM'!$A$17:$I$99,9,FALSE))</f>
        <v>0</v>
      </c>
      <c r="Q25" s="86">
        <f>IF(ISNA(VLOOKUP($C25,'Camp Fortune TT Feb 21 MO'!$A$17:$I$99,9,FALSE))=TRUE,0,VLOOKUP($C25,'Camp Fortune TT Feb 21 MO'!$A$17:$I$99,9,FALSE))</f>
        <v>18</v>
      </c>
      <c r="R25" s="85">
        <f>IF(ISNA(VLOOKUP($C25,'Park City Nor-Am Feb 20 MO'!$A$17:$I$99,9,FALSE))=TRUE,0,VLOOKUP($C25,'Park City Nor-Am Feb 20 MO'!$A$17:$I$99,9,FALSE))</f>
        <v>0</v>
      </c>
      <c r="S25" s="86">
        <f>IF(ISNA(VLOOKUP($C25,'Park City Nor-Am Feb 21 DM'!$A$17:$I$99,9,FALSE))=TRUE,0,VLOOKUP($C25,'Park City Nor-Am Feb 21 DM'!$A$17:$I$99,9,FALSE))</f>
        <v>0</v>
      </c>
      <c r="T25" s="86">
        <f>IF(ISNA(VLOOKUP($C25,'Caledon TT Feb 27 MO'!$A$17:$I$98,9,FALSE))=TRUE,0,VLOOKUP($C25,'Caledon TT Feb 27 MO'!$A$17:$I$98,9,FALSE))</f>
        <v>15</v>
      </c>
      <c r="U25" s="86">
        <f>IF(ISNA(VLOOKUP($C25,'Caledon TT Feb 28 DM'!$A$17:$I$99,9,FALSE))=TRUE,0,VLOOKUP($C25,'Caledon TT Feb 28 DM'!$A$17:$I$99,9,FALSE))</f>
        <v>13</v>
      </c>
      <c r="V25" s="86">
        <f>IF(ISNA(VLOOKUP($C25,'Killington Nor-Am March 5 MO'!$A$17:$I$99,9,FALSE))=TRUE,0,VLOOKUP($C25,'Killington Nor-Am March 5 MO'!$A$17:$I$99,9,FALSE))</f>
        <v>0</v>
      </c>
      <c r="W25" s="86">
        <f>IF(ISNA(VLOOKUP($C25,'Killington Nor-Am March 6 DM'!$A$17:$I$99,9,FALSE))=TRUE,0,VLOOKUP($C25,'Killington Nor-Am March 6 DM'!$A$17:$I$99,9,FALSE))</f>
        <v>0</v>
      </c>
      <c r="X25" s="86">
        <f>IF(ISNA(VLOOKUP($C25,'VSC Nor-Am Feb 27 MO'!$A$17:$I$99,9,FALSE))=TRUE,0,VLOOKUP($C25,'VSC Nor-Am Feb 27 MO'!$A$17:$I$99,9,FALSE))</f>
        <v>0</v>
      </c>
      <c r="Y25" s="86">
        <f>IF(ISNA(VLOOKUP($C25,'VSC Nor-Am Feb 28 DM'!$A$17:$I$99,9,FALSE))=TRUE,0,VLOOKUP($C25,'VSC Nor-Am Feb 28 DM'!$A$17:$I$99,9,FALSE))</f>
        <v>0</v>
      </c>
      <c r="Z25" s="86">
        <f>IF(ISNA(VLOOKUP($C25,'Sr Nationals March 12 MO'!$A$17:$I$99,9,FALSE))=TRUE,0,VLOOKUP($C25,'Sr Nationals March 12 MO'!$A$17:$I$99,9,FALSE))</f>
        <v>0</v>
      </c>
      <c r="AA25" s="86">
        <f>IF(ISNA(VLOOKUP($C25,'Sr Nationals March 13 DM'!$A$17:$I$99,9,FALSE))=TRUE,0,VLOOKUP($C25,'Sr Nationals March 13 DM'!$A$17:$I$99,9,FALSE))</f>
        <v>0</v>
      </c>
      <c r="AB25" s="86" t="str">
        <f>IF(ISNA(VLOOKUP($C25,'Jr Nationals March 18 MO'!$A$17:$I$99,9,FALSE))=TRUE,0,VLOOKUP($C25,'Jr Nationals March 18 MO'!$A$17:$I$99,9,FALSE))</f>
        <v>9 (tie)</v>
      </c>
      <c r="AC25" s="86">
        <f>IF(ISNA(VLOOKUP($C25,'Thunder Bay TT Jan 2016 MO'!$A$17:$I$99,9,FALSE))=TRUE,0,VLOOKUP($C25,'Thunder Bay TT Jan 2016 MO'!$A$17:$I$99,9,FALSE))</f>
        <v>0</v>
      </c>
      <c r="AD25" s="86">
        <f>IF(ISNA(VLOOKUP($C25,Event28!$A$17:$I$99,9,FALSE))=TRUE,0,VLOOKUP($C25,Event28!$A$17:$I$99,9,FALSE))</f>
        <v>0</v>
      </c>
      <c r="AE25" s="86">
        <f>IF(ISNA(VLOOKUP($C25,Event29!$A$17:$I$99,9,FALSE))=TRUE,0,VLOOKUP($C25,Event29!$A$17:$I$99,9,FALSE))</f>
        <v>0</v>
      </c>
      <c r="AF25" s="86">
        <f>IF(ISNA(VLOOKUP($C25,Event30!$A$17:$I$99,9,FALSE))=TRUE,0,VLOOKUP($C25,Event30!$A$17:$I$99,9,FALSE))</f>
        <v>0</v>
      </c>
    </row>
    <row r="26" spans="1:32" ht="13.5" customHeight="1">
      <c r="A26" s="174" t="s">
        <v>140</v>
      </c>
      <c r="B26" s="174" t="s">
        <v>81</v>
      </c>
      <c r="C26" s="207" t="s">
        <v>92</v>
      </c>
      <c r="D26" s="90">
        <f>IF(ISNA(VLOOKUP($C26,'RPA Caclulations'!$C$6:$K$81,3,FALSE))=TRUE,"0",VLOOKUP($C26,'RPA Caclulations'!$C$6:$K$81,3,FALSE))</f>
        <v>19</v>
      </c>
      <c r="E26" s="85" t="str">
        <f>IF(ISNA(VLOOKUP($C26,'Canadian Selections Dec 19 - M'!$A$17:$I$67,9,FALSE))=TRUE,"0",VLOOKUP($C26,'Canadian Selections Dec 19 - M'!$A$17:$I$67,9,FALSE))</f>
        <v>0</v>
      </c>
      <c r="F26" s="86">
        <f>IF(ISNA(VLOOKUP($C26,'Canadian Selections Dec 20 - M'!$A$17:$I$17,9,FALSE))=TRUE,0,VLOOKUP($C26,'Canadian Selections Dec 20 - M'!$A$17:$I$17,9,FALSE))</f>
        <v>0</v>
      </c>
      <c r="G26" s="86">
        <f>IF(ISNA(VLOOKUP($C26,'Le Massif Cnd. Series Jan 16 MO'!$A$17:$I$95,9,FALSE))=TRUE,0,VLOOKUP($C26,'Le Massif Cnd. Series Jan 16 MO'!$A$17:$I$95,9,FALSE))</f>
        <v>0</v>
      </c>
      <c r="H26" s="86">
        <f>IF(ISNA(VLOOKUP($C26,'Le Massif Cnd. Series Jan 17 DM'!$A$17:$I$97,9,FALSE))=TRUE,0,VLOOKUP($C26,'Le Massif Cnd. Series Jan 17 DM'!$A$17:$I$97,9,FALSE))</f>
        <v>0</v>
      </c>
      <c r="I26" s="86">
        <f>IF(ISNA(VLOOKUP($C26,'USSA Bristol Jan 16 MO'!$A$17:$I$100,9,FALSE))=TRUE,0,VLOOKUP($C26,'USSA Bristol Jan 16 MO'!$A$17:$I$100,9,FALSE))</f>
        <v>0</v>
      </c>
      <c r="J26" s="86">
        <f>IF(ISNA(VLOOKUP($C26,'USSA Bristol Jan 17 DM'!$A$17:$I$99,9,FALSE))=TRUE,0,VLOOKUP($C26,'USSA Bristol Jan 17 DM'!$A$17:$I$99,9,FALSE))</f>
        <v>0</v>
      </c>
      <c r="K26" s="86">
        <f>IF(ISNA(VLOOKUP($C26,'Apex Cnd. Series Feb 6 MO'!$A$17:$I$99,9,FALSE))=TRUE,0,VLOOKUP($C26,'Apex Cnd. Series Feb 6 MO'!$A$17:$I$99,9,FALSE))</f>
        <v>0</v>
      </c>
      <c r="L26" s="86">
        <f>IF(ISNA(VLOOKUP($C26,'Apex Cnd. Series Feb 7 DM'!$A$17:$I$99,9,FALSE))=TRUE,0,VLOOKUP($C26,'Apex Cnd. Series Feb 7 DM'!$A$17:$I$99,9,FALSE))</f>
        <v>0</v>
      </c>
      <c r="M26" s="86">
        <f>IF(ISNA(VLOOKUP($C26,'Calabogie TT Feb 7 MO'!$A$17:$I$96,9,FALSE))=TRUE,0,VLOOKUP($C26,'Calabogie TT Feb 7 MO'!$A$17:$I$96,9,FALSE))</f>
        <v>7</v>
      </c>
      <c r="N26" s="86">
        <f>IF(ISNA(VLOOKUP($C26,'Calabogie TT Feb 6 MO'!$A$17:$I$99,9,FALSE))=TRUE,0,VLOOKUP($C26,'Calabogie TT Feb 6 MO'!$A$17:$I$99,9,FALSE))</f>
        <v>11</v>
      </c>
      <c r="O26" s="86">
        <f>IF(ISNA(VLOOKUP($C26,'Calgary Nor-Am Feb 13 MO'!$A$17:$I$99,9,FALSE))=TRUE,0,VLOOKUP($C26,'Calgary Nor-Am Feb 13 MO'!$A$17:$I$99,9,FALSE))</f>
        <v>0</v>
      </c>
      <c r="P26" s="86">
        <f>IF(ISNA(VLOOKUP($C26,'Calgary Nor-Am Feb 14 DM'!$A$17:$I$99,9,FALSE))=TRUE,0,VLOOKUP($C26,'Calgary Nor-Am Feb 14 DM'!$A$17:$I$99,9,FALSE))</f>
        <v>0</v>
      </c>
      <c r="Q26" s="86">
        <f>IF(ISNA(VLOOKUP($C26,'Camp Fortune TT Feb 21 MO'!$A$17:$I$99,9,FALSE))=TRUE,0,VLOOKUP($C26,'Camp Fortune TT Feb 21 MO'!$A$17:$I$99,9,FALSE))</f>
        <v>27</v>
      </c>
      <c r="R26" s="85">
        <f>IF(ISNA(VLOOKUP($C26,'Park City Nor-Am Feb 20 MO'!$A$17:$I$99,9,FALSE))=TRUE,0,VLOOKUP($C26,'Park City Nor-Am Feb 20 MO'!$A$17:$I$99,9,FALSE))</f>
        <v>0</v>
      </c>
      <c r="S26" s="86">
        <f>IF(ISNA(VLOOKUP($C26,'Park City Nor-Am Feb 21 DM'!$A$17:$I$99,9,FALSE))=TRUE,0,VLOOKUP($C26,'Park City Nor-Am Feb 21 DM'!$A$17:$I$99,9,FALSE))</f>
        <v>0</v>
      </c>
      <c r="T26" s="86">
        <f>IF(ISNA(VLOOKUP($C26,'Caledon TT Feb 27 MO'!$A$17:$I$98,9,FALSE))=TRUE,0,VLOOKUP($C26,'Caledon TT Feb 27 MO'!$A$17:$I$98,9,FALSE))</f>
        <v>13</v>
      </c>
      <c r="U26" s="86">
        <f>IF(ISNA(VLOOKUP($C26,'Caledon TT Feb 28 DM'!$A$17:$I$99,9,FALSE))=TRUE,0,VLOOKUP($C26,'Caledon TT Feb 28 DM'!$A$17:$I$99,9,FALSE))</f>
        <v>15</v>
      </c>
      <c r="V26" s="86">
        <f>IF(ISNA(VLOOKUP($C26,'Killington Nor-Am March 5 MO'!$A$17:$I$99,9,FALSE))=TRUE,0,VLOOKUP($C26,'Killington Nor-Am March 5 MO'!$A$17:$I$99,9,FALSE))</f>
        <v>0</v>
      </c>
      <c r="W26" s="86">
        <f>IF(ISNA(VLOOKUP($C26,'Killington Nor-Am March 6 DM'!$A$17:$I$99,9,FALSE))=TRUE,0,VLOOKUP($C26,'Killington Nor-Am March 6 DM'!$A$17:$I$99,9,FALSE))</f>
        <v>0</v>
      </c>
      <c r="X26" s="86">
        <f>IF(ISNA(VLOOKUP($C26,'VSC Nor-Am Feb 27 MO'!$A$17:$I$99,9,FALSE))=TRUE,0,VLOOKUP($C26,'VSC Nor-Am Feb 27 MO'!$A$17:$I$99,9,FALSE))</f>
        <v>0</v>
      </c>
      <c r="Y26" s="86">
        <f>IF(ISNA(VLOOKUP($C26,'VSC Nor-Am Feb 28 DM'!$A$17:$I$99,9,FALSE))=TRUE,0,VLOOKUP($C26,'VSC Nor-Am Feb 28 DM'!$A$17:$I$99,9,FALSE))</f>
        <v>0</v>
      </c>
      <c r="Z26" s="86">
        <f>IF(ISNA(VLOOKUP($C26,'Sr Nationals March 12 MO'!$A$17:$I$99,9,FALSE))=TRUE,0,VLOOKUP($C26,'Sr Nationals March 12 MO'!$A$17:$I$99,9,FALSE))</f>
        <v>0</v>
      </c>
      <c r="AA26" s="86">
        <f>IF(ISNA(VLOOKUP($C26,'Sr Nationals March 13 DM'!$A$17:$I$99,9,FALSE))=TRUE,0,VLOOKUP($C26,'Sr Nationals March 13 DM'!$A$17:$I$99,9,FALSE))</f>
        <v>0</v>
      </c>
      <c r="AB26" s="86">
        <f>IF(ISNA(VLOOKUP($C26,'Jr Nationals March 18 MO'!$A$17:$I$99,9,FALSE))=TRUE,0,VLOOKUP($C26,'Jr Nationals March 18 MO'!$A$17:$I$99,9,FALSE))</f>
        <v>0</v>
      </c>
      <c r="AC26" s="86">
        <f>IF(ISNA(VLOOKUP($C26,'Thunder Bay TT Jan 2016 MO'!$A$17:$I$99,9,FALSE))=TRUE,0,VLOOKUP($C26,'Thunder Bay TT Jan 2016 MO'!$A$17:$I$99,9,FALSE))</f>
        <v>0</v>
      </c>
      <c r="AD26" s="86">
        <f>IF(ISNA(VLOOKUP($C26,Event28!$A$17:$I$99,9,FALSE))=TRUE,0,VLOOKUP($C26,Event28!$A$17:$I$99,9,FALSE))</f>
        <v>0</v>
      </c>
      <c r="AE26" s="86">
        <f>IF(ISNA(VLOOKUP($C26,Event29!$A$17:$I$99,9,FALSE))=TRUE,0,VLOOKUP($C26,Event29!$A$17:$I$99,9,FALSE))</f>
        <v>0</v>
      </c>
      <c r="AF26" s="86">
        <f>IF(ISNA(VLOOKUP($C26,Event30!$A$17:$I$99,9,FALSE))=TRUE,0,VLOOKUP($C26,Event30!$A$17:$I$99,9,FALSE))</f>
        <v>0</v>
      </c>
    </row>
    <row r="27" spans="1:32" ht="13.5" customHeight="1">
      <c r="A27" s="151" t="s">
        <v>140</v>
      </c>
      <c r="B27" s="151" t="s">
        <v>70</v>
      </c>
      <c r="C27" s="219" t="s">
        <v>121</v>
      </c>
      <c r="D27" s="90">
        <f>IF(ISNA(VLOOKUP($C27,'RPA Caclulations'!$C$6:$K$81,3,FALSE))=TRUE,"0",VLOOKUP($C27,'RPA Caclulations'!$C$6:$K$81,3,FALSE))</f>
        <v>20</v>
      </c>
      <c r="E27" s="85" t="str">
        <f>IF(ISNA(VLOOKUP($C27,'Canadian Selections Dec 19 - M'!$A$17:$I$67,9,FALSE))=TRUE,"0",VLOOKUP($C27,'Canadian Selections Dec 19 - M'!$A$17:$I$67,9,FALSE))</f>
        <v>0</v>
      </c>
      <c r="F27" s="86">
        <f>IF(ISNA(VLOOKUP($C27,'Canadian Selections Dec 20 - M'!$A$17:$I$17,9,FALSE))=TRUE,0,VLOOKUP($C27,'Canadian Selections Dec 20 - M'!$A$17:$I$17,9,FALSE))</f>
        <v>0</v>
      </c>
      <c r="G27" s="86">
        <f>IF(ISNA(VLOOKUP($C27,'Le Massif Cnd. Series Jan 16 MO'!$A$17:$I$95,9,FALSE))=TRUE,0,VLOOKUP($C27,'Le Massif Cnd. Series Jan 16 MO'!$A$17:$I$95,9,FALSE))</f>
        <v>0</v>
      </c>
      <c r="H27" s="86">
        <f>IF(ISNA(VLOOKUP($C27,'Le Massif Cnd. Series Jan 17 DM'!$A$17:$I$97,9,FALSE))=TRUE,0,VLOOKUP($C27,'Le Massif Cnd. Series Jan 17 DM'!$A$17:$I$97,9,FALSE))</f>
        <v>0</v>
      </c>
      <c r="I27" s="86">
        <f>IF(ISNA(VLOOKUP($C27,'USSA Bristol Jan 16 MO'!$A$17:$I$100,9,FALSE))=TRUE,0,VLOOKUP($C27,'USSA Bristol Jan 16 MO'!$A$17:$I$100,9,FALSE))</f>
        <v>0</v>
      </c>
      <c r="J27" s="86">
        <f>IF(ISNA(VLOOKUP($C27,'USSA Bristol Jan 17 DM'!$A$17:$I$99,9,FALSE))=TRUE,0,VLOOKUP($C27,'USSA Bristol Jan 17 DM'!$A$17:$I$99,9,FALSE))</f>
        <v>0</v>
      </c>
      <c r="K27" s="86">
        <f>IF(ISNA(VLOOKUP($C27,'Apex Cnd. Series Feb 6 MO'!$A$17:$I$99,9,FALSE))=TRUE,0,VLOOKUP($C27,'Apex Cnd. Series Feb 6 MO'!$A$17:$I$99,9,FALSE))</f>
        <v>0</v>
      </c>
      <c r="L27" s="86">
        <f>IF(ISNA(VLOOKUP($C27,'Apex Cnd. Series Feb 7 DM'!$A$17:$I$99,9,FALSE))=TRUE,0,VLOOKUP($C27,'Apex Cnd. Series Feb 7 DM'!$A$17:$I$99,9,FALSE))</f>
        <v>0</v>
      </c>
      <c r="M27" s="86">
        <f>IF(ISNA(VLOOKUP($C27,'Calabogie TT Feb 7 MO'!$A$17:$I$96,9,FALSE))=TRUE,0,VLOOKUP($C27,'Calabogie TT Feb 7 MO'!$A$17:$I$96,9,FALSE))</f>
        <v>12</v>
      </c>
      <c r="N27" s="86">
        <f>IF(ISNA(VLOOKUP($C27,'Calabogie TT Feb 6 MO'!$A$17:$I$99,9,FALSE))=TRUE,0,VLOOKUP($C27,'Calabogie TT Feb 6 MO'!$A$17:$I$99,9,FALSE))</f>
        <v>16</v>
      </c>
      <c r="O27" s="86">
        <f>IF(ISNA(VLOOKUP($C27,'Calgary Nor-Am Feb 13 MO'!$A$17:$I$99,9,FALSE))=TRUE,0,VLOOKUP($C27,'Calgary Nor-Am Feb 13 MO'!$A$17:$I$99,9,FALSE))</f>
        <v>0</v>
      </c>
      <c r="P27" s="86">
        <f>IF(ISNA(VLOOKUP($C27,'Calgary Nor-Am Feb 14 DM'!$A$17:$I$99,9,FALSE))=TRUE,0,VLOOKUP($C27,'Calgary Nor-Am Feb 14 DM'!$A$17:$I$99,9,FALSE))</f>
        <v>0</v>
      </c>
      <c r="Q27" s="86">
        <f>IF(ISNA(VLOOKUP($C27,'Camp Fortune TT Feb 21 MO'!$A$17:$I$99,9,FALSE))=TRUE,0,VLOOKUP($C27,'Camp Fortune TT Feb 21 MO'!$A$17:$I$99,9,FALSE))</f>
        <v>0</v>
      </c>
      <c r="R27" s="85">
        <f>IF(ISNA(VLOOKUP($C27,'Park City Nor-Am Feb 20 MO'!$A$17:$I$99,9,FALSE))=TRUE,0,VLOOKUP($C27,'Park City Nor-Am Feb 20 MO'!$A$17:$I$99,9,FALSE))</f>
        <v>0</v>
      </c>
      <c r="S27" s="86">
        <f>IF(ISNA(VLOOKUP($C27,'Park City Nor-Am Feb 21 DM'!$A$17:$I$99,9,FALSE))=TRUE,0,VLOOKUP($C27,'Park City Nor-Am Feb 21 DM'!$A$17:$I$99,9,FALSE))</f>
        <v>0</v>
      </c>
      <c r="T27" s="86">
        <f>IF(ISNA(VLOOKUP($C27,'Caledon TT Feb 27 MO'!$A$17:$I$98,9,FALSE))=TRUE,0,VLOOKUP($C27,'Caledon TT Feb 27 MO'!$A$17:$I$98,9,FALSE))</f>
        <v>12</v>
      </c>
      <c r="U27" s="86">
        <f>IF(ISNA(VLOOKUP($C27,'Caledon TT Feb 28 DM'!$A$17:$I$99,9,FALSE))=TRUE,0,VLOOKUP($C27,'Caledon TT Feb 28 DM'!$A$17:$I$99,9,FALSE))</f>
        <v>9</v>
      </c>
      <c r="V27" s="86">
        <f>IF(ISNA(VLOOKUP($C27,'Killington Nor-Am March 5 MO'!$A$17:$I$99,9,FALSE))=TRUE,0,VLOOKUP($C27,'Killington Nor-Am March 5 MO'!$A$17:$I$99,9,FALSE))</f>
        <v>0</v>
      </c>
      <c r="W27" s="86">
        <f>IF(ISNA(VLOOKUP($C27,'Killington Nor-Am March 6 DM'!$A$17:$I$99,9,FALSE))=TRUE,0,VLOOKUP($C27,'Killington Nor-Am March 6 DM'!$A$17:$I$99,9,FALSE))</f>
        <v>0</v>
      </c>
      <c r="X27" s="86">
        <f>IF(ISNA(VLOOKUP($C27,'VSC Nor-Am Feb 27 MO'!$A$17:$I$99,9,FALSE))=TRUE,0,VLOOKUP($C27,'VSC Nor-Am Feb 27 MO'!$A$17:$I$99,9,FALSE))</f>
        <v>0</v>
      </c>
      <c r="Y27" s="86">
        <f>IF(ISNA(VLOOKUP($C27,'VSC Nor-Am Feb 28 DM'!$A$17:$I$99,9,FALSE))=TRUE,0,VLOOKUP($C27,'VSC Nor-Am Feb 28 DM'!$A$17:$I$99,9,FALSE))</f>
        <v>0</v>
      </c>
      <c r="Z27" s="86">
        <f>IF(ISNA(VLOOKUP($C27,'Sr Nationals March 12 MO'!$A$17:$I$99,9,FALSE))=TRUE,0,VLOOKUP($C27,'Sr Nationals March 12 MO'!$A$17:$I$99,9,FALSE))</f>
        <v>0</v>
      </c>
      <c r="AA27" s="86">
        <f>IF(ISNA(VLOOKUP($C27,'Sr Nationals March 13 DM'!$A$17:$I$99,9,FALSE))=TRUE,0,VLOOKUP($C27,'Sr Nationals March 13 DM'!$A$17:$I$99,9,FALSE))</f>
        <v>0</v>
      </c>
      <c r="AB27" s="86">
        <f>IF(ISNA(VLOOKUP($C27,'Jr Nationals March 18 MO'!$A$17:$I$99,9,FALSE))=TRUE,0,VLOOKUP($C27,'Jr Nationals March 18 MO'!$A$17:$I$99,9,FALSE))</f>
        <v>0</v>
      </c>
      <c r="AC27" s="86">
        <f>IF(ISNA(VLOOKUP($C27,'Thunder Bay TT Jan 2016 MO'!$A$17:$I$99,9,FALSE))=TRUE,0,VLOOKUP($C27,'Thunder Bay TT Jan 2016 MO'!$A$17:$I$99,9,FALSE))</f>
        <v>0</v>
      </c>
      <c r="AD27" s="86">
        <f>IF(ISNA(VLOOKUP($C27,Event28!$A$17:$I$99,9,FALSE))=TRUE,0,VLOOKUP($C27,Event28!$A$17:$I$99,9,FALSE))</f>
        <v>0</v>
      </c>
      <c r="AE27" s="86">
        <f>IF(ISNA(VLOOKUP($C27,Event29!$A$17:$I$99,9,FALSE))=TRUE,0,VLOOKUP($C27,Event29!$A$17:$I$99,9,FALSE))</f>
        <v>0</v>
      </c>
      <c r="AF27" s="86">
        <f>IF(ISNA(VLOOKUP($C27,Event30!$A$17:$I$99,9,FALSE))=TRUE,0,VLOOKUP($C27,Event30!$A$17:$I$99,9,FALSE))</f>
        <v>0</v>
      </c>
    </row>
    <row r="28" spans="1:32" ht="13.5" customHeight="1">
      <c r="A28" s="151" t="s">
        <v>89</v>
      </c>
      <c r="B28" s="151" t="s">
        <v>70</v>
      </c>
      <c r="C28" s="219" t="s">
        <v>120</v>
      </c>
      <c r="D28" s="90">
        <f>IF(ISNA(VLOOKUP($C28,'RPA Caclulations'!$C$6:$K$81,3,FALSE))=TRUE,"0",VLOOKUP($C28,'RPA Caclulations'!$C$6:$K$81,3,FALSE))</f>
        <v>21</v>
      </c>
      <c r="E28" s="85" t="str">
        <f>IF(ISNA(VLOOKUP($C28,'Canadian Selections Dec 19 - M'!$A$17:$I$67,9,FALSE))=TRUE,"0",VLOOKUP($C28,'Canadian Selections Dec 19 - M'!$A$17:$I$67,9,FALSE))</f>
        <v>0</v>
      </c>
      <c r="F28" s="86">
        <f>IF(ISNA(VLOOKUP($C28,'Canadian Selections Dec 20 - M'!$A$17:$I$17,9,FALSE))=TRUE,0,VLOOKUP($C28,'Canadian Selections Dec 20 - M'!$A$17:$I$17,9,FALSE))</f>
        <v>0</v>
      </c>
      <c r="G28" s="86">
        <f>IF(ISNA(VLOOKUP($C28,'Le Massif Cnd. Series Jan 16 MO'!$A$17:$I$95,9,FALSE))=TRUE,0,VLOOKUP($C28,'Le Massif Cnd. Series Jan 16 MO'!$A$17:$I$95,9,FALSE))</f>
        <v>0</v>
      </c>
      <c r="H28" s="86">
        <f>IF(ISNA(VLOOKUP($C28,'Le Massif Cnd. Series Jan 17 DM'!$A$17:$I$97,9,FALSE))=TRUE,0,VLOOKUP($C28,'Le Massif Cnd. Series Jan 17 DM'!$A$17:$I$97,9,FALSE))</f>
        <v>0</v>
      </c>
      <c r="I28" s="86">
        <f>IF(ISNA(VLOOKUP($C28,'USSA Bristol Jan 16 MO'!$A$17:$I$100,9,FALSE))=TRUE,0,VLOOKUP($C28,'USSA Bristol Jan 16 MO'!$A$17:$I$100,9,FALSE))</f>
        <v>0</v>
      </c>
      <c r="J28" s="86">
        <f>IF(ISNA(VLOOKUP($C28,'USSA Bristol Jan 17 DM'!$A$17:$I$99,9,FALSE))=TRUE,0,VLOOKUP($C28,'USSA Bristol Jan 17 DM'!$A$17:$I$99,9,FALSE))</f>
        <v>0</v>
      </c>
      <c r="K28" s="86">
        <f>IF(ISNA(VLOOKUP($C28,'Apex Cnd. Series Feb 6 MO'!$A$17:$I$99,9,FALSE))=TRUE,0,VLOOKUP($C28,'Apex Cnd. Series Feb 6 MO'!$A$17:$I$99,9,FALSE))</f>
        <v>0</v>
      </c>
      <c r="L28" s="86">
        <f>IF(ISNA(VLOOKUP($C28,'Apex Cnd. Series Feb 7 DM'!$A$17:$I$99,9,FALSE))=TRUE,0,VLOOKUP($C28,'Apex Cnd. Series Feb 7 DM'!$A$17:$I$99,9,FALSE))</f>
        <v>0</v>
      </c>
      <c r="M28" s="86">
        <f>IF(ISNA(VLOOKUP($C28,'Calabogie TT Feb 7 MO'!$A$17:$I$96,9,FALSE))=TRUE,0,VLOOKUP($C28,'Calabogie TT Feb 7 MO'!$A$17:$I$96,9,FALSE))</f>
        <v>0</v>
      </c>
      <c r="N28" s="86">
        <f>IF(ISNA(VLOOKUP($C28,'Calabogie TT Feb 6 MO'!$A$17:$I$99,9,FALSE))=TRUE,0,VLOOKUP($C28,'Calabogie TT Feb 6 MO'!$A$17:$I$99,9,FALSE))</f>
        <v>13</v>
      </c>
      <c r="O28" s="86">
        <f>IF(ISNA(VLOOKUP($C28,'Calgary Nor-Am Feb 13 MO'!$A$17:$I$99,9,FALSE))=TRUE,0,VLOOKUP($C28,'Calgary Nor-Am Feb 13 MO'!$A$17:$I$99,9,FALSE))</f>
        <v>0</v>
      </c>
      <c r="P28" s="86">
        <f>IF(ISNA(VLOOKUP($C28,'Calgary Nor-Am Feb 14 DM'!$A$17:$I$99,9,FALSE))=TRUE,0,VLOOKUP($C28,'Calgary Nor-Am Feb 14 DM'!$A$17:$I$99,9,FALSE))</f>
        <v>0</v>
      </c>
      <c r="Q28" s="86">
        <f>IF(ISNA(VLOOKUP($C28,'Camp Fortune TT Feb 21 MO'!$A$17:$I$99,9,FALSE))=TRUE,0,VLOOKUP($C28,'Camp Fortune TT Feb 21 MO'!$A$17:$I$99,9,FALSE))</f>
        <v>0</v>
      </c>
      <c r="R28" s="85">
        <f>IF(ISNA(VLOOKUP($C28,'Park City Nor-Am Feb 20 MO'!$A$17:$I$99,9,FALSE))=TRUE,0,VLOOKUP($C28,'Park City Nor-Am Feb 20 MO'!$A$17:$I$99,9,FALSE))</f>
        <v>0</v>
      </c>
      <c r="S28" s="86">
        <f>IF(ISNA(VLOOKUP($C28,'Park City Nor-Am Feb 21 DM'!$A$17:$I$99,9,FALSE))=TRUE,0,VLOOKUP($C28,'Park City Nor-Am Feb 21 DM'!$A$17:$I$99,9,FALSE))</f>
        <v>0</v>
      </c>
      <c r="T28" s="86">
        <f>IF(ISNA(VLOOKUP($C28,'Caledon TT Feb 27 MO'!$A$17:$I$98,9,FALSE))=TRUE,0,VLOOKUP($C28,'Caledon TT Feb 27 MO'!$A$17:$I$98,9,FALSE))</f>
        <v>0</v>
      </c>
      <c r="U28" s="86">
        <f>IF(ISNA(VLOOKUP($C28,'Caledon TT Feb 28 DM'!$A$17:$I$99,9,FALSE))=TRUE,0,VLOOKUP($C28,'Caledon TT Feb 28 DM'!$A$17:$I$99,9,FALSE))</f>
        <v>10</v>
      </c>
      <c r="V28" s="86">
        <f>IF(ISNA(VLOOKUP($C28,'Killington Nor-Am March 5 MO'!$A$17:$I$99,9,FALSE))=TRUE,0,VLOOKUP($C28,'Killington Nor-Am March 5 MO'!$A$17:$I$99,9,FALSE))</f>
        <v>0</v>
      </c>
      <c r="W28" s="86">
        <f>IF(ISNA(VLOOKUP($C28,'Killington Nor-Am March 6 DM'!$A$17:$I$99,9,FALSE))=TRUE,0,VLOOKUP($C28,'Killington Nor-Am March 6 DM'!$A$17:$I$99,9,FALSE))</f>
        <v>0</v>
      </c>
      <c r="X28" s="86">
        <f>IF(ISNA(VLOOKUP($C28,'VSC Nor-Am Feb 27 MO'!$A$17:$I$99,9,FALSE))=TRUE,0,VLOOKUP($C28,'VSC Nor-Am Feb 27 MO'!$A$17:$I$99,9,FALSE))</f>
        <v>0</v>
      </c>
      <c r="Y28" s="86">
        <f>IF(ISNA(VLOOKUP($C28,'VSC Nor-Am Feb 28 DM'!$A$17:$I$99,9,FALSE))=TRUE,0,VLOOKUP($C28,'VSC Nor-Am Feb 28 DM'!$A$17:$I$99,9,FALSE))</f>
        <v>0</v>
      </c>
      <c r="Z28" s="86">
        <f>IF(ISNA(VLOOKUP($C28,'Sr Nationals March 12 MO'!$A$17:$I$99,9,FALSE))=TRUE,0,VLOOKUP($C28,'Sr Nationals March 12 MO'!$A$17:$I$99,9,FALSE))</f>
        <v>0</v>
      </c>
      <c r="AA28" s="86">
        <f>IF(ISNA(VLOOKUP($C28,'Sr Nationals March 13 DM'!$A$17:$I$99,9,FALSE))=TRUE,0,VLOOKUP($C28,'Sr Nationals March 13 DM'!$A$17:$I$99,9,FALSE))</f>
        <v>0</v>
      </c>
      <c r="AB28" s="86">
        <f>IF(ISNA(VLOOKUP($C28,'Jr Nationals March 18 MO'!$A$17:$I$99,9,FALSE))=TRUE,0,VLOOKUP($C28,'Jr Nationals March 18 MO'!$A$17:$I$99,9,FALSE))</f>
        <v>0</v>
      </c>
      <c r="AC28" s="86">
        <f>IF(ISNA(VLOOKUP($C28,'Thunder Bay TT Jan 2016 MO'!$A$17:$I$99,9,FALSE))=TRUE,0,VLOOKUP($C28,'Thunder Bay TT Jan 2016 MO'!$A$17:$I$99,9,FALSE))</f>
        <v>0</v>
      </c>
      <c r="AD28" s="86">
        <f>IF(ISNA(VLOOKUP($C28,Event28!$A$17:$I$99,9,FALSE))=TRUE,0,VLOOKUP($C28,Event28!$A$17:$I$99,9,FALSE))</f>
        <v>0</v>
      </c>
      <c r="AE28" s="86">
        <f>IF(ISNA(VLOOKUP($C28,Event29!$A$17:$I$99,9,FALSE))=TRUE,0,VLOOKUP($C28,Event29!$A$17:$I$99,9,FALSE))</f>
        <v>0</v>
      </c>
      <c r="AF28" s="86">
        <f>IF(ISNA(VLOOKUP($C28,Event30!$A$17:$I$99,9,FALSE))=TRUE,0,VLOOKUP($C28,Event30!$A$17:$I$99,9,FALSE))</f>
        <v>0</v>
      </c>
    </row>
    <row r="29" spans="1:32" ht="13.5" customHeight="1">
      <c r="A29" s="151" t="s">
        <v>80</v>
      </c>
      <c r="B29" s="151" t="s">
        <v>67</v>
      </c>
      <c r="C29" s="207" t="s">
        <v>107</v>
      </c>
      <c r="D29" s="90">
        <f>IF(ISNA(VLOOKUP($C29,'RPA Caclulations'!$C$6:$K$81,3,FALSE))=TRUE,"0",VLOOKUP($C29,'RPA Caclulations'!$C$6:$K$81,3,FALSE))</f>
        <v>22</v>
      </c>
      <c r="E29" s="85" t="str">
        <f>IF(ISNA(VLOOKUP($C29,'Canadian Selections Dec 19 - M'!$A$17:$I$67,9,FALSE))=TRUE,"0",VLOOKUP($C29,'Canadian Selections Dec 19 - M'!$A$17:$I$67,9,FALSE))</f>
        <v>0</v>
      </c>
      <c r="F29" s="86">
        <f>IF(ISNA(VLOOKUP($C29,'Canadian Selections Dec 20 - M'!$A$17:$I$17,9,FALSE))=TRUE,0,VLOOKUP($C29,'Canadian Selections Dec 20 - M'!$A$17:$I$17,9,FALSE))</f>
        <v>0</v>
      </c>
      <c r="G29" s="86">
        <f>IF(ISNA(VLOOKUP($C29,'Le Massif Cnd. Series Jan 16 MO'!$A$17:$I$95,9,FALSE))=TRUE,0,VLOOKUP($C29,'Le Massif Cnd. Series Jan 16 MO'!$A$17:$I$95,9,FALSE))</f>
        <v>0</v>
      </c>
      <c r="H29" s="86">
        <f>IF(ISNA(VLOOKUP($C29,'Le Massif Cnd. Series Jan 17 DM'!$A$17:$I$97,9,FALSE))=TRUE,0,VLOOKUP($C29,'Le Massif Cnd. Series Jan 17 DM'!$A$17:$I$97,9,FALSE))</f>
        <v>0</v>
      </c>
      <c r="I29" s="86">
        <f>IF(ISNA(VLOOKUP($C29,'USSA Bristol Jan 16 MO'!$A$17:$I$100,9,FALSE))=TRUE,0,VLOOKUP($C29,'USSA Bristol Jan 16 MO'!$A$17:$I$100,9,FALSE))</f>
        <v>0</v>
      </c>
      <c r="J29" s="86">
        <f>IF(ISNA(VLOOKUP($C29,'USSA Bristol Jan 17 DM'!$A$17:$I$99,9,FALSE))=TRUE,0,VLOOKUP($C29,'USSA Bristol Jan 17 DM'!$A$17:$I$99,9,FALSE))</f>
        <v>0</v>
      </c>
      <c r="K29" s="86">
        <f>IF(ISNA(VLOOKUP($C29,'Apex Cnd. Series Feb 6 MO'!$A$17:$I$99,9,FALSE))=TRUE,0,VLOOKUP($C29,'Apex Cnd. Series Feb 6 MO'!$A$17:$I$99,9,FALSE))</f>
        <v>0</v>
      </c>
      <c r="L29" s="86">
        <f>IF(ISNA(VLOOKUP($C29,'Apex Cnd. Series Feb 7 DM'!$A$17:$I$99,9,FALSE))=TRUE,0,VLOOKUP($C29,'Apex Cnd. Series Feb 7 DM'!$A$17:$I$99,9,FALSE))</f>
        <v>0</v>
      </c>
      <c r="M29" s="86">
        <f>IF(ISNA(VLOOKUP($C29,'Calabogie TT Feb 7 MO'!$A$17:$I$96,9,FALSE))=TRUE,0,VLOOKUP($C29,'Calabogie TT Feb 7 MO'!$A$17:$I$96,9,FALSE))</f>
        <v>16</v>
      </c>
      <c r="N29" s="86">
        <f>IF(ISNA(VLOOKUP($C29,'Calabogie TT Feb 6 MO'!$A$17:$I$99,9,FALSE))=TRUE,0,VLOOKUP($C29,'Calabogie TT Feb 6 MO'!$A$17:$I$99,9,FALSE))</f>
        <v>17</v>
      </c>
      <c r="O29" s="86">
        <f>IF(ISNA(VLOOKUP($C29,'Calgary Nor-Am Feb 13 MO'!$A$17:$I$99,9,FALSE))=TRUE,0,VLOOKUP($C29,'Calgary Nor-Am Feb 13 MO'!$A$17:$I$99,9,FALSE))</f>
        <v>0</v>
      </c>
      <c r="P29" s="86">
        <f>IF(ISNA(VLOOKUP($C29,'Calgary Nor-Am Feb 14 DM'!$A$17:$I$99,9,FALSE))=TRUE,0,VLOOKUP($C29,'Calgary Nor-Am Feb 14 DM'!$A$17:$I$99,9,FALSE))</f>
        <v>0</v>
      </c>
      <c r="Q29" s="86">
        <f>IF(ISNA(VLOOKUP($C29,'Camp Fortune TT Feb 21 MO'!$A$17:$I$99,9,FALSE))=TRUE,0,VLOOKUP($C29,'Camp Fortune TT Feb 21 MO'!$A$17:$I$99,9,FALSE))</f>
        <v>15</v>
      </c>
      <c r="R29" s="85">
        <f>IF(ISNA(VLOOKUP($C29,'Park City Nor-Am Feb 20 MO'!$A$17:$I$99,9,FALSE))=TRUE,0,VLOOKUP($C29,'Park City Nor-Am Feb 20 MO'!$A$17:$I$99,9,FALSE))</f>
        <v>0</v>
      </c>
      <c r="S29" s="86">
        <f>IF(ISNA(VLOOKUP($C29,'Park City Nor-Am Feb 21 DM'!$A$17:$I$99,9,FALSE))=TRUE,0,VLOOKUP($C29,'Park City Nor-Am Feb 21 DM'!$A$17:$I$99,9,FALSE))</f>
        <v>0</v>
      </c>
      <c r="T29" s="86">
        <f>IF(ISNA(VLOOKUP($C29,'Caledon TT Feb 27 MO'!$A$17:$I$98,9,FALSE))=TRUE,0,VLOOKUP($C29,'Caledon TT Feb 27 MO'!$A$17:$I$98,9,FALSE))</f>
        <v>14</v>
      </c>
      <c r="U29" s="86">
        <f>IF(ISNA(VLOOKUP($C29,'Caledon TT Feb 28 DM'!$A$17:$I$99,9,FALSE))=TRUE,0,VLOOKUP($C29,'Caledon TT Feb 28 DM'!$A$17:$I$99,9,FALSE))</f>
        <v>18</v>
      </c>
      <c r="V29" s="86">
        <f>IF(ISNA(VLOOKUP($C29,'Killington Nor-Am March 5 MO'!$A$17:$I$99,9,FALSE))=TRUE,0,VLOOKUP($C29,'Killington Nor-Am March 5 MO'!$A$17:$I$99,9,FALSE))</f>
        <v>0</v>
      </c>
      <c r="W29" s="86">
        <f>IF(ISNA(VLOOKUP($C29,'Killington Nor-Am March 6 DM'!$A$17:$I$99,9,FALSE))=TRUE,0,VLOOKUP($C29,'Killington Nor-Am March 6 DM'!$A$17:$I$99,9,FALSE))</f>
        <v>0</v>
      </c>
      <c r="X29" s="86">
        <f>IF(ISNA(VLOOKUP($C29,'VSC Nor-Am Feb 27 MO'!$A$17:$I$99,9,FALSE))=TRUE,0,VLOOKUP($C29,'VSC Nor-Am Feb 27 MO'!$A$17:$I$99,9,FALSE))</f>
        <v>0</v>
      </c>
      <c r="Y29" s="86">
        <f>IF(ISNA(VLOOKUP($C29,'VSC Nor-Am Feb 28 DM'!$A$17:$I$99,9,FALSE))=TRUE,0,VLOOKUP($C29,'VSC Nor-Am Feb 28 DM'!$A$17:$I$99,9,FALSE))</f>
        <v>0</v>
      </c>
      <c r="Z29" s="86">
        <f>IF(ISNA(VLOOKUP($C29,'Sr Nationals March 12 MO'!$A$17:$I$99,9,FALSE))=TRUE,0,VLOOKUP($C29,'Sr Nationals March 12 MO'!$A$17:$I$99,9,FALSE))</f>
        <v>0</v>
      </c>
      <c r="AA29" s="86">
        <f>IF(ISNA(VLOOKUP($C29,'Sr Nationals March 13 DM'!$A$17:$I$99,9,FALSE))=TRUE,0,VLOOKUP($C29,'Sr Nationals March 13 DM'!$A$17:$I$99,9,FALSE))</f>
        <v>0</v>
      </c>
      <c r="AB29" s="86">
        <f>IF(ISNA(VLOOKUP($C29,'Jr Nationals March 18 MO'!$A$17:$I$99,9,FALSE))=TRUE,0,VLOOKUP($C29,'Jr Nationals March 18 MO'!$A$17:$I$99,9,FALSE))</f>
        <v>62</v>
      </c>
      <c r="AC29" s="86">
        <f>IF(ISNA(VLOOKUP($C29,'Thunder Bay TT Jan 2016 MO'!$A$17:$I$99,9,FALSE))=TRUE,0,VLOOKUP($C29,'Thunder Bay TT Jan 2016 MO'!$A$17:$I$99,9,FALSE))</f>
        <v>0</v>
      </c>
      <c r="AD29" s="86">
        <f>IF(ISNA(VLOOKUP($C29,Event28!$A$17:$I$99,9,FALSE))=TRUE,0,VLOOKUP($C29,Event28!$A$17:$I$99,9,FALSE))</f>
        <v>0</v>
      </c>
      <c r="AE29" s="86">
        <f>IF(ISNA(VLOOKUP($C29,Event29!$A$17:$I$99,9,FALSE))=TRUE,0,VLOOKUP($C29,Event29!$A$17:$I$99,9,FALSE))</f>
        <v>0</v>
      </c>
      <c r="AF29" s="86">
        <f>IF(ISNA(VLOOKUP($C29,Event30!$A$17:$I$99,9,FALSE))=TRUE,0,VLOOKUP($C29,Event30!$A$17:$I$99,9,FALSE))</f>
        <v>0</v>
      </c>
    </row>
    <row r="30" spans="1:32" ht="13.5" customHeight="1">
      <c r="A30" s="151" t="s">
        <v>141</v>
      </c>
      <c r="B30" s="151" t="s">
        <v>70</v>
      </c>
      <c r="C30" s="219" t="s">
        <v>124</v>
      </c>
      <c r="D30" s="90">
        <f>IF(ISNA(VLOOKUP($C30,'RPA Caclulations'!$C$6:$K$81,3,FALSE))=TRUE,"0",VLOOKUP($C30,'RPA Caclulations'!$C$6:$K$81,3,FALSE))</f>
        <v>23</v>
      </c>
      <c r="E30" s="85" t="str">
        <f>IF(ISNA(VLOOKUP($C30,'Canadian Selections Dec 19 - M'!$A$17:$I$67,9,FALSE))=TRUE,"0",VLOOKUP($C30,'Canadian Selections Dec 19 - M'!$A$17:$I$67,9,FALSE))</f>
        <v>0</v>
      </c>
      <c r="F30" s="86">
        <f>IF(ISNA(VLOOKUP($C30,'Canadian Selections Dec 20 - M'!$A$17:$I$17,9,FALSE))=TRUE,0,VLOOKUP($C30,'Canadian Selections Dec 20 - M'!$A$17:$I$17,9,FALSE))</f>
        <v>0</v>
      </c>
      <c r="G30" s="86">
        <f>IF(ISNA(VLOOKUP($C30,'Le Massif Cnd. Series Jan 16 MO'!$A$17:$I$95,9,FALSE))=TRUE,0,VLOOKUP($C30,'Le Massif Cnd. Series Jan 16 MO'!$A$17:$I$95,9,FALSE))</f>
        <v>0</v>
      </c>
      <c r="H30" s="86">
        <f>IF(ISNA(VLOOKUP($C30,'Le Massif Cnd. Series Jan 17 DM'!$A$17:$I$97,9,FALSE))=TRUE,0,VLOOKUP($C30,'Le Massif Cnd. Series Jan 17 DM'!$A$17:$I$97,9,FALSE))</f>
        <v>0</v>
      </c>
      <c r="I30" s="86">
        <f>IF(ISNA(VLOOKUP($C30,'USSA Bristol Jan 16 MO'!$A$17:$I$100,9,FALSE))=TRUE,0,VLOOKUP($C30,'USSA Bristol Jan 16 MO'!$A$17:$I$100,9,FALSE))</f>
        <v>0</v>
      </c>
      <c r="J30" s="86">
        <f>IF(ISNA(VLOOKUP($C30,'USSA Bristol Jan 17 DM'!$A$17:$I$99,9,FALSE))=TRUE,0,VLOOKUP($C30,'USSA Bristol Jan 17 DM'!$A$17:$I$99,9,FALSE))</f>
        <v>0</v>
      </c>
      <c r="K30" s="86">
        <f>IF(ISNA(VLOOKUP($C30,'Apex Cnd. Series Feb 6 MO'!$A$17:$I$99,9,FALSE))=TRUE,0,VLOOKUP($C30,'Apex Cnd. Series Feb 6 MO'!$A$17:$I$99,9,FALSE))</f>
        <v>0</v>
      </c>
      <c r="L30" s="86">
        <f>IF(ISNA(VLOOKUP($C30,'Apex Cnd. Series Feb 7 DM'!$A$17:$I$99,9,FALSE))=TRUE,0,VLOOKUP($C30,'Apex Cnd. Series Feb 7 DM'!$A$17:$I$99,9,FALSE))</f>
        <v>0</v>
      </c>
      <c r="M30" s="86">
        <f>IF(ISNA(VLOOKUP($C30,'Calabogie TT Feb 7 MO'!$A$17:$I$96,9,FALSE))=TRUE,0,VLOOKUP($C30,'Calabogie TT Feb 7 MO'!$A$17:$I$96,9,FALSE))</f>
        <v>13</v>
      </c>
      <c r="N30" s="86">
        <f>IF(ISNA(VLOOKUP($C30,'Calabogie TT Feb 6 MO'!$A$17:$I$99,9,FALSE))=TRUE,0,VLOOKUP($C30,'Calabogie TT Feb 6 MO'!$A$17:$I$99,9,FALSE))</f>
        <v>25</v>
      </c>
      <c r="O30" s="86">
        <f>IF(ISNA(VLOOKUP($C30,'Calgary Nor-Am Feb 13 MO'!$A$17:$I$99,9,FALSE))=TRUE,0,VLOOKUP($C30,'Calgary Nor-Am Feb 13 MO'!$A$17:$I$99,9,FALSE))</f>
        <v>0</v>
      </c>
      <c r="P30" s="86">
        <f>IF(ISNA(VLOOKUP($C30,'Calgary Nor-Am Feb 14 DM'!$A$17:$I$99,9,FALSE))=TRUE,0,VLOOKUP($C30,'Calgary Nor-Am Feb 14 DM'!$A$17:$I$99,9,FALSE))</f>
        <v>0</v>
      </c>
      <c r="Q30" s="86">
        <f>IF(ISNA(VLOOKUP($C30,'Camp Fortune TT Feb 21 MO'!$A$17:$I$99,9,FALSE))=TRUE,0,VLOOKUP($C30,'Camp Fortune TT Feb 21 MO'!$A$17:$I$99,9,FALSE))</f>
        <v>16</v>
      </c>
      <c r="R30" s="85">
        <f>IF(ISNA(VLOOKUP($C30,'Park City Nor-Am Feb 20 MO'!$A$17:$I$99,9,FALSE))=TRUE,0,VLOOKUP($C30,'Park City Nor-Am Feb 20 MO'!$A$17:$I$99,9,FALSE))</f>
        <v>0</v>
      </c>
      <c r="S30" s="86">
        <f>IF(ISNA(VLOOKUP($C30,'Park City Nor-Am Feb 21 DM'!$A$17:$I$99,9,FALSE))=TRUE,0,VLOOKUP($C30,'Park City Nor-Am Feb 21 DM'!$A$17:$I$99,9,FALSE))</f>
        <v>0</v>
      </c>
      <c r="T30" s="86">
        <f>IF(ISNA(VLOOKUP($C30,'Caledon TT Feb 27 MO'!$A$17:$I$98,9,FALSE))=TRUE,0,VLOOKUP($C30,'Caledon TT Feb 27 MO'!$A$17:$I$98,9,FALSE))</f>
        <v>17</v>
      </c>
      <c r="U30" s="86">
        <f>IF(ISNA(VLOOKUP($C30,'Caledon TT Feb 28 DM'!$A$17:$I$99,9,FALSE))=TRUE,0,VLOOKUP($C30,'Caledon TT Feb 28 DM'!$A$17:$I$99,9,FALSE))</f>
        <v>30</v>
      </c>
      <c r="V30" s="86">
        <f>IF(ISNA(VLOOKUP($C30,'Killington Nor-Am March 5 MO'!$A$17:$I$99,9,FALSE))=TRUE,0,VLOOKUP($C30,'Killington Nor-Am March 5 MO'!$A$17:$I$99,9,FALSE))</f>
        <v>0</v>
      </c>
      <c r="W30" s="86">
        <f>IF(ISNA(VLOOKUP($C30,'Killington Nor-Am March 6 DM'!$A$17:$I$99,9,FALSE))=TRUE,0,VLOOKUP($C30,'Killington Nor-Am March 6 DM'!$A$17:$I$99,9,FALSE))</f>
        <v>0</v>
      </c>
      <c r="X30" s="86">
        <f>IF(ISNA(VLOOKUP($C30,'VSC Nor-Am Feb 27 MO'!$A$17:$I$99,9,FALSE))=TRUE,0,VLOOKUP($C30,'VSC Nor-Am Feb 27 MO'!$A$17:$I$99,9,FALSE))</f>
        <v>0</v>
      </c>
      <c r="Y30" s="86">
        <f>IF(ISNA(VLOOKUP($C30,'VSC Nor-Am Feb 28 DM'!$A$17:$I$99,9,FALSE))=TRUE,0,VLOOKUP($C30,'VSC Nor-Am Feb 28 DM'!$A$17:$I$99,9,FALSE))</f>
        <v>0</v>
      </c>
      <c r="Z30" s="86">
        <f>IF(ISNA(VLOOKUP($C30,'Sr Nationals March 12 MO'!$A$17:$I$99,9,FALSE))=TRUE,0,VLOOKUP($C30,'Sr Nationals March 12 MO'!$A$17:$I$99,9,FALSE))</f>
        <v>0</v>
      </c>
      <c r="AA30" s="86">
        <f>IF(ISNA(VLOOKUP($C30,'Sr Nationals March 13 DM'!$A$17:$I$99,9,FALSE))=TRUE,0,VLOOKUP($C30,'Sr Nationals March 13 DM'!$A$17:$I$99,9,FALSE))</f>
        <v>0</v>
      </c>
      <c r="AB30" s="86">
        <f>IF(ISNA(VLOOKUP($C30,'Jr Nationals March 18 MO'!$A$17:$I$99,9,FALSE))=TRUE,0,VLOOKUP($C30,'Jr Nationals March 18 MO'!$A$17:$I$99,9,FALSE))</f>
        <v>0</v>
      </c>
      <c r="AC30" s="86">
        <f>IF(ISNA(VLOOKUP($C30,'Thunder Bay TT Jan 2016 MO'!$A$17:$I$99,9,FALSE))=TRUE,0,VLOOKUP($C30,'Thunder Bay TT Jan 2016 MO'!$A$17:$I$99,9,FALSE))</f>
        <v>0</v>
      </c>
      <c r="AD30" s="86">
        <f>IF(ISNA(VLOOKUP($C30,Event28!$A$17:$I$99,9,FALSE))=TRUE,0,VLOOKUP($C30,Event28!$A$17:$I$99,9,FALSE))</f>
        <v>0</v>
      </c>
      <c r="AE30" s="86">
        <f>IF(ISNA(VLOOKUP($C30,Event29!$A$17:$I$99,9,FALSE))=TRUE,0,VLOOKUP($C30,Event29!$A$17:$I$99,9,FALSE))</f>
        <v>0</v>
      </c>
      <c r="AF30" s="86">
        <f>IF(ISNA(VLOOKUP($C30,Event30!$A$17:$I$99,9,FALSE))=TRUE,0,VLOOKUP($C30,Event30!$A$17:$I$99,9,FALSE))</f>
        <v>0</v>
      </c>
    </row>
    <row r="31" spans="1:32" ht="13.5">
      <c r="A31" s="151" t="s">
        <v>139</v>
      </c>
      <c r="B31" s="151" t="s">
        <v>70</v>
      </c>
      <c r="C31" s="219" t="s">
        <v>126</v>
      </c>
      <c r="D31" s="90">
        <f>IF(ISNA(VLOOKUP($C31,'RPA Caclulations'!$C$6:$K$81,3,FALSE))=TRUE,"0",VLOOKUP($C31,'RPA Caclulations'!$C$6:$K$81,3,FALSE))</f>
        <v>24</v>
      </c>
      <c r="E31" s="85" t="str">
        <f>IF(ISNA(VLOOKUP($C31,'Canadian Selections Dec 19 - M'!$A$17:$I$67,9,FALSE))=TRUE,"0",VLOOKUP($C31,'Canadian Selections Dec 19 - M'!$A$17:$I$67,9,FALSE))</f>
        <v>0</v>
      </c>
      <c r="F31" s="86">
        <f>IF(ISNA(VLOOKUP($C31,'Canadian Selections Dec 20 - M'!$A$17:$I$17,9,FALSE))=TRUE,0,VLOOKUP($C31,'Canadian Selections Dec 20 - M'!$A$17:$I$17,9,FALSE))</f>
        <v>0</v>
      </c>
      <c r="G31" s="86">
        <f>IF(ISNA(VLOOKUP($C31,'Le Massif Cnd. Series Jan 16 MO'!$A$17:$I$95,9,FALSE))=TRUE,0,VLOOKUP($C31,'Le Massif Cnd. Series Jan 16 MO'!$A$17:$I$95,9,FALSE))</f>
        <v>0</v>
      </c>
      <c r="H31" s="86">
        <f>IF(ISNA(VLOOKUP($C31,'Le Massif Cnd. Series Jan 17 DM'!$A$17:$I$97,9,FALSE))=TRUE,0,VLOOKUP($C31,'Le Massif Cnd. Series Jan 17 DM'!$A$17:$I$97,9,FALSE))</f>
        <v>0</v>
      </c>
      <c r="I31" s="86">
        <f>IF(ISNA(VLOOKUP($C31,'USSA Bristol Jan 16 MO'!$A$17:$I$100,9,FALSE))=TRUE,0,VLOOKUP($C31,'USSA Bristol Jan 16 MO'!$A$17:$I$100,9,FALSE))</f>
        <v>0</v>
      </c>
      <c r="J31" s="86">
        <f>IF(ISNA(VLOOKUP($C31,'USSA Bristol Jan 17 DM'!$A$17:$I$99,9,FALSE))=TRUE,0,VLOOKUP($C31,'USSA Bristol Jan 17 DM'!$A$17:$I$99,9,FALSE))</f>
        <v>0</v>
      </c>
      <c r="K31" s="86">
        <f>IF(ISNA(VLOOKUP($C31,'Apex Cnd. Series Feb 6 MO'!$A$17:$I$99,9,FALSE))=TRUE,0,VLOOKUP($C31,'Apex Cnd. Series Feb 6 MO'!$A$17:$I$99,9,FALSE))</f>
        <v>0</v>
      </c>
      <c r="L31" s="86">
        <f>IF(ISNA(VLOOKUP($C31,'Apex Cnd. Series Feb 7 DM'!$A$17:$I$99,9,FALSE))=TRUE,0,VLOOKUP($C31,'Apex Cnd. Series Feb 7 DM'!$A$17:$I$99,9,FALSE))</f>
        <v>0</v>
      </c>
      <c r="M31" s="86">
        <f>IF(ISNA(VLOOKUP($C31,'Calabogie TT Feb 7 MO'!$A$17:$I$96,9,FALSE))=TRUE,0,VLOOKUP($C31,'Calabogie TT Feb 7 MO'!$A$17:$I$96,9,FALSE))</f>
        <v>15</v>
      </c>
      <c r="N31" s="86">
        <f>IF(ISNA(VLOOKUP($C31,'Calabogie TT Feb 6 MO'!$A$17:$I$99,9,FALSE))=TRUE,0,VLOOKUP($C31,'Calabogie TT Feb 6 MO'!$A$17:$I$99,9,FALSE))</f>
        <v>30</v>
      </c>
      <c r="O31" s="86">
        <f>IF(ISNA(VLOOKUP($C31,'Calgary Nor-Am Feb 13 MO'!$A$17:$I$99,9,FALSE))=TRUE,0,VLOOKUP($C31,'Calgary Nor-Am Feb 13 MO'!$A$17:$I$99,9,FALSE))</f>
        <v>0</v>
      </c>
      <c r="P31" s="86">
        <f>IF(ISNA(VLOOKUP($C31,'Calgary Nor-Am Feb 14 DM'!$A$17:$I$99,9,FALSE))=TRUE,0,VLOOKUP($C31,'Calgary Nor-Am Feb 14 DM'!$A$17:$I$99,9,FALSE))</f>
        <v>0</v>
      </c>
      <c r="Q31" s="86">
        <f>IF(ISNA(VLOOKUP($C31,'Camp Fortune TT Feb 21 MO'!$A$17:$I$99,9,FALSE))=TRUE,0,VLOOKUP($C31,'Camp Fortune TT Feb 21 MO'!$A$17:$I$99,9,FALSE))</f>
        <v>23</v>
      </c>
      <c r="R31" s="85">
        <f>IF(ISNA(VLOOKUP($C31,'Park City Nor-Am Feb 20 MO'!$A$17:$I$99,9,FALSE))=TRUE,0,VLOOKUP($C31,'Park City Nor-Am Feb 20 MO'!$A$17:$I$99,9,FALSE))</f>
        <v>0</v>
      </c>
      <c r="S31" s="86">
        <f>IF(ISNA(VLOOKUP($C31,'Park City Nor-Am Feb 21 DM'!$A$17:$I$99,9,FALSE))=TRUE,0,VLOOKUP($C31,'Park City Nor-Am Feb 21 DM'!$A$17:$I$99,9,FALSE))</f>
        <v>0</v>
      </c>
      <c r="T31" s="86">
        <f>IF(ISNA(VLOOKUP($C31,'Caledon TT Feb 27 MO'!$A$17:$I$98,9,FALSE))=TRUE,0,VLOOKUP($C31,'Caledon TT Feb 27 MO'!$A$17:$I$98,9,FALSE))</f>
        <v>22</v>
      </c>
      <c r="U31" s="86">
        <f>IF(ISNA(VLOOKUP($C31,'Caledon TT Feb 28 DM'!$A$17:$I$99,9,FALSE))=TRUE,0,VLOOKUP($C31,'Caledon TT Feb 28 DM'!$A$17:$I$99,9,FALSE))</f>
        <v>23</v>
      </c>
      <c r="V31" s="86">
        <f>IF(ISNA(VLOOKUP($C31,'Killington Nor-Am March 5 MO'!$A$17:$I$99,9,FALSE))=TRUE,0,VLOOKUP($C31,'Killington Nor-Am March 5 MO'!$A$17:$I$99,9,FALSE))</f>
        <v>0</v>
      </c>
      <c r="W31" s="86">
        <f>IF(ISNA(VLOOKUP($C31,'Killington Nor-Am March 6 DM'!$A$17:$I$99,9,FALSE))=TRUE,0,VLOOKUP($C31,'Killington Nor-Am March 6 DM'!$A$17:$I$99,9,FALSE))</f>
        <v>0</v>
      </c>
      <c r="X31" s="86">
        <f>IF(ISNA(VLOOKUP($C31,'VSC Nor-Am Feb 27 MO'!$A$17:$I$99,9,FALSE))=TRUE,0,VLOOKUP($C31,'VSC Nor-Am Feb 27 MO'!$A$17:$I$99,9,FALSE))</f>
        <v>0</v>
      </c>
      <c r="Y31" s="86">
        <f>IF(ISNA(VLOOKUP($C31,'VSC Nor-Am Feb 28 DM'!$A$17:$I$99,9,FALSE))=TRUE,0,VLOOKUP($C31,'VSC Nor-Am Feb 28 DM'!$A$17:$I$99,9,FALSE))</f>
        <v>0</v>
      </c>
      <c r="Z31" s="86">
        <f>IF(ISNA(VLOOKUP($C31,'Sr Nationals March 12 MO'!$A$17:$I$99,9,FALSE))=TRUE,0,VLOOKUP($C31,'Sr Nationals March 12 MO'!$A$17:$I$99,9,FALSE))</f>
        <v>0</v>
      </c>
      <c r="AA31" s="86">
        <f>IF(ISNA(VLOOKUP($C31,'Sr Nationals March 13 DM'!$A$17:$I$99,9,FALSE))=TRUE,0,VLOOKUP($C31,'Sr Nationals March 13 DM'!$A$17:$I$99,9,FALSE))</f>
        <v>0</v>
      </c>
      <c r="AB31" s="86">
        <f>IF(ISNA(VLOOKUP($C31,'Jr Nationals March 18 MO'!$A$17:$I$99,9,FALSE))=TRUE,0,VLOOKUP($C31,'Jr Nationals March 18 MO'!$A$17:$I$99,9,FALSE))</f>
        <v>0</v>
      </c>
      <c r="AC31" s="86">
        <f>IF(ISNA(VLOOKUP($C31,'Thunder Bay TT Jan 2016 MO'!$A$17:$I$99,9,FALSE))=TRUE,0,VLOOKUP($C31,'Thunder Bay TT Jan 2016 MO'!$A$17:$I$99,9,FALSE))</f>
        <v>0</v>
      </c>
      <c r="AD31" s="86">
        <f>IF(ISNA(VLOOKUP($C31,Event28!$A$17:$I$99,9,FALSE))=TRUE,0,VLOOKUP($C31,Event28!$A$17:$I$99,9,FALSE))</f>
        <v>0</v>
      </c>
      <c r="AE31" s="86">
        <f>IF(ISNA(VLOOKUP($C31,Event29!$A$17:$I$99,9,FALSE))=TRUE,0,VLOOKUP($C31,Event29!$A$17:$I$99,9,FALSE))</f>
        <v>0</v>
      </c>
      <c r="AF31" s="86">
        <f>IF(ISNA(VLOOKUP($C31,Event30!$A$17:$I$99,9,FALSE))=TRUE,0,VLOOKUP($C31,Event30!$A$17:$I$99,9,FALSE))</f>
        <v>0</v>
      </c>
    </row>
    <row r="32" spans="1:32" ht="13.5">
      <c r="A32" s="151" t="s">
        <v>140</v>
      </c>
      <c r="B32" s="151" t="s">
        <v>70</v>
      </c>
      <c r="C32" s="219" t="s">
        <v>122</v>
      </c>
      <c r="D32" s="90">
        <f>IF(ISNA(VLOOKUP($C32,'RPA Caclulations'!$C$6:$K$81,3,FALSE))=TRUE,"0",VLOOKUP($C32,'RPA Caclulations'!$C$6:$K$81,3,FALSE))</f>
        <v>25</v>
      </c>
      <c r="E32" s="85" t="str">
        <f>IF(ISNA(VLOOKUP($C32,'Canadian Selections Dec 19 - M'!$A$17:$I$67,9,FALSE))=TRUE,"0",VLOOKUP($C32,'Canadian Selections Dec 19 - M'!$A$17:$I$67,9,FALSE))</f>
        <v>0</v>
      </c>
      <c r="F32" s="86">
        <f>IF(ISNA(VLOOKUP($C32,'Canadian Selections Dec 20 - M'!$A$17:$I$17,9,FALSE))=TRUE,0,VLOOKUP($C32,'Canadian Selections Dec 20 - M'!$A$17:$I$17,9,FALSE))</f>
        <v>0</v>
      </c>
      <c r="G32" s="86">
        <f>IF(ISNA(VLOOKUP($C32,'Le Massif Cnd. Series Jan 16 MO'!$A$17:$I$95,9,FALSE))=TRUE,0,VLOOKUP($C32,'Le Massif Cnd. Series Jan 16 MO'!$A$17:$I$95,9,FALSE))</f>
        <v>0</v>
      </c>
      <c r="H32" s="86">
        <f>IF(ISNA(VLOOKUP($C32,'Le Massif Cnd. Series Jan 17 DM'!$A$17:$I$97,9,FALSE))=TRUE,0,VLOOKUP($C32,'Le Massif Cnd. Series Jan 17 DM'!$A$17:$I$97,9,FALSE))</f>
        <v>0</v>
      </c>
      <c r="I32" s="86">
        <f>IF(ISNA(VLOOKUP($C32,'USSA Bristol Jan 16 MO'!$A$17:$I$100,9,FALSE))=TRUE,0,VLOOKUP($C32,'USSA Bristol Jan 16 MO'!$A$17:$I$100,9,FALSE))</f>
        <v>0</v>
      </c>
      <c r="J32" s="86">
        <f>IF(ISNA(VLOOKUP($C32,'USSA Bristol Jan 17 DM'!$A$17:$I$99,9,FALSE))=TRUE,0,VLOOKUP($C32,'USSA Bristol Jan 17 DM'!$A$17:$I$99,9,FALSE))</f>
        <v>0</v>
      </c>
      <c r="K32" s="86">
        <f>IF(ISNA(VLOOKUP($C32,'Apex Cnd. Series Feb 6 MO'!$A$17:$I$99,9,FALSE))=TRUE,0,VLOOKUP($C32,'Apex Cnd. Series Feb 6 MO'!$A$17:$I$99,9,FALSE))</f>
        <v>0</v>
      </c>
      <c r="L32" s="86">
        <f>IF(ISNA(VLOOKUP($C32,'Apex Cnd. Series Feb 7 DM'!$A$17:$I$99,9,FALSE))=TRUE,0,VLOOKUP($C32,'Apex Cnd. Series Feb 7 DM'!$A$17:$I$99,9,FALSE))</f>
        <v>0</v>
      </c>
      <c r="M32" s="86">
        <f>IF(ISNA(VLOOKUP($C32,'Calabogie TT Feb 7 MO'!$A$17:$I$96,9,FALSE))=TRUE,0,VLOOKUP($C32,'Calabogie TT Feb 7 MO'!$A$17:$I$96,9,FALSE))</f>
        <v>21</v>
      </c>
      <c r="N32" s="86">
        <f>IF(ISNA(VLOOKUP($C32,'Calabogie TT Feb 6 MO'!$A$17:$I$99,9,FALSE))=TRUE,0,VLOOKUP($C32,'Calabogie TT Feb 6 MO'!$A$17:$I$99,9,FALSE))</f>
        <v>20</v>
      </c>
      <c r="O32" s="86">
        <f>IF(ISNA(VLOOKUP($C32,'Calgary Nor-Am Feb 13 MO'!$A$17:$I$99,9,FALSE))=TRUE,0,VLOOKUP($C32,'Calgary Nor-Am Feb 13 MO'!$A$17:$I$99,9,FALSE))</f>
        <v>0</v>
      </c>
      <c r="P32" s="86">
        <f>IF(ISNA(VLOOKUP($C32,'Calgary Nor-Am Feb 14 DM'!$A$17:$I$99,9,FALSE))=TRUE,0,VLOOKUP($C32,'Calgary Nor-Am Feb 14 DM'!$A$17:$I$99,9,FALSE))</f>
        <v>0</v>
      </c>
      <c r="Q32" s="86">
        <f>IF(ISNA(VLOOKUP($C32,'Camp Fortune TT Feb 21 MO'!$A$17:$I$99,9,FALSE))=TRUE,0,VLOOKUP($C32,'Camp Fortune TT Feb 21 MO'!$A$17:$I$99,9,FALSE))</f>
        <v>17</v>
      </c>
      <c r="R32" s="85">
        <f>IF(ISNA(VLOOKUP($C32,'Park City Nor-Am Feb 20 MO'!$A$17:$I$99,9,FALSE))=TRUE,0,VLOOKUP($C32,'Park City Nor-Am Feb 20 MO'!$A$17:$I$99,9,FALSE))</f>
        <v>0</v>
      </c>
      <c r="S32" s="86">
        <f>IF(ISNA(VLOOKUP($C32,'Park City Nor-Am Feb 21 DM'!$A$17:$I$99,9,FALSE))=TRUE,0,VLOOKUP($C32,'Park City Nor-Am Feb 21 DM'!$A$17:$I$99,9,FALSE))</f>
        <v>0</v>
      </c>
      <c r="T32" s="86">
        <f>IF(ISNA(VLOOKUP($C32,'Caledon TT Feb 27 MO'!$A$17:$I$98,9,FALSE))=TRUE,0,VLOOKUP($C32,'Caledon TT Feb 27 MO'!$A$17:$I$98,9,FALSE))</f>
        <v>24</v>
      </c>
      <c r="U32" s="86">
        <f>IF(ISNA(VLOOKUP($C32,'Caledon TT Feb 28 DM'!$A$17:$I$99,9,FALSE))=TRUE,0,VLOOKUP($C32,'Caledon TT Feb 28 DM'!$A$17:$I$99,9,FALSE))</f>
        <v>19</v>
      </c>
      <c r="V32" s="86">
        <f>IF(ISNA(VLOOKUP($C32,'Killington Nor-Am March 5 MO'!$A$17:$I$99,9,FALSE))=TRUE,0,VLOOKUP($C32,'Killington Nor-Am March 5 MO'!$A$17:$I$99,9,FALSE))</f>
        <v>0</v>
      </c>
      <c r="W32" s="86">
        <f>IF(ISNA(VLOOKUP($C32,'Killington Nor-Am March 6 DM'!$A$17:$I$99,9,FALSE))=TRUE,0,VLOOKUP($C32,'Killington Nor-Am March 6 DM'!$A$17:$I$99,9,FALSE))</f>
        <v>0</v>
      </c>
      <c r="X32" s="86">
        <f>IF(ISNA(VLOOKUP($C32,'VSC Nor-Am Feb 27 MO'!$A$17:$I$99,9,FALSE))=TRUE,0,VLOOKUP($C32,'VSC Nor-Am Feb 27 MO'!$A$17:$I$99,9,FALSE))</f>
        <v>0</v>
      </c>
      <c r="Y32" s="86">
        <f>IF(ISNA(VLOOKUP($C32,'VSC Nor-Am Feb 28 DM'!$A$17:$I$99,9,FALSE))=TRUE,0,VLOOKUP($C32,'VSC Nor-Am Feb 28 DM'!$A$17:$I$99,9,FALSE))</f>
        <v>0</v>
      </c>
      <c r="Z32" s="86">
        <f>IF(ISNA(VLOOKUP($C32,'Sr Nationals March 12 MO'!$A$17:$I$99,9,FALSE))=TRUE,0,VLOOKUP($C32,'Sr Nationals March 12 MO'!$A$17:$I$99,9,FALSE))</f>
        <v>0</v>
      </c>
      <c r="AA32" s="86">
        <f>IF(ISNA(VLOOKUP($C32,'Sr Nationals March 13 DM'!$A$17:$I$99,9,FALSE))=TRUE,0,VLOOKUP($C32,'Sr Nationals March 13 DM'!$A$17:$I$99,9,FALSE))</f>
        <v>0</v>
      </c>
      <c r="AB32" s="86">
        <f>IF(ISNA(VLOOKUP($C32,'Jr Nationals March 18 MO'!$A$17:$I$99,9,FALSE))=TRUE,0,VLOOKUP($C32,'Jr Nationals March 18 MO'!$A$17:$I$99,9,FALSE))</f>
        <v>0</v>
      </c>
      <c r="AC32" s="86">
        <f>IF(ISNA(VLOOKUP($C32,'Thunder Bay TT Jan 2016 MO'!$A$17:$I$99,9,FALSE))=TRUE,0,VLOOKUP($C32,'Thunder Bay TT Jan 2016 MO'!$A$17:$I$99,9,FALSE))</f>
        <v>0</v>
      </c>
      <c r="AD32" s="86">
        <f>IF(ISNA(VLOOKUP($C32,Event28!$A$17:$I$99,9,FALSE))=TRUE,0,VLOOKUP($C32,Event28!$A$17:$I$99,9,FALSE))</f>
        <v>0</v>
      </c>
      <c r="AE32" s="86">
        <f>IF(ISNA(VLOOKUP($C32,Event29!$A$17:$I$99,9,FALSE))=TRUE,0,VLOOKUP($C32,Event29!$A$17:$I$99,9,FALSE))</f>
        <v>0</v>
      </c>
      <c r="AF32" s="86">
        <f>IF(ISNA(VLOOKUP($C32,Event30!$A$17:$I$99,9,FALSE))=TRUE,0,VLOOKUP($C32,Event30!$A$17:$I$99,9,FALSE))</f>
        <v>0</v>
      </c>
    </row>
    <row r="33" spans="1:32" ht="13.5">
      <c r="A33" s="151" t="s">
        <v>139</v>
      </c>
      <c r="B33" s="151" t="s">
        <v>67</v>
      </c>
      <c r="C33" s="207" t="s">
        <v>109</v>
      </c>
      <c r="D33" s="90">
        <f>IF(ISNA(VLOOKUP($C33,'RPA Caclulations'!$C$6:$K$81,3,FALSE))=TRUE,"0",VLOOKUP($C33,'RPA Caclulations'!$C$6:$K$81,3,FALSE))</f>
        <v>26</v>
      </c>
      <c r="E33" s="85" t="str">
        <f>IF(ISNA(VLOOKUP($C33,'Canadian Selections Dec 19 - M'!$A$17:$I$67,9,FALSE))=TRUE,"0",VLOOKUP($C33,'Canadian Selections Dec 19 - M'!$A$17:$I$67,9,FALSE))</f>
        <v>0</v>
      </c>
      <c r="F33" s="86">
        <f>IF(ISNA(VLOOKUP($C33,'Canadian Selections Dec 20 - M'!$A$17:$I$17,9,FALSE))=TRUE,0,VLOOKUP($C33,'Canadian Selections Dec 20 - M'!$A$17:$I$17,9,FALSE))</f>
        <v>0</v>
      </c>
      <c r="G33" s="86">
        <f>IF(ISNA(VLOOKUP($C33,'Le Massif Cnd. Series Jan 16 MO'!$A$17:$I$95,9,FALSE))=TRUE,0,VLOOKUP($C33,'Le Massif Cnd. Series Jan 16 MO'!$A$17:$I$95,9,FALSE))</f>
        <v>0</v>
      </c>
      <c r="H33" s="86">
        <f>IF(ISNA(VLOOKUP($C33,'Le Massif Cnd. Series Jan 17 DM'!$A$17:$I$97,9,FALSE))=TRUE,0,VLOOKUP($C33,'Le Massif Cnd. Series Jan 17 DM'!$A$17:$I$97,9,FALSE))</f>
        <v>0</v>
      </c>
      <c r="I33" s="86">
        <f>IF(ISNA(VLOOKUP($C33,'USSA Bristol Jan 16 MO'!$A$17:$I$100,9,FALSE))=TRUE,0,VLOOKUP($C33,'USSA Bristol Jan 16 MO'!$A$17:$I$100,9,FALSE))</f>
        <v>0</v>
      </c>
      <c r="J33" s="86">
        <f>IF(ISNA(VLOOKUP($C33,'USSA Bristol Jan 17 DM'!$A$17:$I$99,9,FALSE))=TRUE,0,VLOOKUP($C33,'USSA Bristol Jan 17 DM'!$A$17:$I$99,9,FALSE))</f>
        <v>0</v>
      </c>
      <c r="K33" s="86">
        <f>IF(ISNA(VLOOKUP($C33,'Apex Cnd. Series Feb 6 MO'!$A$17:$I$99,9,FALSE))=TRUE,0,VLOOKUP($C33,'Apex Cnd. Series Feb 6 MO'!$A$17:$I$99,9,FALSE))</f>
        <v>0</v>
      </c>
      <c r="L33" s="86">
        <f>IF(ISNA(VLOOKUP($C33,'Apex Cnd. Series Feb 7 DM'!$A$17:$I$99,9,FALSE))=TRUE,0,VLOOKUP($C33,'Apex Cnd. Series Feb 7 DM'!$A$17:$I$99,9,FALSE))</f>
        <v>0</v>
      </c>
      <c r="M33" s="86">
        <f>IF(ISNA(VLOOKUP($C33,'Calabogie TT Feb 7 MO'!$A$17:$I$96,9,FALSE))=TRUE,0,VLOOKUP($C33,'Calabogie TT Feb 7 MO'!$A$17:$I$96,9,FALSE))</f>
        <v>18</v>
      </c>
      <c r="N33" s="86">
        <f>IF(ISNA(VLOOKUP($C33,'Calabogie TT Feb 6 MO'!$A$17:$I$99,9,FALSE))=TRUE,0,VLOOKUP($C33,'Calabogie TT Feb 6 MO'!$A$17:$I$99,9,FALSE))</f>
        <v>21</v>
      </c>
      <c r="O33" s="86">
        <f>IF(ISNA(VLOOKUP($C33,'Calgary Nor-Am Feb 13 MO'!$A$17:$I$99,9,FALSE))=TRUE,0,VLOOKUP($C33,'Calgary Nor-Am Feb 13 MO'!$A$17:$I$99,9,FALSE))</f>
        <v>0</v>
      </c>
      <c r="P33" s="86">
        <f>IF(ISNA(VLOOKUP($C33,'Calgary Nor-Am Feb 14 DM'!$A$17:$I$99,9,FALSE))=TRUE,0,VLOOKUP($C33,'Calgary Nor-Am Feb 14 DM'!$A$17:$I$99,9,FALSE))</f>
        <v>0</v>
      </c>
      <c r="Q33" s="86">
        <f>IF(ISNA(VLOOKUP($C33,'Camp Fortune TT Feb 21 MO'!$A$17:$I$99,9,FALSE))=TRUE,0,VLOOKUP($C33,'Camp Fortune TT Feb 21 MO'!$A$17:$I$99,9,FALSE))</f>
        <v>22</v>
      </c>
      <c r="R33" s="85">
        <f>IF(ISNA(VLOOKUP($C33,'Park City Nor-Am Feb 20 MO'!$A$17:$I$99,9,FALSE))=TRUE,0,VLOOKUP($C33,'Park City Nor-Am Feb 20 MO'!$A$17:$I$99,9,FALSE))</f>
        <v>0</v>
      </c>
      <c r="S33" s="86">
        <f>IF(ISNA(VLOOKUP($C33,'Park City Nor-Am Feb 21 DM'!$A$17:$I$99,9,FALSE))=TRUE,0,VLOOKUP($C33,'Park City Nor-Am Feb 21 DM'!$A$17:$I$99,9,FALSE))</f>
        <v>0</v>
      </c>
      <c r="T33" s="86">
        <f>IF(ISNA(VLOOKUP($C33,'Caledon TT Feb 27 MO'!$A$17:$I$98,9,FALSE))=TRUE,0,VLOOKUP($C33,'Caledon TT Feb 27 MO'!$A$17:$I$98,9,FALSE))</f>
        <v>27</v>
      </c>
      <c r="U33" s="86">
        <f>IF(ISNA(VLOOKUP($C33,'Caledon TT Feb 28 DM'!$A$17:$I$99,9,FALSE))=TRUE,0,VLOOKUP($C33,'Caledon TT Feb 28 DM'!$A$17:$I$99,9,FALSE))</f>
        <v>21</v>
      </c>
      <c r="V33" s="86">
        <f>IF(ISNA(VLOOKUP($C33,'Killington Nor-Am March 5 MO'!$A$17:$I$99,9,FALSE))=TRUE,0,VLOOKUP($C33,'Killington Nor-Am March 5 MO'!$A$17:$I$99,9,FALSE))</f>
        <v>0</v>
      </c>
      <c r="W33" s="86">
        <f>IF(ISNA(VLOOKUP($C33,'Killington Nor-Am March 6 DM'!$A$17:$I$99,9,FALSE))=TRUE,0,VLOOKUP($C33,'Killington Nor-Am March 6 DM'!$A$17:$I$99,9,FALSE))</f>
        <v>0</v>
      </c>
      <c r="X33" s="86">
        <f>IF(ISNA(VLOOKUP($C33,'VSC Nor-Am Feb 27 MO'!$A$17:$I$99,9,FALSE))=TRUE,0,VLOOKUP($C33,'VSC Nor-Am Feb 27 MO'!$A$17:$I$99,9,FALSE))</f>
        <v>0</v>
      </c>
      <c r="Y33" s="86">
        <f>IF(ISNA(VLOOKUP($C33,'VSC Nor-Am Feb 28 DM'!$A$17:$I$99,9,FALSE))=TRUE,0,VLOOKUP($C33,'VSC Nor-Am Feb 28 DM'!$A$17:$I$99,9,FALSE))</f>
        <v>0</v>
      </c>
      <c r="Z33" s="86">
        <f>IF(ISNA(VLOOKUP($C33,'Sr Nationals March 12 MO'!$A$17:$I$99,9,FALSE))=TRUE,0,VLOOKUP($C33,'Sr Nationals March 12 MO'!$A$17:$I$99,9,FALSE))</f>
        <v>0</v>
      </c>
      <c r="AA33" s="86">
        <f>IF(ISNA(VLOOKUP($C33,'Sr Nationals March 13 DM'!$A$17:$I$99,9,FALSE))=TRUE,0,VLOOKUP($C33,'Sr Nationals March 13 DM'!$A$17:$I$99,9,FALSE))</f>
        <v>0</v>
      </c>
      <c r="AB33" s="86">
        <f>IF(ISNA(VLOOKUP($C33,'Jr Nationals March 18 MO'!$A$17:$I$99,9,FALSE))=TRUE,0,VLOOKUP($C33,'Jr Nationals March 18 MO'!$A$17:$I$99,9,FALSE))</f>
        <v>0</v>
      </c>
      <c r="AC33" s="86">
        <f>IF(ISNA(VLOOKUP($C33,'Thunder Bay TT Jan 2016 MO'!$A$17:$I$99,9,FALSE))=TRUE,0,VLOOKUP($C33,'Thunder Bay TT Jan 2016 MO'!$A$17:$I$99,9,FALSE))</f>
        <v>0</v>
      </c>
      <c r="AD33" s="86">
        <f>IF(ISNA(VLOOKUP($C33,Event28!$A$17:$I$99,9,FALSE))=TRUE,0,VLOOKUP($C33,Event28!$A$17:$I$99,9,FALSE))</f>
        <v>0</v>
      </c>
      <c r="AE33" s="86">
        <f>IF(ISNA(VLOOKUP($C33,Event29!$A$17:$I$99,9,FALSE))=TRUE,0,VLOOKUP($C33,Event29!$A$17:$I$99,9,FALSE))</f>
        <v>0</v>
      </c>
      <c r="AF33" s="86">
        <f>IF(ISNA(VLOOKUP($C33,Event30!$A$17:$I$99,9,FALSE))=TRUE,0,VLOOKUP($C33,Event30!$A$17:$I$99,9,FALSE))</f>
        <v>0</v>
      </c>
    </row>
    <row r="34" spans="1:32" ht="13.5">
      <c r="A34" s="151" t="s">
        <v>89</v>
      </c>
      <c r="B34" s="151" t="s">
        <v>67</v>
      </c>
      <c r="C34" s="207" t="s">
        <v>108</v>
      </c>
      <c r="D34" s="90">
        <f>IF(ISNA(VLOOKUP($C34,'RPA Caclulations'!$C$6:$K$81,3,FALSE))=TRUE,"0",VLOOKUP($C34,'RPA Caclulations'!$C$6:$K$81,3,FALSE))</f>
        <v>27</v>
      </c>
      <c r="E34" s="85" t="str">
        <f>IF(ISNA(VLOOKUP($C34,'Canadian Selections Dec 19 - M'!$A$17:$I$67,9,FALSE))=TRUE,"0",VLOOKUP($C34,'Canadian Selections Dec 19 - M'!$A$17:$I$67,9,FALSE))</f>
        <v>0</v>
      </c>
      <c r="F34" s="86">
        <f>IF(ISNA(VLOOKUP($C34,'Canadian Selections Dec 20 - M'!$A$17:$I$17,9,FALSE))=TRUE,0,VLOOKUP($C34,'Canadian Selections Dec 20 - M'!$A$17:$I$17,9,FALSE))</f>
        <v>0</v>
      </c>
      <c r="G34" s="86">
        <f>IF(ISNA(VLOOKUP($C34,'Le Massif Cnd. Series Jan 16 MO'!$A$17:$I$95,9,FALSE))=TRUE,0,VLOOKUP($C34,'Le Massif Cnd. Series Jan 16 MO'!$A$17:$I$95,9,FALSE))</f>
        <v>0</v>
      </c>
      <c r="H34" s="86">
        <f>IF(ISNA(VLOOKUP($C34,'Le Massif Cnd. Series Jan 17 DM'!$A$17:$I$97,9,FALSE))=TRUE,0,VLOOKUP($C34,'Le Massif Cnd. Series Jan 17 DM'!$A$17:$I$97,9,FALSE))</f>
        <v>0</v>
      </c>
      <c r="I34" s="86">
        <f>IF(ISNA(VLOOKUP($C34,'USSA Bristol Jan 16 MO'!$A$17:$I$100,9,FALSE))=TRUE,0,VLOOKUP($C34,'USSA Bristol Jan 16 MO'!$A$17:$I$100,9,FALSE))</f>
        <v>0</v>
      </c>
      <c r="J34" s="86">
        <f>IF(ISNA(VLOOKUP($C34,'USSA Bristol Jan 17 DM'!$A$17:$I$99,9,FALSE))=TRUE,0,VLOOKUP($C34,'USSA Bristol Jan 17 DM'!$A$17:$I$99,9,FALSE))</f>
        <v>0</v>
      </c>
      <c r="K34" s="86">
        <f>IF(ISNA(VLOOKUP($C34,'Apex Cnd. Series Feb 6 MO'!$A$17:$I$99,9,FALSE))=TRUE,0,VLOOKUP($C34,'Apex Cnd. Series Feb 6 MO'!$A$17:$I$99,9,FALSE))</f>
        <v>0</v>
      </c>
      <c r="L34" s="86">
        <f>IF(ISNA(VLOOKUP($C34,'Apex Cnd. Series Feb 7 DM'!$A$17:$I$99,9,FALSE))=TRUE,0,VLOOKUP($C34,'Apex Cnd. Series Feb 7 DM'!$A$17:$I$99,9,FALSE))</f>
        <v>0</v>
      </c>
      <c r="M34" s="86">
        <f>IF(ISNA(VLOOKUP($C34,'Calabogie TT Feb 7 MO'!$A$17:$I$96,9,FALSE))=TRUE,0,VLOOKUP($C34,'Calabogie TT Feb 7 MO'!$A$17:$I$96,9,FALSE))</f>
        <v>20</v>
      </c>
      <c r="N34" s="86">
        <f>IF(ISNA(VLOOKUP($C34,'Calabogie TT Feb 6 MO'!$A$17:$I$99,9,FALSE))=TRUE,0,VLOOKUP($C34,'Calabogie TT Feb 6 MO'!$A$17:$I$99,9,FALSE))</f>
        <v>18</v>
      </c>
      <c r="O34" s="86">
        <f>IF(ISNA(VLOOKUP($C34,'Calgary Nor-Am Feb 13 MO'!$A$17:$I$99,9,FALSE))=TRUE,0,VLOOKUP($C34,'Calgary Nor-Am Feb 13 MO'!$A$17:$I$99,9,FALSE))</f>
        <v>0</v>
      </c>
      <c r="P34" s="86">
        <f>IF(ISNA(VLOOKUP($C34,'Calgary Nor-Am Feb 14 DM'!$A$17:$I$99,9,FALSE))=TRUE,0,VLOOKUP($C34,'Calgary Nor-Am Feb 14 DM'!$A$17:$I$99,9,FALSE))</f>
        <v>0</v>
      </c>
      <c r="Q34" s="86">
        <f>IF(ISNA(VLOOKUP($C34,'Camp Fortune TT Feb 21 MO'!$A$17:$I$99,9,FALSE))=TRUE,0,VLOOKUP($C34,'Camp Fortune TT Feb 21 MO'!$A$17:$I$99,9,FALSE))</f>
        <v>21</v>
      </c>
      <c r="R34" s="85">
        <f>IF(ISNA(VLOOKUP($C34,'Park City Nor-Am Feb 20 MO'!$A$17:$I$99,9,FALSE))=TRUE,0,VLOOKUP($C34,'Park City Nor-Am Feb 20 MO'!$A$17:$I$99,9,FALSE))</f>
        <v>0</v>
      </c>
      <c r="S34" s="86">
        <f>IF(ISNA(VLOOKUP($C34,'Park City Nor-Am Feb 21 DM'!$A$17:$I$99,9,FALSE))=TRUE,0,VLOOKUP($C34,'Park City Nor-Am Feb 21 DM'!$A$17:$I$99,9,FALSE))</f>
        <v>0</v>
      </c>
      <c r="T34" s="86">
        <f>IF(ISNA(VLOOKUP($C34,'Caledon TT Feb 27 MO'!$A$17:$I$98,9,FALSE))=TRUE,0,VLOOKUP($C34,'Caledon TT Feb 27 MO'!$A$17:$I$98,9,FALSE))</f>
        <v>0</v>
      </c>
      <c r="U34" s="86">
        <f>IF(ISNA(VLOOKUP($C34,'Caledon TT Feb 28 DM'!$A$17:$I$99,9,FALSE))=TRUE,0,VLOOKUP($C34,'Caledon TT Feb 28 DM'!$A$17:$I$99,9,FALSE))</f>
        <v>26</v>
      </c>
      <c r="V34" s="86">
        <f>IF(ISNA(VLOOKUP($C34,'Killington Nor-Am March 5 MO'!$A$17:$I$99,9,FALSE))=TRUE,0,VLOOKUP($C34,'Killington Nor-Am March 5 MO'!$A$17:$I$99,9,FALSE))</f>
        <v>0</v>
      </c>
      <c r="W34" s="86">
        <f>IF(ISNA(VLOOKUP($C34,'Killington Nor-Am March 6 DM'!$A$17:$I$99,9,FALSE))=TRUE,0,VLOOKUP($C34,'Killington Nor-Am March 6 DM'!$A$17:$I$99,9,FALSE))</f>
        <v>0</v>
      </c>
      <c r="X34" s="86">
        <f>IF(ISNA(VLOOKUP($C34,'VSC Nor-Am Feb 27 MO'!$A$17:$I$99,9,FALSE))=TRUE,0,VLOOKUP($C34,'VSC Nor-Am Feb 27 MO'!$A$17:$I$99,9,FALSE))</f>
        <v>0</v>
      </c>
      <c r="Y34" s="86">
        <f>IF(ISNA(VLOOKUP($C34,'VSC Nor-Am Feb 28 DM'!$A$17:$I$99,9,FALSE))=TRUE,0,VLOOKUP($C34,'VSC Nor-Am Feb 28 DM'!$A$17:$I$99,9,FALSE))</f>
        <v>0</v>
      </c>
      <c r="Z34" s="86">
        <f>IF(ISNA(VLOOKUP($C34,'Sr Nationals March 12 MO'!$A$17:$I$99,9,FALSE))=TRUE,0,VLOOKUP($C34,'Sr Nationals March 12 MO'!$A$17:$I$99,9,FALSE))</f>
        <v>0</v>
      </c>
      <c r="AA34" s="86">
        <f>IF(ISNA(VLOOKUP($C34,'Sr Nationals March 13 DM'!$A$17:$I$99,9,FALSE))=TRUE,0,VLOOKUP($C34,'Sr Nationals March 13 DM'!$A$17:$I$99,9,FALSE))</f>
        <v>0</v>
      </c>
      <c r="AB34" s="86">
        <f>IF(ISNA(VLOOKUP($C34,'Jr Nationals March 18 MO'!$A$17:$I$99,9,FALSE))=TRUE,0,VLOOKUP($C34,'Jr Nationals March 18 MO'!$A$17:$I$99,9,FALSE))</f>
        <v>0</v>
      </c>
      <c r="AC34" s="86">
        <f>IF(ISNA(VLOOKUP($C34,'Thunder Bay TT Jan 2016 MO'!$A$17:$I$99,9,FALSE))=TRUE,0,VLOOKUP($C34,'Thunder Bay TT Jan 2016 MO'!$A$17:$I$99,9,FALSE))</f>
        <v>0</v>
      </c>
      <c r="AD34" s="86">
        <f>IF(ISNA(VLOOKUP($C34,Event28!$A$17:$I$99,9,FALSE))=TRUE,0,VLOOKUP($C34,Event28!$A$17:$I$99,9,FALSE))</f>
        <v>0</v>
      </c>
      <c r="AE34" s="86">
        <f>IF(ISNA(VLOOKUP($C34,Event29!$A$17:$I$99,9,FALSE))=TRUE,0,VLOOKUP($C34,Event29!$A$17:$I$99,9,FALSE))</f>
        <v>0</v>
      </c>
      <c r="AF34" s="86">
        <f>IF(ISNA(VLOOKUP($C34,Event30!$A$17:$I$99,9,FALSE))=TRUE,0,VLOOKUP($C34,Event30!$A$17:$I$99,9,FALSE))</f>
        <v>0</v>
      </c>
    </row>
    <row r="35" spans="1:32" ht="15">
      <c r="A35" s="151" t="s">
        <v>141</v>
      </c>
      <c r="B35" s="174" t="s">
        <v>81</v>
      </c>
      <c r="C35" s="207" t="s">
        <v>165</v>
      </c>
      <c r="D35" s="90">
        <f>IF(ISNA(VLOOKUP($C35,'RPA Caclulations'!$C$6:$K$81,3,FALSE))=TRUE,"0",VLOOKUP($C35,'RPA Caclulations'!$C$6:$K$81,3,FALSE))</f>
        <v>28</v>
      </c>
      <c r="E35" s="85" t="str">
        <f>IF(ISNA(VLOOKUP($C35,'Canadian Selections Dec 19 - M'!$A$17:$I$67,9,FALSE))=TRUE,"0",VLOOKUP($C35,'Canadian Selections Dec 19 - M'!$A$17:$I$67,9,FALSE))</f>
        <v>0</v>
      </c>
      <c r="F35" s="86">
        <f>IF(ISNA(VLOOKUP($C35,'Canadian Selections Dec 20 - M'!$A$17:$I$17,9,FALSE))=TRUE,0,VLOOKUP($C35,'Canadian Selections Dec 20 - M'!$A$17:$I$17,9,FALSE))</f>
        <v>0</v>
      </c>
      <c r="G35" s="86">
        <f>IF(ISNA(VLOOKUP($C35,'Le Massif Cnd. Series Jan 16 MO'!$A$17:$I$95,9,FALSE))=TRUE,0,VLOOKUP($C35,'Le Massif Cnd. Series Jan 16 MO'!$A$17:$I$95,9,FALSE))</f>
        <v>0</v>
      </c>
      <c r="H35" s="86">
        <f>IF(ISNA(VLOOKUP($C35,'Le Massif Cnd. Series Jan 17 DM'!$A$17:$I$97,9,FALSE))=TRUE,0,VLOOKUP($C35,'Le Massif Cnd. Series Jan 17 DM'!$A$17:$I$97,9,FALSE))</f>
        <v>0</v>
      </c>
      <c r="I35" s="86">
        <f>IF(ISNA(VLOOKUP($C35,'USSA Bristol Jan 16 MO'!$A$17:$I$100,9,FALSE))=TRUE,0,VLOOKUP($C35,'USSA Bristol Jan 16 MO'!$A$17:$I$100,9,FALSE))</f>
        <v>0</v>
      </c>
      <c r="J35" s="86">
        <f>IF(ISNA(VLOOKUP($C35,'USSA Bristol Jan 17 DM'!$A$17:$I$99,9,FALSE))=TRUE,0,VLOOKUP($C35,'USSA Bristol Jan 17 DM'!$A$17:$I$99,9,FALSE))</f>
        <v>0</v>
      </c>
      <c r="K35" s="86">
        <f>IF(ISNA(VLOOKUP($C35,'Apex Cnd. Series Feb 6 MO'!$A$17:$I$99,9,FALSE))=TRUE,0,VLOOKUP($C35,'Apex Cnd. Series Feb 6 MO'!$A$17:$I$99,9,FALSE))</f>
        <v>0</v>
      </c>
      <c r="L35" s="86">
        <f>IF(ISNA(VLOOKUP($C35,'Apex Cnd. Series Feb 7 DM'!$A$17:$I$99,9,FALSE))=TRUE,0,VLOOKUP($C35,'Apex Cnd. Series Feb 7 DM'!$A$17:$I$99,9,FALSE))</f>
        <v>0</v>
      </c>
      <c r="M35" s="86">
        <f>IF(ISNA(VLOOKUP($C35,'Calabogie TT Feb 7 MO'!$A$17:$I$96,9,FALSE))=TRUE,0,VLOOKUP($C35,'Calabogie TT Feb 7 MO'!$A$17:$I$96,9,FALSE))</f>
        <v>33</v>
      </c>
      <c r="N35" s="86">
        <f>IF(ISNA(VLOOKUP($C35,'Calabogie TT Feb 6 MO'!$A$17:$I$99,9,FALSE))=TRUE,0,VLOOKUP($C35,'Calabogie TT Feb 6 MO'!$A$17:$I$99,9,FALSE))</f>
        <v>33</v>
      </c>
      <c r="O35" s="86">
        <f>IF(ISNA(VLOOKUP($C35,'Calgary Nor-Am Feb 13 MO'!$A$17:$I$99,9,FALSE))=TRUE,0,VLOOKUP($C35,'Calgary Nor-Am Feb 13 MO'!$A$17:$I$99,9,FALSE))</f>
        <v>0</v>
      </c>
      <c r="P35" s="86">
        <f>IF(ISNA(VLOOKUP($C35,'Calgary Nor-Am Feb 14 DM'!$A$17:$I$99,9,FALSE))=TRUE,0,VLOOKUP($C35,'Calgary Nor-Am Feb 14 DM'!$A$17:$I$99,9,FALSE))</f>
        <v>0</v>
      </c>
      <c r="Q35" s="86">
        <f>IF(ISNA(VLOOKUP($C35,'Camp Fortune TT Feb 21 MO'!$A$17:$I$99,9,FALSE))=TRUE,0,VLOOKUP($C35,'Camp Fortune TT Feb 21 MO'!$A$17:$I$99,9,FALSE))</f>
        <v>32</v>
      </c>
      <c r="R35" s="85">
        <f>IF(ISNA(VLOOKUP($C35,'Park City Nor-Am Feb 20 MO'!$A$17:$I$99,9,FALSE))=TRUE,0,VLOOKUP($C35,'Park City Nor-Am Feb 20 MO'!$A$17:$I$99,9,FALSE))</f>
        <v>0</v>
      </c>
      <c r="S35" s="86">
        <f>IF(ISNA(VLOOKUP($C35,'Park City Nor-Am Feb 21 DM'!$A$17:$I$99,9,FALSE))=TRUE,0,VLOOKUP($C35,'Park City Nor-Am Feb 21 DM'!$A$17:$I$99,9,FALSE))</f>
        <v>0</v>
      </c>
      <c r="T35" s="86">
        <f>IF(ISNA(VLOOKUP($C35,'Caledon TT Feb 27 MO'!$A$17:$I$98,9,FALSE))=TRUE,0,VLOOKUP($C35,'Caledon TT Feb 27 MO'!$A$17:$I$98,9,FALSE))</f>
        <v>21</v>
      </c>
      <c r="U35" s="86">
        <f>IF(ISNA(VLOOKUP($C35,'Caledon TT Feb 28 DM'!$A$17:$I$99,9,FALSE))=TRUE,0,VLOOKUP($C35,'Caledon TT Feb 28 DM'!$A$17:$I$99,9,FALSE))</f>
        <v>32</v>
      </c>
      <c r="V35" s="86">
        <f>IF(ISNA(VLOOKUP($C35,'Killington Nor-Am March 5 MO'!$A$17:$I$99,9,FALSE))=TRUE,0,VLOOKUP($C35,'Killington Nor-Am March 5 MO'!$A$17:$I$99,9,FALSE))</f>
        <v>0</v>
      </c>
      <c r="W35" s="86">
        <f>IF(ISNA(VLOOKUP($C35,'Killington Nor-Am March 6 DM'!$A$17:$I$99,9,FALSE))=TRUE,0,VLOOKUP($C35,'Killington Nor-Am March 6 DM'!$A$17:$I$99,9,FALSE))</f>
        <v>0</v>
      </c>
      <c r="X35" s="86">
        <f>IF(ISNA(VLOOKUP($C35,'VSC Nor-Am Feb 27 MO'!$A$17:$I$99,9,FALSE))=TRUE,0,VLOOKUP($C35,'VSC Nor-Am Feb 27 MO'!$A$17:$I$99,9,FALSE))</f>
        <v>0</v>
      </c>
      <c r="Y35" s="86">
        <f>IF(ISNA(VLOOKUP($C35,'VSC Nor-Am Feb 28 DM'!$A$17:$I$99,9,FALSE))=TRUE,0,VLOOKUP($C35,'VSC Nor-Am Feb 28 DM'!$A$17:$I$99,9,FALSE))</f>
        <v>0</v>
      </c>
      <c r="Z35" s="86">
        <f>IF(ISNA(VLOOKUP($C35,'Sr Nationals March 12 MO'!$A$17:$I$99,9,FALSE))=TRUE,0,VLOOKUP($C35,'Sr Nationals March 12 MO'!$A$17:$I$99,9,FALSE))</f>
        <v>0</v>
      </c>
      <c r="AA35" s="86">
        <f>IF(ISNA(VLOOKUP($C35,'Sr Nationals March 13 DM'!$A$17:$I$99,9,FALSE))=TRUE,0,VLOOKUP($C35,'Sr Nationals March 13 DM'!$A$17:$I$99,9,FALSE))</f>
        <v>0</v>
      </c>
      <c r="AB35" s="86">
        <f>IF(ISNA(VLOOKUP($C35,'Jr Nationals March 18 MO'!$A$17:$I$99,9,FALSE))=TRUE,0,VLOOKUP($C35,'Jr Nationals March 18 MO'!$A$17:$I$99,9,FALSE))</f>
        <v>0</v>
      </c>
      <c r="AC35" s="86">
        <f>IF(ISNA(VLOOKUP($C35,'Thunder Bay TT Jan 2016 MO'!$A$17:$I$99,9,FALSE))=TRUE,0,VLOOKUP($C35,'Thunder Bay TT Jan 2016 MO'!$A$17:$I$99,9,FALSE))</f>
        <v>0</v>
      </c>
      <c r="AD35" s="86">
        <f>IF(ISNA(VLOOKUP($C35,Event28!$A$17:$I$99,9,FALSE))=TRUE,0,VLOOKUP($C35,Event28!$A$17:$I$99,9,FALSE))</f>
        <v>0</v>
      </c>
      <c r="AE35" s="86">
        <f>IF(ISNA(VLOOKUP($C35,Event29!$A$17:$I$99,9,FALSE))=TRUE,0,VLOOKUP($C35,Event29!$A$17:$I$99,9,FALSE))</f>
        <v>0</v>
      </c>
      <c r="AF35" s="86">
        <f>IF(ISNA(VLOOKUP($C35,Event30!$A$17:$I$99,9,FALSE))=TRUE,0,VLOOKUP($C35,Event30!$A$17:$I$99,9,FALSE))</f>
        <v>0</v>
      </c>
    </row>
    <row r="36" spans="1:32" ht="13.5">
      <c r="A36" s="151" t="s">
        <v>89</v>
      </c>
      <c r="B36" s="151" t="s">
        <v>136</v>
      </c>
      <c r="C36" s="219" t="s">
        <v>127</v>
      </c>
      <c r="D36" s="90">
        <f>IF(ISNA(VLOOKUP($C36,'RPA Caclulations'!$C$6:$K$81,3,FALSE))=TRUE,"0",VLOOKUP($C36,'RPA Caclulations'!$C$6:$K$81,3,FALSE))</f>
        <v>29</v>
      </c>
      <c r="E36" s="85" t="str">
        <f>IF(ISNA(VLOOKUP($C36,'Canadian Selections Dec 19 - M'!$A$17:$I$67,9,FALSE))=TRUE,"0",VLOOKUP($C36,'Canadian Selections Dec 19 - M'!$A$17:$I$67,9,FALSE))</f>
        <v>0</v>
      </c>
      <c r="F36" s="86">
        <f>IF(ISNA(VLOOKUP($C36,'Canadian Selections Dec 20 - M'!$A$17:$I$17,9,FALSE))=TRUE,0,VLOOKUP($C36,'Canadian Selections Dec 20 - M'!$A$17:$I$17,9,FALSE))</f>
        <v>0</v>
      </c>
      <c r="G36" s="86">
        <f>IF(ISNA(VLOOKUP($C36,'Le Massif Cnd. Series Jan 16 MO'!$A$17:$I$95,9,FALSE))=TRUE,0,VLOOKUP($C36,'Le Massif Cnd. Series Jan 16 MO'!$A$17:$I$95,9,FALSE))</f>
        <v>0</v>
      </c>
      <c r="H36" s="86">
        <f>IF(ISNA(VLOOKUP($C36,'Le Massif Cnd. Series Jan 17 DM'!$A$17:$I$97,9,FALSE))=TRUE,0,VLOOKUP($C36,'Le Massif Cnd. Series Jan 17 DM'!$A$17:$I$97,9,FALSE))</f>
        <v>0</v>
      </c>
      <c r="I36" s="86">
        <f>IF(ISNA(VLOOKUP($C36,'USSA Bristol Jan 16 MO'!$A$17:$I$100,9,FALSE))=TRUE,0,VLOOKUP($C36,'USSA Bristol Jan 16 MO'!$A$17:$I$100,9,FALSE))</f>
        <v>0</v>
      </c>
      <c r="J36" s="86">
        <f>IF(ISNA(VLOOKUP($C36,'USSA Bristol Jan 17 DM'!$A$17:$I$99,9,FALSE))=TRUE,0,VLOOKUP($C36,'USSA Bristol Jan 17 DM'!$A$17:$I$99,9,FALSE))</f>
        <v>0</v>
      </c>
      <c r="K36" s="86">
        <f>IF(ISNA(VLOOKUP($C36,'Apex Cnd. Series Feb 6 MO'!$A$17:$I$99,9,FALSE))=TRUE,0,VLOOKUP($C36,'Apex Cnd. Series Feb 6 MO'!$A$17:$I$99,9,FALSE))</f>
        <v>0</v>
      </c>
      <c r="L36" s="86">
        <f>IF(ISNA(VLOOKUP($C36,'Apex Cnd. Series Feb 7 DM'!$A$17:$I$99,9,FALSE))=TRUE,0,VLOOKUP($C36,'Apex Cnd. Series Feb 7 DM'!$A$17:$I$99,9,FALSE))</f>
        <v>0</v>
      </c>
      <c r="M36" s="86">
        <f>IF(ISNA(VLOOKUP($C36,'Calabogie TT Feb 7 MO'!$A$17:$I$96,9,FALSE))=TRUE,0,VLOOKUP($C36,'Calabogie TT Feb 7 MO'!$A$17:$I$96,9,FALSE))</f>
        <v>23</v>
      </c>
      <c r="N36" s="86">
        <f>IF(ISNA(VLOOKUP($C36,'Calabogie TT Feb 6 MO'!$A$17:$I$99,9,FALSE))=TRUE,0,VLOOKUP($C36,'Calabogie TT Feb 6 MO'!$A$17:$I$99,9,FALSE))</f>
        <v>14</v>
      </c>
      <c r="O36" s="86">
        <f>IF(ISNA(VLOOKUP($C36,'Calgary Nor-Am Feb 13 MO'!$A$17:$I$99,9,FALSE))=TRUE,0,VLOOKUP($C36,'Calgary Nor-Am Feb 13 MO'!$A$17:$I$99,9,FALSE))</f>
        <v>0</v>
      </c>
      <c r="P36" s="86">
        <f>IF(ISNA(VLOOKUP($C36,'Calgary Nor-Am Feb 14 DM'!$A$17:$I$99,9,FALSE))=TRUE,0,VLOOKUP($C36,'Calgary Nor-Am Feb 14 DM'!$A$17:$I$99,9,FALSE))</f>
        <v>0</v>
      </c>
      <c r="Q36" s="86">
        <f>IF(ISNA(VLOOKUP($C36,'Camp Fortune TT Feb 21 MO'!$A$17:$I$99,9,FALSE))=TRUE,0,VLOOKUP($C36,'Camp Fortune TT Feb 21 MO'!$A$17:$I$99,9,FALSE))</f>
        <v>19</v>
      </c>
      <c r="R36" s="85">
        <f>IF(ISNA(VLOOKUP($C36,'Park City Nor-Am Feb 20 MO'!$A$17:$I$99,9,FALSE))=TRUE,0,VLOOKUP($C36,'Park City Nor-Am Feb 20 MO'!$A$17:$I$99,9,FALSE))</f>
        <v>0</v>
      </c>
      <c r="S36" s="86">
        <f>IF(ISNA(VLOOKUP($C36,'Park City Nor-Am Feb 21 DM'!$A$17:$I$99,9,FALSE))=TRUE,0,VLOOKUP($C36,'Park City Nor-Am Feb 21 DM'!$A$17:$I$99,9,FALSE))</f>
        <v>0</v>
      </c>
      <c r="T36" s="86">
        <f>IF(ISNA(VLOOKUP($C36,'Caledon TT Feb 27 MO'!$A$17:$I$98,9,FALSE))=TRUE,0,VLOOKUP($C36,'Caledon TT Feb 27 MO'!$A$17:$I$98,9,FALSE))</f>
        <v>26</v>
      </c>
      <c r="U36" s="86">
        <f>IF(ISNA(VLOOKUP($C36,'Caledon TT Feb 28 DM'!$A$17:$I$99,9,FALSE))=TRUE,0,VLOOKUP($C36,'Caledon TT Feb 28 DM'!$A$17:$I$99,9,FALSE))</f>
        <v>0</v>
      </c>
      <c r="V36" s="86">
        <f>IF(ISNA(VLOOKUP($C36,'Killington Nor-Am March 5 MO'!$A$17:$I$99,9,FALSE))=TRUE,0,VLOOKUP($C36,'Killington Nor-Am March 5 MO'!$A$17:$I$99,9,FALSE))</f>
        <v>0</v>
      </c>
      <c r="W36" s="86">
        <f>IF(ISNA(VLOOKUP($C36,'Killington Nor-Am March 6 DM'!$A$17:$I$99,9,FALSE))=TRUE,0,VLOOKUP($C36,'Killington Nor-Am March 6 DM'!$A$17:$I$99,9,FALSE))</f>
        <v>0</v>
      </c>
      <c r="X36" s="86">
        <f>IF(ISNA(VLOOKUP($C36,'VSC Nor-Am Feb 27 MO'!$A$17:$I$99,9,FALSE))=TRUE,0,VLOOKUP($C36,'VSC Nor-Am Feb 27 MO'!$A$17:$I$99,9,FALSE))</f>
        <v>0</v>
      </c>
      <c r="Y36" s="86">
        <f>IF(ISNA(VLOOKUP($C36,'VSC Nor-Am Feb 28 DM'!$A$17:$I$99,9,FALSE))=TRUE,0,VLOOKUP($C36,'VSC Nor-Am Feb 28 DM'!$A$17:$I$99,9,FALSE))</f>
        <v>0</v>
      </c>
      <c r="Z36" s="86">
        <f>IF(ISNA(VLOOKUP($C36,'Sr Nationals March 12 MO'!$A$17:$I$99,9,FALSE))=TRUE,0,VLOOKUP($C36,'Sr Nationals March 12 MO'!$A$17:$I$99,9,FALSE))</f>
        <v>0</v>
      </c>
      <c r="AA36" s="86">
        <f>IF(ISNA(VLOOKUP($C36,'Sr Nationals March 13 DM'!$A$17:$I$99,9,FALSE))=TRUE,0,VLOOKUP($C36,'Sr Nationals March 13 DM'!$A$17:$I$99,9,FALSE))</f>
        <v>0</v>
      </c>
      <c r="AB36" s="86">
        <f>IF(ISNA(VLOOKUP($C36,'Jr Nationals March 18 MO'!$A$17:$I$99,9,FALSE))=TRUE,0,VLOOKUP($C36,'Jr Nationals March 18 MO'!$A$17:$I$99,9,FALSE))</f>
        <v>0</v>
      </c>
      <c r="AC36" s="86">
        <f>IF(ISNA(VLOOKUP($C36,'Thunder Bay TT Jan 2016 MO'!$A$17:$I$99,9,FALSE))=TRUE,0,VLOOKUP($C36,'Thunder Bay TT Jan 2016 MO'!$A$17:$I$99,9,FALSE))</f>
        <v>0</v>
      </c>
      <c r="AD36" s="86">
        <f>IF(ISNA(VLOOKUP($C36,Event28!$A$17:$I$99,9,FALSE))=TRUE,0,VLOOKUP($C36,Event28!$A$17:$I$99,9,FALSE))</f>
        <v>0</v>
      </c>
      <c r="AE36" s="86">
        <f>IF(ISNA(VLOOKUP($C36,Event29!$A$17:$I$99,9,FALSE))=TRUE,0,VLOOKUP($C36,Event29!$A$17:$I$99,9,FALSE))</f>
        <v>0</v>
      </c>
      <c r="AF36" s="86">
        <f>IF(ISNA(VLOOKUP($C36,Event30!$A$17:$I$99,9,FALSE))=TRUE,0,VLOOKUP($C36,Event30!$A$17:$I$99,9,FALSE))</f>
        <v>0</v>
      </c>
    </row>
    <row r="37" spans="1:32" ht="15">
      <c r="A37" s="151" t="s">
        <v>140</v>
      </c>
      <c r="B37" s="174" t="s">
        <v>81</v>
      </c>
      <c r="C37" s="207" t="s">
        <v>103</v>
      </c>
      <c r="D37" s="90">
        <f>IF(ISNA(VLOOKUP($C37,'RPA Caclulations'!$C$6:$K$81,3,FALSE))=TRUE,"0",VLOOKUP($C37,'RPA Caclulations'!$C$6:$K$81,3,FALSE))</f>
        <v>30</v>
      </c>
      <c r="E37" s="85" t="str">
        <f>IF(ISNA(VLOOKUP($C37,'Canadian Selections Dec 19 - M'!$A$17:$I$67,9,FALSE))=TRUE,"0",VLOOKUP($C37,'Canadian Selections Dec 19 - M'!$A$17:$I$67,9,FALSE))</f>
        <v>0</v>
      </c>
      <c r="F37" s="86">
        <f>IF(ISNA(VLOOKUP($C37,'Canadian Selections Dec 20 - M'!$A$17:$I$17,9,FALSE))=TRUE,0,VLOOKUP($C37,'Canadian Selections Dec 20 - M'!$A$17:$I$17,9,FALSE))</f>
        <v>0</v>
      </c>
      <c r="G37" s="86">
        <f>IF(ISNA(VLOOKUP($C37,'Le Massif Cnd. Series Jan 16 MO'!$A$17:$I$95,9,FALSE))=TRUE,0,VLOOKUP($C37,'Le Massif Cnd. Series Jan 16 MO'!$A$17:$I$95,9,FALSE))</f>
        <v>0</v>
      </c>
      <c r="H37" s="86">
        <f>IF(ISNA(VLOOKUP($C37,'Le Massif Cnd. Series Jan 17 DM'!$A$17:$I$97,9,FALSE))=TRUE,0,VLOOKUP($C37,'Le Massif Cnd. Series Jan 17 DM'!$A$17:$I$97,9,FALSE))</f>
        <v>0</v>
      </c>
      <c r="I37" s="86">
        <f>IF(ISNA(VLOOKUP($C37,'USSA Bristol Jan 16 MO'!$A$17:$I$100,9,FALSE))=TRUE,0,VLOOKUP($C37,'USSA Bristol Jan 16 MO'!$A$17:$I$100,9,FALSE))</f>
        <v>0</v>
      </c>
      <c r="J37" s="86">
        <f>IF(ISNA(VLOOKUP($C37,'USSA Bristol Jan 17 DM'!$A$17:$I$99,9,FALSE))=TRUE,0,VLOOKUP($C37,'USSA Bristol Jan 17 DM'!$A$17:$I$99,9,FALSE))</f>
        <v>0</v>
      </c>
      <c r="K37" s="86">
        <f>IF(ISNA(VLOOKUP($C37,'Apex Cnd. Series Feb 6 MO'!$A$17:$I$99,9,FALSE))=TRUE,0,VLOOKUP($C37,'Apex Cnd. Series Feb 6 MO'!$A$17:$I$99,9,FALSE))</f>
        <v>0</v>
      </c>
      <c r="L37" s="86">
        <f>IF(ISNA(VLOOKUP($C37,'Apex Cnd. Series Feb 7 DM'!$A$17:$I$99,9,FALSE))=TRUE,0,VLOOKUP($C37,'Apex Cnd. Series Feb 7 DM'!$A$17:$I$99,9,FALSE))</f>
        <v>0</v>
      </c>
      <c r="M37" s="86">
        <f>IF(ISNA(VLOOKUP($C37,'Calabogie TT Feb 7 MO'!$A$17:$I$96,9,FALSE))=TRUE,0,VLOOKUP($C37,'Calabogie TT Feb 7 MO'!$A$17:$I$96,9,FALSE))</f>
        <v>30</v>
      </c>
      <c r="N37" s="86">
        <f>IF(ISNA(VLOOKUP($C37,'Calabogie TT Feb 6 MO'!$A$17:$I$99,9,FALSE))=TRUE,0,VLOOKUP($C37,'Calabogie TT Feb 6 MO'!$A$17:$I$99,9,FALSE))</f>
        <v>45</v>
      </c>
      <c r="O37" s="86">
        <f>IF(ISNA(VLOOKUP($C37,'Calgary Nor-Am Feb 13 MO'!$A$17:$I$99,9,FALSE))=TRUE,0,VLOOKUP($C37,'Calgary Nor-Am Feb 13 MO'!$A$17:$I$99,9,FALSE))</f>
        <v>0</v>
      </c>
      <c r="P37" s="86">
        <f>IF(ISNA(VLOOKUP($C37,'Calgary Nor-Am Feb 14 DM'!$A$17:$I$99,9,FALSE))=TRUE,0,VLOOKUP($C37,'Calgary Nor-Am Feb 14 DM'!$A$17:$I$99,9,FALSE))</f>
        <v>0</v>
      </c>
      <c r="Q37" s="86">
        <f>IF(ISNA(VLOOKUP($C37,'Camp Fortune TT Feb 21 MO'!$A$17:$I$99,9,FALSE))=TRUE,0,VLOOKUP($C37,'Camp Fortune TT Feb 21 MO'!$A$17:$I$99,9,FALSE))</f>
        <v>35</v>
      </c>
      <c r="R37" s="85">
        <f>IF(ISNA(VLOOKUP($C37,'Park City Nor-Am Feb 20 MO'!$A$17:$I$99,9,FALSE))=TRUE,0,VLOOKUP($C37,'Park City Nor-Am Feb 20 MO'!$A$17:$I$99,9,FALSE))</f>
        <v>0</v>
      </c>
      <c r="S37" s="86">
        <f>IF(ISNA(VLOOKUP($C37,'Park City Nor-Am Feb 21 DM'!$A$17:$I$99,9,FALSE))=TRUE,0,VLOOKUP($C37,'Park City Nor-Am Feb 21 DM'!$A$17:$I$99,9,FALSE))</f>
        <v>0</v>
      </c>
      <c r="T37" s="86">
        <f>IF(ISNA(VLOOKUP($C37,'Caledon TT Feb 27 MO'!$A$17:$I$98,9,FALSE))=TRUE,0,VLOOKUP($C37,'Caledon TT Feb 27 MO'!$A$17:$I$98,9,FALSE))</f>
        <v>25</v>
      </c>
      <c r="U37" s="86">
        <f>IF(ISNA(VLOOKUP($C37,'Caledon TT Feb 28 DM'!$A$17:$I$99,9,FALSE))=TRUE,0,VLOOKUP($C37,'Caledon TT Feb 28 DM'!$A$17:$I$99,9,FALSE))</f>
        <v>20</v>
      </c>
      <c r="V37" s="86">
        <f>IF(ISNA(VLOOKUP($C37,'Killington Nor-Am March 5 MO'!$A$17:$I$99,9,FALSE))=TRUE,0,VLOOKUP($C37,'Killington Nor-Am March 5 MO'!$A$17:$I$99,9,FALSE))</f>
        <v>0</v>
      </c>
      <c r="W37" s="86">
        <f>IF(ISNA(VLOOKUP($C37,'Killington Nor-Am March 6 DM'!$A$17:$I$99,9,FALSE))=TRUE,0,VLOOKUP($C37,'Killington Nor-Am March 6 DM'!$A$17:$I$99,9,FALSE))</f>
        <v>0</v>
      </c>
      <c r="X37" s="86">
        <f>IF(ISNA(VLOOKUP($C37,'VSC Nor-Am Feb 27 MO'!$A$17:$I$99,9,FALSE))=TRUE,0,VLOOKUP($C37,'VSC Nor-Am Feb 27 MO'!$A$17:$I$99,9,FALSE))</f>
        <v>0</v>
      </c>
      <c r="Y37" s="86">
        <f>IF(ISNA(VLOOKUP($C37,'VSC Nor-Am Feb 28 DM'!$A$17:$I$99,9,FALSE))=TRUE,0,VLOOKUP($C37,'VSC Nor-Am Feb 28 DM'!$A$17:$I$99,9,FALSE))</f>
        <v>0</v>
      </c>
      <c r="Z37" s="86">
        <f>IF(ISNA(VLOOKUP($C37,'Sr Nationals March 12 MO'!$A$17:$I$99,9,FALSE))=TRUE,0,VLOOKUP($C37,'Sr Nationals March 12 MO'!$A$17:$I$99,9,FALSE))</f>
        <v>0</v>
      </c>
      <c r="AA37" s="86">
        <f>IF(ISNA(VLOOKUP($C37,'Sr Nationals March 13 DM'!$A$17:$I$99,9,FALSE))=TRUE,0,VLOOKUP($C37,'Sr Nationals March 13 DM'!$A$17:$I$99,9,FALSE))</f>
        <v>0</v>
      </c>
      <c r="AB37" s="86">
        <f>IF(ISNA(VLOOKUP($C37,'Jr Nationals March 18 MO'!$A$17:$I$99,9,FALSE))=TRUE,0,VLOOKUP($C37,'Jr Nationals March 18 MO'!$A$17:$I$99,9,FALSE))</f>
        <v>0</v>
      </c>
      <c r="AC37" s="86">
        <f>IF(ISNA(VLOOKUP($C37,'Thunder Bay TT Jan 2016 MO'!$A$17:$I$99,9,FALSE))=TRUE,0,VLOOKUP($C37,'Thunder Bay TT Jan 2016 MO'!$A$17:$I$99,9,FALSE))</f>
        <v>0</v>
      </c>
      <c r="AD37" s="86">
        <f>IF(ISNA(VLOOKUP($C37,Event28!$A$17:$I$99,9,FALSE))=TRUE,0,VLOOKUP($C37,Event28!$A$17:$I$99,9,FALSE))</f>
        <v>0</v>
      </c>
      <c r="AE37" s="86">
        <f>IF(ISNA(VLOOKUP($C37,Event29!$A$17:$I$99,9,FALSE))=TRUE,0,VLOOKUP($C37,Event29!$A$17:$I$99,9,FALSE))</f>
        <v>0</v>
      </c>
      <c r="AF37" s="86">
        <f>IF(ISNA(VLOOKUP($C37,Event30!$A$17:$I$99,9,FALSE))=TRUE,0,VLOOKUP($C37,Event30!$A$17:$I$99,9,FALSE))</f>
        <v>0</v>
      </c>
    </row>
    <row r="38" spans="1:32" ht="13.5" customHeight="1">
      <c r="A38" s="151" t="s">
        <v>139</v>
      </c>
      <c r="B38" s="151" t="s">
        <v>136</v>
      </c>
      <c r="C38" s="219" t="s">
        <v>129</v>
      </c>
      <c r="D38" s="90">
        <f>IF(ISNA(VLOOKUP($C38,'RPA Caclulations'!$C$6:$K$81,3,FALSE))=TRUE,"0",VLOOKUP($C38,'RPA Caclulations'!$C$6:$K$81,3,FALSE))</f>
        <v>31</v>
      </c>
      <c r="E38" s="85" t="str">
        <f>IF(ISNA(VLOOKUP($C38,'Canadian Selections Dec 19 - M'!$A$17:$I$67,9,FALSE))=TRUE,"0",VLOOKUP($C38,'Canadian Selections Dec 19 - M'!$A$17:$I$67,9,FALSE))</f>
        <v>0</v>
      </c>
      <c r="F38" s="86">
        <f>IF(ISNA(VLOOKUP($C38,'Canadian Selections Dec 20 - M'!$A$17:$I$17,9,FALSE))=TRUE,0,VLOOKUP($C38,'Canadian Selections Dec 20 - M'!$A$17:$I$17,9,FALSE))</f>
        <v>0</v>
      </c>
      <c r="G38" s="86">
        <f>IF(ISNA(VLOOKUP($C38,'Le Massif Cnd. Series Jan 16 MO'!$A$17:$I$95,9,FALSE))=TRUE,0,VLOOKUP($C38,'Le Massif Cnd. Series Jan 16 MO'!$A$17:$I$95,9,FALSE))</f>
        <v>0</v>
      </c>
      <c r="H38" s="86">
        <f>IF(ISNA(VLOOKUP($C38,'Le Massif Cnd. Series Jan 17 DM'!$A$17:$I$97,9,FALSE))=TRUE,0,VLOOKUP($C38,'Le Massif Cnd. Series Jan 17 DM'!$A$17:$I$97,9,FALSE))</f>
        <v>0</v>
      </c>
      <c r="I38" s="86">
        <f>IF(ISNA(VLOOKUP($C38,'USSA Bristol Jan 16 MO'!$A$17:$I$100,9,FALSE))=TRUE,0,VLOOKUP($C38,'USSA Bristol Jan 16 MO'!$A$17:$I$100,9,FALSE))</f>
        <v>0</v>
      </c>
      <c r="J38" s="86">
        <f>IF(ISNA(VLOOKUP($C38,'USSA Bristol Jan 17 DM'!$A$17:$I$99,9,FALSE))=TRUE,0,VLOOKUP($C38,'USSA Bristol Jan 17 DM'!$A$17:$I$99,9,FALSE))</f>
        <v>0</v>
      </c>
      <c r="K38" s="86">
        <f>IF(ISNA(VLOOKUP($C38,'Apex Cnd. Series Feb 6 MO'!$A$17:$I$99,9,FALSE))=TRUE,0,VLOOKUP($C38,'Apex Cnd. Series Feb 6 MO'!$A$17:$I$99,9,FALSE))</f>
        <v>0</v>
      </c>
      <c r="L38" s="86">
        <f>IF(ISNA(VLOOKUP($C38,'Apex Cnd. Series Feb 7 DM'!$A$17:$I$99,9,FALSE))=TRUE,0,VLOOKUP($C38,'Apex Cnd. Series Feb 7 DM'!$A$17:$I$99,9,FALSE))</f>
        <v>0</v>
      </c>
      <c r="M38" s="86">
        <f>IF(ISNA(VLOOKUP($C38,'Calabogie TT Feb 7 MO'!$A$17:$I$96,9,FALSE))=TRUE,0,VLOOKUP($C38,'Calabogie TT Feb 7 MO'!$A$17:$I$96,9,FALSE))</f>
        <v>22</v>
      </c>
      <c r="N38" s="86">
        <f>IF(ISNA(VLOOKUP($C38,'Calabogie TT Feb 6 MO'!$A$17:$I$99,9,FALSE))=TRUE,0,VLOOKUP($C38,'Calabogie TT Feb 6 MO'!$A$17:$I$99,9,FALSE))</f>
        <v>26</v>
      </c>
      <c r="O38" s="86">
        <f>IF(ISNA(VLOOKUP($C38,'Calgary Nor-Am Feb 13 MO'!$A$17:$I$99,9,FALSE))=TRUE,0,VLOOKUP($C38,'Calgary Nor-Am Feb 13 MO'!$A$17:$I$99,9,FALSE))</f>
        <v>0</v>
      </c>
      <c r="P38" s="86">
        <f>IF(ISNA(VLOOKUP($C38,'Calgary Nor-Am Feb 14 DM'!$A$17:$I$99,9,FALSE))=TRUE,0,VLOOKUP($C38,'Calgary Nor-Am Feb 14 DM'!$A$17:$I$99,9,FALSE))</f>
        <v>0</v>
      </c>
      <c r="Q38" s="86">
        <f>IF(ISNA(VLOOKUP($C38,'Camp Fortune TT Feb 21 MO'!$A$17:$I$99,9,FALSE))=TRUE,0,VLOOKUP($C38,'Camp Fortune TT Feb 21 MO'!$A$17:$I$99,9,FALSE))</f>
        <v>41</v>
      </c>
      <c r="R38" s="85">
        <f>IF(ISNA(VLOOKUP($C38,'Park City Nor-Am Feb 20 MO'!$A$17:$I$99,9,FALSE))=TRUE,0,VLOOKUP($C38,'Park City Nor-Am Feb 20 MO'!$A$17:$I$99,9,FALSE))</f>
        <v>0</v>
      </c>
      <c r="S38" s="86">
        <f>IF(ISNA(VLOOKUP($C38,'Park City Nor-Am Feb 21 DM'!$A$17:$I$99,9,FALSE))=TRUE,0,VLOOKUP($C38,'Park City Nor-Am Feb 21 DM'!$A$17:$I$99,9,FALSE))</f>
        <v>0</v>
      </c>
      <c r="T38" s="86">
        <f>IF(ISNA(VLOOKUP($C38,'Caledon TT Feb 27 MO'!$A$17:$I$98,9,FALSE))=TRUE,0,VLOOKUP($C38,'Caledon TT Feb 27 MO'!$A$17:$I$98,9,FALSE))</f>
        <v>23</v>
      </c>
      <c r="U38" s="86">
        <f>IF(ISNA(VLOOKUP($C38,'Caledon TT Feb 28 DM'!$A$17:$I$99,9,FALSE))=TRUE,0,VLOOKUP($C38,'Caledon TT Feb 28 DM'!$A$17:$I$99,9,FALSE))</f>
        <v>24</v>
      </c>
      <c r="V38" s="86">
        <f>IF(ISNA(VLOOKUP($C38,'Killington Nor-Am March 5 MO'!$A$17:$I$99,9,FALSE))=TRUE,0,VLOOKUP($C38,'Killington Nor-Am March 5 MO'!$A$17:$I$99,9,FALSE))</f>
        <v>0</v>
      </c>
      <c r="W38" s="86">
        <f>IF(ISNA(VLOOKUP($C38,'Killington Nor-Am March 6 DM'!$A$17:$I$99,9,FALSE))=TRUE,0,VLOOKUP($C38,'Killington Nor-Am March 6 DM'!$A$17:$I$99,9,FALSE))</f>
        <v>0</v>
      </c>
      <c r="X38" s="86">
        <f>IF(ISNA(VLOOKUP($C38,'VSC Nor-Am Feb 27 MO'!$A$17:$I$99,9,FALSE))=TRUE,0,VLOOKUP($C38,'VSC Nor-Am Feb 27 MO'!$A$17:$I$99,9,FALSE))</f>
        <v>0</v>
      </c>
      <c r="Y38" s="86">
        <f>IF(ISNA(VLOOKUP($C38,'VSC Nor-Am Feb 28 DM'!$A$17:$I$99,9,FALSE))=TRUE,0,VLOOKUP($C38,'VSC Nor-Am Feb 28 DM'!$A$17:$I$99,9,FALSE))</f>
        <v>0</v>
      </c>
      <c r="Z38" s="86">
        <f>IF(ISNA(VLOOKUP($C38,'Sr Nationals March 12 MO'!$A$17:$I$99,9,FALSE))=TRUE,0,VLOOKUP($C38,'Sr Nationals March 12 MO'!$A$17:$I$99,9,FALSE))</f>
        <v>0</v>
      </c>
      <c r="AA38" s="86">
        <f>IF(ISNA(VLOOKUP($C38,'Sr Nationals March 13 DM'!$A$17:$I$99,9,FALSE))=TRUE,0,VLOOKUP($C38,'Sr Nationals March 13 DM'!$A$17:$I$99,9,FALSE))</f>
        <v>0</v>
      </c>
      <c r="AB38" s="86">
        <f>IF(ISNA(VLOOKUP($C38,'Jr Nationals March 18 MO'!$A$17:$I$99,9,FALSE))=TRUE,0,VLOOKUP($C38,'Jr Nationals March 18 MO'!$A$17:$I$99,9,FALSE))</f>
        <v>0</v>
      </c>
      <c r="AC38" s="86">
        <f>IF(ISNA(VLOOKUP($C38,'Thunder Bay TT Jan 2016 MO'!$A$17:$I$99,9,FALSE))=TRUE,0,VLOOKUP($C38,'Thunder Bay TT Jan 2016 MO'!$A$17:$I$99,9,FALSE))</f>
        <v>0</v>
      </c>
      <c r="AD38" s="86">
        <f>IF(ISNA(VLOOKUP($C38,Event28!$A$17:$I$99,9,FALSE))=TRUE,0,VLOOKUP($C38,Event28!$A$17:$I$99,9,FALSE))</f>
        <v>0</v>
      </c>
      <c r="AE38" s="86">
        <f>IF(ISNA(VLOOKUP($C38,Event29!$A$17:$I$99,9,FALSE))=TRUE,0,VLOOKUP($C38,Event29!$A$17:$I$99,9,FALSE))</f>
        <v>0</v>
      </c>
      <c r="AF38" s="86">
        <f>IF(ISNA(VLOOKUP($C38,Event30!$A$17:$I$99,9,FALSE))=TRUE,0,VLOOKUP($C38,Event30!$A$17:$I$99,9,FALSE))</f>
        <v>0</v>
      </c>
    </row>
    <row r="39" spans="1:32" ht="15">
      <c r="A39" s="151" t="s">
        <v>80</v>
      </c>
      <c r="B39" s="174" t="s">
        <v>81</v>
      </c>
      <c r="C39" s="207" t="s">
        <v>93</v>
      </c>
      <c r="D39" s="90">
        <f>IF(ISNA(VLOOKUP($C39,'RPA Caclulations'!$C$6:$K$81,3,FALSE))=TRUE,"0",VLOOKUP($C39,'RPA Caclulations'!$C$6:$K$81,3,FALSE))</f>
        <v>32</v>
      </c>
      <c r="E39" s="85" t="str">
        <f>IF(ISNA(VLOOKUP($C39,'Canadian Selections Dec 19 - M'!$A$17:$I$67,9,FALSE))=TRUE,"0",VLOOKUP($C39,'Canadian Selections Dec 19 - M'!$A$17:$I$67,9,FALSE))</f>
        <v>0</v>
      </c>
      <c r="F39" s="86">
        <f>IF(ISNA(VLOOKUP($C39,'Canadian Selections Dec 20 - M'!$A$17:$I$17,9,FALSE))=TRUE,0,VLOOKUP($C39,'Canadian Selections Dec 20 - M'!$A$17:$I$17,9,FALSE))</f>
        <v>0</v>
      </c>
      <c r="G39" s="86">
        <f>IF(ISNA(VLOOKUP($C39,'Le Massif Cnd. Series Jan 16 MO'!$A$17:$I$95,9,FALSE))=TRUE,0,VLOOKUP($C39,'Le Massif Cnd. Series Jan 16 MO'!$A$17:$I$95,9,FALSE))</f>
        <v>0</v>
      </c>
      <c r="H39" s="86">
        <f>IF(ISNA(VLOOKUP($C39,'Le Massif Cnd. Series Jan 17 DM'!$A$17:$I$97,9,FALSE))=TRUE,0,VLOOKUP($C39,'Le Massif Cnd. Series Jan 17 DM'!$A$17:$I$97,9,FALSE))</f>
        <v>0</v>
      </c>
      <c r="I39" s="86">
        <f>IF(ISNA(VLOOKUP($C39,'USSA Bristol Jan 16 MO'!$A$17:$I$100,9,FALSE))=TRUE,0,VLOOKUP($C39,'USSA Bristol Jan 16 MO'!$A$17:$I$100,9,FALSE))</f>
        <v>0</v>
      </c>
      <c r="J39" s="86">
        <f>IF(ISNA(VLOOKUP($C39,'USSA Bristol Jan 17 DM'!$A$17:$I$99,9,FALSE))=TRUE,0,VLOOKUP($C39,'USSA Bristol Jan 17 DM'!$A$17:$I$99,9,FALSE))</f>
        <v>0</v>
      </c>
      <c r="K39" s="86">
        <f>IF(ISNA(VLOOKUP($C39,'Apex Cnd. Series Feb 6 MO'!$A$17:$I$99,9,FALSE))=TRUE,0,VLOOKUP($C39,'Apex Cnd. Series Feb 6 MO'!$A$17:$I$99,9,FALSE))</f>
        <v>0</v>
      </c>
      <c r="L39" s="86">
        <f>IF(ISNA(VLOOKUP($C39,'Apex Cnd. Series Feb 7 DM'!$A$17:$I$99,9,FALSE))=TRUE,0,VLOOKUP($C39,'Apex Cnd. Series Feb 7 DM'!$A$17:$I$99,9,FALSE))</f>
        <v>0</v>
      </c>
      <c r="M39" s="86">
        <f>IF(ISNA(VLOOKUP($C39,'Calabogie TT Feb 7 MO'!$A$17:$I$96,9,FALSE))=TRUE,0,VLOOKUP($C39,'Calabogie TT Feb 7 MO'!$A$17:$I$96,9,FALSE))</f>
        <v>29</v>
      </c>
      <c r="N39" s="86">
        <f>IF(ISNA(VLOOKUP($C39,'Calabogie TT Feb 6 MO'!$A$17:$I$99,9,FALSE))=TRUE,0,VLOOKUP($C39,'Calabogie TT Feb 6 MO'!$A$17:$I$99,9,FALSE))</f>
        <v>15</v>
      </c>
      <c r="O39" s="86">
        <f>IF(ISNA(VLOOKUP($C39,'Calgary Nor-Am Feb 13 MO'!$A$17:$I$99,9,FALSE))=TRUE,0,VLOOKUP($C39,'Calgary Nor-Am Feb 13 MO'!$A$17:$I$99,9,FALSE))</f>
        <v>0</v>
      </c>
      <c r="P39" s="86">
        <f>IF(ISNA(VLOOKUP($C39,'Calgary Nor-Am Feb 14 DM'!$A$17:$I$99,9,FALSE))=TRUE,0,VLOOKUP($C39,'Calgary Nor-Am Feb 14 DM'!$A$17:$I$99,9,FALSE))</f>
        <v>0</v>
      </c>
      <c r="Q39" s="86">
        <f>IF(ISNA(VLOOKUP($C39,'Camp Fortune TT Feb 21 MO'!$A$17:$I$99,9,FALSE))=TRUE,0,VLOOKUP($C39,'Camp Fortune TT Feb 21 MO'!$A$17:$I$99,9,FALSE))</f>
        <v>24</v>
      </c>
      <c r="R39" s="85">
        <f>IF(ISNA(VLOOKUP($C39,'Park City Nor-Am Feb 20 MO'!$A$17:$I$99,9,FALSE))=TRUE,0,VLOOKUP($C39,'Park City Nor-Am Feb 20 MO'!$A$17:$I$99,9,FALSE))</f>
        <v>0</v>
      </c>
      <c r="S39" s="86">
        <f>IF(ISNA(VLOOKUP($C39,'Park City Nor-Am Feb 21 DM'!$A$17:$I$99,9,FALSE))=TRUE,0,VLOOKUP($C39,'Park City Nor-Am Feb 21 DM'!$A$17:$I$99,9,FALSE))</f>
        <v>0</v>
      </c>
      <c r="T39" s="86">
        <f>IF(ISNA(VLOOKUP($C39,'Caledon TT Feb 27 MO'!$A$17:$I$98,9,FALSE))=TRUE,0,VLOOKUP($C39,'Caledon TT Feb 27 MO'!$A$17:$I$98,9,FALSE))</f>
        <v>30</v>
      </c>
      <c r="U39" s="86">
        <f>IF(ISNA(VLOOKUP($C39,'Caledon TT Feb 28 DM'!$A$17:$I$99,9,FALSE))=TRUE,0,VLOOKUP($C39,'Caledon TT Feb 28 DM'!$A$17:$I$99,9,FALSE))</f>
        <v>35</v>
      </c>
      <c r="V39" s="86">
        <f>IF(ISNA(VLOOKUP($C39,'Killington Nor-Am March 5 MO'!$A$17:$I$99,9,FALSE))=TRUE,0,VLOOKUP($C39,'Killington Nor-Am March 5 MO'!$A$17:$I$99,9,FALSE))</f>
        <v>0</v>
      </c>
      <c r="W39" s="86">
        <f>IF(ISNA(VLOOKUP($C39,'Killington Nor-Am March 6 DM'!$A$17:$I$99,9,FALSE))=TRUE,0,VLOOKUP($C39,'Killington Nor-Am March 6 DM'!$A$17:$I$99,9,FALSE))</f>
        <v>0</v>
      </c>
      <c r="X39" s="86">
        <f>IF(ISNA(VLOOKUP($C39,'VSC Nor-Am Feb 27 MO'!$A$17:$I$99,9,FALSE))=TRUE,0,VLOOKUP($C39,'VSC Nor-Am Feb 27 MO'!$A$17:$I$99,9,FALSE))</f>
        <v>0</v>
      </c>
      <c r="Y39" s="86">
        <f>IF(ISNA(VLOOKUP($C39,'VSC Nor-Am Feb 28 DM'!$A$17:$I$99,9,FALSE))=TRUE,0,VLOOKUP($C39,'VSC Nor-Am Feb 28 DM'!$A$17:$I$99,9,FALSE))</f>
        <v>0</v>
      </c>
      <c r="Z39" s="86">
        <f>IF(ISNA(VLOOKUP($C39,'Sr Nationals March 12 MO'!$A$17:$I$99,9,FALSE))=TRUE,0,VLOOKUP($C39,'Sr Nationals March 12 MO'!$A$17:$I$99,9,FALSE))</f>
        <v>0</v>
      </c>
      <c r="AA39" s="86">
        <f>IF(ISNA(VLOOKUP($C39,'Sr Nationals March 13 DM'!$A$17:$I$99,9,FALSE))=TRUE,0,VLOOKUP($C39,'Sr Nationals March 13 DM'!$A$17:$I$99,9,FALSE))</f>
        <v>0</v>
      </c>
      <c r="AB39" s="86">
        <f>IF(ISNA(VLOOKUP($C39,'Jr Nationals March 18 MO'!$A$17:$I$99,9,FALSE))=TRUE,0,VLOOKUP($C39,'Jr Nationals March 18 MO'!$A$17:$I$99,9,FALSE))</f>
        <v>0</v>
      </c>
      <c r="AC39" s="86">
        <f>IF(ISNA(VLOOKUP($C39,'Thunder Bay TT Jan 2016 MO'!$A$17:$I$99,9,FALSE))=TRUE,0,VLOOKUP($C39,'Thunder Bay TT Jan 2016 MO'!$A$17:$I$99,9,FALSE))</f>
        <v>0</v>
      </c>
      <c r="AD39" s="86">
        <f>IF(ISNA(VLOOKUP($C39,Event28!$A$17:$I$99,9,FALSE))=TRUE,0,VLOOKUP($C39,Event28!$A$17:$I$99,9,FALSE))</f>
        <v>0</v>
      </c>
      <c r="AE39" s="86">
        <f>IF(ISNA(VLOOKUP($C39,Event29!$A$17:$I$99,9,FALSE))=TRUE,0,VLOOKUP($C39,Event29!$A$17:$I$99,9,FALSE))</f>
        <v>0</v>
      </c>
      <c r="AF39" s="86">
        <f>IF(ISNA(VLOOKUP($C39,Event30!$A$17:$I$99,9,FALSE))=TRUE,0,VLOOKUP($C39,Event30!$A$17:$I$99,9,FALSE))</f>
        <v>0</v>
      </c>
    </row>
    <row r="40" spans="1:32" ht="15">
      <c r="A40" s="151" t="s">
        <v>89</v>
      </c>
      <c r="B40" s="174" t="s">
        <v>81</v>
      </c>
      <c r="C40" s="207" t="s">
        <v>95</v>
      </c>
      <c r="D40" s="90">
        <f>IF(ISNA(VLOOKUP($C40,'RPA Caclulations'!$C$6:$K$81,3,FALSE))=TRUE,"0",VLOOKUP($C40,'RPA Caclulations'!$C$6:$K$81,3,FALSE))</f>
        <v>33</v>
      </c>
      <c r="E40" s="85" t="str">
        <f>IF(ISNA(VLOOKUP($C40,'Canadian Selections Dec 19 - M'!$A$17:$I$67,9,FALSE))=TRUE,"0",VLOOKUP($C40,'Canadian Selections Dec 19 - M'!$A$17:$I$67,9,FALSE))</f>
        <v>0</v>
      </c>
      <c r="F40" s="86">
        <f>IF(ISNA(VLOOKUP($C40,'Canadian Selections Dec 20 - M'!$A$17:$I$17,9,FALSE))=TRUE,0,VLOOKUP($C40,'Canadian Selections Dec 20 - M'!$A$17:$I$17,9,FALSE))</f>
        <v>0</v>
      </c>
      <c r="G40" s="86">
        <f>IF(ISNA(VLOOKUP($C40,'Le Massif Cnd. Series Jan 16 MO'!$A$17:$I$95,9,FALSE))=TRUE,0,VLOOKUP($C40,'Le Massif Cnd. Series Jan 16 MO'!$A$17:$I$95,9,FALSE))</f>
        <v>0</v>
      </c>
      <c r="H40" s="86">
        <f>IF(ISNA(VLOOKUP($C40,'Le Massif Cnd. Series Jan 17 DM'!$A$17:$I$97,9,FALSE))=TRUE,0,VLOOKUP($C40,'Le Massif Cnd. Series Jan 17 DM'!$A$17:$I$97,9,FALSE))</f>
        <v>0</v>
      </c>
      <c r="I40" s="86">
        <f>IF(ISNA(VLOOKUP($C40,'USSA Bristol Jan 16 MO'!$A$17:$I$100,9,FALSE))=TRUE,0,VLOOKUP($C40,'USSA Bristol Jan 16 MO'!$A$17:$I$100,9,FALSE))</f>
        <v>0</v>
      </c>
      <c r="J40" s="86">
        <f>IF(ISNA(VLOOKUP($C40,'USSA Bristol Jan 17 DM'!$A$17:$I$99,9,FALSE))=TRUE,0,VLOOKUP($C40,'USSA Bristol Jan 17 DM'!$A$17:$I$99,9,FALSE))</f>
        <v>0</v>
      </c>
      <c r="K40" s="86">
        <f>IF(ISNA(VLOOKUP($C40,'Apex Cnd. Series Feb 6 MO'!$A$17:$I$99,9,FALSE))=TRUE,0,VLOOKUP($C40,'Apex Cnd. Series Feb 6 MO'!$A$17:$I$99,9,FALSE))</f>
        <v>0</v>
      </c>
      <c r="L40" s="86">
        <f>IF(ISNA(VLOOKUP($C40,'Apex Cnd. Series Feb 7 DM'!$A$17:$I$99,9,FALSE))=TRUE,0,VLOOKUP($C40,'Apex Cnd. Series Feb 7 DM'!$A$17:$I$99,9,FALSE))</f>
        <v>0</v>
      </c>
      <c r="M40" s="86">
        <f>IF(ISNA(VLOOKUP($C40,'Calabogie TT Feb 7 MO'!$A$17:$I$96,9,FALSE))=TRUE,0,VLOOKUP($C40,'Calabogie TT Feb 7 MO'!$A$17:$I$96,9,FALSE))</f>
        <v>0</v>
      </c>
      <c r="N40" s="86">
        <f>IF(ISNA(VLOOKUP($C40,'Calabogie TT Feb 6 MO'!$A$17:$I$99,9,FALSE))=TRUE,0,VLOOKUP($C40,'Calabogie TT Feb 6 MO'!$A$17:$I$99,9,FALSE))</f>
        <v>28</v>
      </c>
      <c r="O40" s="86">
        <f>IF(ISNA(VLOOKUP($C40,'Calgary Nor-Am Feb 13 MO'!$A$17:$I$99,9,FALSE))=TRUE,0,VLOOKUP($C40,'Calgary Nor-Am Feb 13 MO'!$A$17:$I$99,9,FALSE))</f>
        <v>0</v>
      </c>
      <c r="P40" s="86">
        <f>IF(ISNA(VLOOKUP($C40,'Calgary Nor-Am Feb 14 DM'!$A$17:$I$99,9,FALSE))=TRUE,0,VLOOKUP($C40,'Calgary Nor-Am Feb 14 DM'!$A$17:$I$99,9,FALSE))</f>
        <v>0</v>
      </c>
      <c r="Q40" s="86">
        <f>IF(ISNA(VLOOKUP($C40,'Camp Fortune TT Feb 21 MO'!$A$17:$I$99,9,FALSE))=TRUE,0,VLOOKUP($C40,'Camp Fortune TT Feb 21 MO'!$A$17:$I$99,9,FALSE))</f>
        <v>13</v>
      </c>
      <c r="R40" s="85">
        <f>IF(ISNA(VLOOKUP($C40,'Park City Nor-Am Feb 20 MO'!$A$17:$I$99,9,FALSE))=TRUE,0,VLOOKUP($C40,'Park City Nor-Am Feb 20 MO'!$A$17:$I$99,9,FALSE))</f>
        <v>0</v>
      </c>
      <c r="S40" s="86">
        <f>IF(ISNA(VLOOKUP($C40,'Park City Nor-Am Feb 21 DM'!$A$17:$I$99,9,FALSE))=TRUE,0,VLOOKUP($C40,'Park City Nor-Am Feb 21 DM'!$A$17:$I$99,9,FALSE))</f>
        <v>0</v>
      </c>
      <c r="T40" s="86">
        <f>IF(ISNA(VLOOKUP($C40,'Caledon TT Feb 27 MO'!$A$17:$I$98,9,FALSE))=TRUE,0,VLOOKUP($C40,'Caledon TT Feb 27 MO'!$A$17:$I$98,9,FALSE))</f>
        <v>31</v>
      </c>
      <c r="U40" s="86">
        <f>IF(ISNA(VLOOKUP($C40,'Caledon TT Feb 28 DM'!$A$17:$I$99,9,FALSE))=TRUE,0,VLOOKUP($C40,'Caledon TT Feb 28 DM'!$A$17:$I$99,9,FALSE))</f>
        <v>36</v>
      </c>
      <c r="V40" s="86">
        <f>IF(ISNA(VLOOKUP($C40,'Killington Nor-Am March 5 MO'!$A$17:$I$99,9,FALSE))=TRUE,0,VLOOKUP($C40,'Killington Nor-Am March 5 MO'!$A$17:$I$99,9,FALSE))</f>
        <v>0</v>
      </c>
      <c r="W40" s="86">
        <f>IF(ISNA(VLOOKUP($C40,'Killington Nor-Am March 6 DM'!$A$17:$I$99,9,FALSE))=TRUE,0,VLOOKUP($C40,'Killington Nor-Am March 6 DM'!$A$17:$I$99,9,FALSE))</f>
        <v>0</v>
      </c>
      <c r="X40" s="86">
        <f>IF(ISNA(VLOOKUP($C40,'VSC Nor-Am Feb 27 MO'!$A$17:$I$99,9,FALSE))=TRUE,0,VLOOKUP($C40,'VSC Nor-Am Feb 27 MO'!$A$17:$I$99,9,FALSE))</f>
        <v>0</v>
      </c>
      <c r="Y40" s="86">
        <f>IF(ISNA(VLOOKUP($C40,'VSC Nor-Am Feb 28 DM'!$A$17:$I$99,9,FALSE))=TRUE,0,VLOOKUP($C40,'VSC Nor-Am Feb 28 DM'!$A$17:$I$99,9,FALSE))</f>
        <v>0</v>
      </c>
      <c r="Z40" s="86">
        <f>IF(ISNA(VLOOKUP($C40,'Sr Nationals March 12 MO'!$A$17:$I$99,9,FALSE))=TRUE,0,VLOOKUP($C40,'Sr Nationals March 12 MO'!$A$17:$I$99,9,FALSE))</f>
        <v>0</v>
      </c>
      <c r="AA40" s="86">
        <f>IF(ISNA(VLOOKUP($C40,'Sr Nationals March 13 DM'!$A$17:$I$99,9,FALSE))=TRUE,0,VLOOKUP($C40,'Sr Nationals March 13 DM'!$A$17:$I$99,9,FALSE))</f>
        <v>0</v>
      </c>
      <c r="AB40" s="86">
        <f>IF(ISNA(VLOOKUP($C40,'Jr Nationals March 18 MO'!$A$17:$I$99,9,FALSE))=TRUE,0,VLOOKUP($C40,'Jr Nationals March 18 MO'!$A$17:$I$99,9,FALSE))</f>
        <v>0</v>
      </c>
      <c r="AC40" s="86">
        <f>IF(ISNA(VLOOKUP($C40,'Thunder Bay TT Jan 2016 MO'!$A$17:$I$99,9,FALSE))=TRUE,0,VLOOKUP($C40,'Thunder Bay TT Jan 2016 MO'!$A$17:$I$99,9,FALSE))</f>
        <v>0</v>
      </c>
      <c r="AD40" s="86">
        <f>IF(ISNA(VLOOKUP($C40,Event28!$A$17:$I$99,9,FALSE))=TRUE,0,VLOOKUP($C40,Event28!$A$17:$I$99,9,FALSE))</f>
        <v>0</v>
      </c>
      <c r="AE40" s="86">
        <f>IF(ISNA(VLOOKUP($C40,Event29!$A$17:$I$99,9,FALSE))=TRUE,0,VLOOKUP($C40,Event29!$A$17:$I$99,9,FALSE))</f>
        <v>0</v>
      </c>
      <c r="AF40" s="86">
        <f>IF(ISNA(VLOOKUP($C40,Event30!$A$17:$I$99,9,FALSE))=TRUE,0,VLOOKUP($C40,Event30!$A$17:$I$99,9,FALSE))</f>
        <v>0</v>
      </c>
    </row>
    <row r="41" spans="1:32" ht="13.5">
      <c r="A41" s="151" t="s">
        <v>89</v>
      </c>
      <c r="B41" s="151" t="s">
        <v>67</v>
      </c>
      <c r="C41" s="207" t="s">
        <v>111</v>
      </c>
      <c r="D41" s="90">
        <f>IF(ISNA(VLOOKUP($C41,'RPA Caclulations'!$C$6:$K$81,3,FALSE))=TRUE,"0",VLOOKUP($C41,'RPA Caclulations'!$C$6:$K$81,3,FALSE))</f>
        <v>34</v>
      </c>
      <c r="E41" s="85" t="str">
        <f>IF(ISNA(VLOOKUP($C41,'Canadian Selections Dec 19 - M'!$A$17:$I$67,9,FALSE))=TRUE,"0",VLOOKUP($C41,'Canadian Selections Dec 19 - M'!$A$17:$I$67,9,FALSE))</f>
        <v>0</v>
      </c>
      <c r="F41" s="86">
        <f>IF(ISNA(VLOOKUP($C41,'Canadian Selections Dec 20 - M'!$A$17:$I$17,9,FALSE))=TRUE,0,VLOOKUP($C41,'Canadian Selections Dec 20 - M'!$A$17:$I$17,9,FALSE))</f>
        <v>0</v>
      </c>
      <c r="G41" s="86">
        <f>IF(ISNA(VLOOKUP($C41,'Le Massif Cnd. Series Jan 16 MO'!$A$17:$I$95,9,FALSE))=TRUE,0,VLOOKUP($C41,'Le Massif Cnd. Series Jan 16 MO'!$A$17:$I$95,9,FALSE))</f>
        <v>0</v>
      </c>
      <c r="H41" s="86">
        <f>IF(ISNA(VLOOKUP($C41,'Le Massif Cnd. Series Jan 17 DM'!$A$17:$I$97,9,FALSE))=TRUE,0,VLOOKUP($C41,'Le Massif Cnd. Series Jan 17 DM'!$A$17:$I$97,9,FALSE))</f>
        <v>0</v>
      </c>
      <c r="I41" s="86">
        <f>IF(ISNA(VLOOKUP($C41,'USSA Bristol Jan 16 MO'!$A$17:$I$100,9,FALSE))=TRUE,0,VLOOKUP($C41,'USSA Bristol Jan 16 MO'!$A$17:$I$100,9,FALSE))</f>
        <v>0</v>
      </c>
      <c r="J41" s="86">
        <f>IF(ISNA(VLOOKUP($C41,'USSA Bristol Jan 17 DM'!$A$17:$I$99,9,FALSE))=TRUE,0,VLOOKUP($C41,'USSA Bristol Jan 17 DM'!$A$17:$I$99,9,FALSE))</f>
        <v>0</v>
      </c>
      <c r="K41" s="86">
        <f>IF(ISNA(VLOOKUP($C41,'Apex Cnd. Series Feb 6 MO'!$A$17:$I$99,9,FALSE))=TRUE,0,VLOOKUP($C41,'Apex Cnd. Series Feb 6 MO'!$A$17:$I$99,9,FALSE))</f>
        <v>0</v>
      </c>
      <c r="L41" s="86">
        <f>IF(ISNA(VLOOKUP($C41,'Apex Cnd. Series Feb 7 DM'!$A$17:$I$99,9,FALSE))=TRUE,0,VLOOKUP($C41,'Apex Cnd. Series Feb 7 DM'!$A$17:$I$99,9,FALSE))</f>
        <v>0</v>
      </c>
      <c r="M41" s="86">
        <f>IF(ISNA(VLOOKUP($C41,'Calabogie TT Feb 7 MO'!$A$17:$I$96,9,FALSE))=TRUE,0,VLOOKUP($C41,'Calabogie TT Feb 7 MO'!$A$17:$I$96,9,FALSE))</f>
        <v>32</v>
      </c>
      <c r="N41" s="86">
        <f>IF(ISNA(VLOOKUP($C41,'Calabogie TT Feb 6 MO'!$A$17:$I$99,9,FALSE))=TRUE,0,VLOOKUP($C41,'Calabogie TT Feb 6 MO'!$A$17:$I$99,9,FALSE))</f>
        <v>29</v>
      </c>
      <c r="O41" s="86">
        <f>IF(ISNA(VLOOKUP($C41,'Calgary Nor-Am Feb 13 MO'!$A$17:$I$99,9,FALSE))=TRUE,0,VLOOKUP($C41,'Calgary Nor-Am Feb 13 MO'!$A$17:$I$99,9,FALSE))</f>
        <v>0</v>
      </c>
      <c r="P41" s="86">
        <f>IF(ISNA(VLOOKUP($C41,'Calgary Nor-Am Feb 14 DM'!$A$17:$I$99,9,FALSE))=TRUE,0,VLOOKUP($C41,'Calgary Nor-Am Feb 14 DM'!$A$17:$I$99,9,FALSE))</f>
        <v>0</v>
      </c>
      <c r="Q41" s="86">
        <f>IF(ISNA(VLOOKUP($C41,'Camp Fortune TT Feb 21 MO'!$A$17:$I$99,9,FALSE))=TRUE,0,VLOOKUP($C41,'Camp Fortune TT Feb 21 MO'!$A$17:$I$99,9,FALSE))</f>
        <v>36</v>
      </c>
      <c r="R41" s="85">
        <f>IF(ISNA(VLOOKUP($C41,'Park City Nor-Am Feb 20 MO'!$A$17:$I$99,9,FALSE))=TRUE,0,VLOOKUP($C41,'Park City Nor-Am Feb 20 MO'!$A$17:$I$99,9,FALSE))</f>
        <v>0</v>
      </c>
      <c r="S41" s="86">
        <f>IF(ISNA(VLOOKUP($C41,'Park City Nor-Am Feb 21 DM'!$A$17:$I$99,9,FALSE))=TRUE,0,VLOOKUP($C41,'Park City Nor-Am Feb 21 DM'!$A$17:$I$99,9,FALSE))</f>
        <v>0</v>
      </c>
      <c r="T41" s="86">
        <f>IF(ISNA(VLOOKUP($C41,'Caledon TT Feb 27 MO'!$A$17:$I$98,9,FALSE))=TRUE,0,VLOOKUP($C41,'Caledon TT Feb 27 MO'!$A$17:$I$98,9,FALSE))</f>
        <v>29</v>
      </c>
      <c r="U41" s="86">
        <f>IF(ISNA(VLOOKUP($C41,'Caledon TT Feb 28 DM'!$A$17:$I$99,9,FALSE))=TRUE,0,VLOOKUP($C41,'Caledon TT Feb 28 DM'!$A$17:$I$99,9,FALSE))</f>
        <v>21</v>
      </c>
      <c r="V41" s="86">
        <f>IF(ISNA(VLOOKUP($C41,'Killington Nor-Am March 5 MO'!$A$17:$I$99,9,FALSE))=TRUE,0,VLOOKUP($C41,'Killington Nor-Am March 5 MO'!$A$17:$I$99,9,FALSE))</f>
        <v>0</v>
      </c>
      <c r="W41" s="86">
        <f>IF(ISNA(VLOOKUP($C41,'Killington Nor-Am March 6 DM'!$A$17:$I$99,9,FALSE))=TRUE,0,VLOOKUP($C41,'Killington Nor-Am March 6 DM'!$A$17:$I$99,9,FALSE))</f>
        <v>0</v>
      </c>
      <c r="X41" s="86">
        <f>IF(ISNA(VLOOKUP($C41,'VSC Nor-Am Feb 27 MO'!$A$17:$I$99,9,FALSE))=TRUE,0,VLOOKUP($C41,'VSC Nor-Am Feb 27 MO'!$A$17:$I$99,9,FALSE))</f>
        <v>0</v>
      </c>
      <c r="Y41" s="86">
        <f>IF(ISNA(VLOOKUP($C41,'VSC Nor-Am Feb 28 DM'!$A$17:$I$99,9,FALSE))=TRUE,0,VLOOKUP($C41,'VSC Nor-Am Feb 28 DM'!$A$17:$I$99,9,FALSE))</f>
        <v>0</v>
      </c>
      <c r="Z41" s="86">
        <f>IF(ISNA(VLOOKUP($C41,'Sr Nationals March 12 MO'!$A$17:$I$99,9,FALSE))=TRUE,0,VLOOKUP($C41,'Sr Nationals March 12 MO'!$A$17:$I$99,9,FALSE))</f>
        <v>0</v>
      </c>
      <c r="AA41" s="86">
        <f>IF(ISNA(VLOOKUP($C41,'Sr Nationals March 13 DM'!$A$17:$I$99,9,FALSE))=TRUE,0,VLOOKUP($C41,'Sr Nationals March 13 DM'!$A$17:$I$99,9,FALSE))</f>
        <v>0</v>
      </c>
      <c r="AB41" s="86">
        <f>IF(ISNA(VLOOKUP($C41,'Jr Nationals March 18 MO'!$A$17:$I$99,9,FALSE))=TRUE,0,VLOOKUP($C41,'Jr Nationals March 18 MO'!$A$17:$I$99,9,FALSE))</f>
        <v>0</v>
      </c>
      <c r="AC41" s="86">
        <f>IF(ISNA(VLOOKUP($C41,'Thunder Bay TT Jan 2016 MO'!$A$17:$I$99,9,FALSE))=TRUE,0,VLOOKUP($C41,'Thunder Bay TT Jan 2016 MO'!$A$17:$I$99,9,FALSE))</f>
        <v>0</v>
      </c>
      <c r="AD41" s="86">
        <f>IF(ISNA(VLOOKUP($C41,Event28!$A$17:$I$99,9,FALSE))=TRUE,0,VLOOKUP($C41,Event28!$A$17:$I$99,9,FALSE))</f>
        <v>0</v>
      </c>
      <c r="AE41" s="86">
        <f>IF(ISNA(VLOOKUP($C41,Event29!$A$17:$I$99,9,FALSE))=TRUE,0,VLOOKUP($C41,Event29!$A$17:$I$99,9,FALSE))</f>
        <v>0</v>
      </c>
      <c r="AF41" s="86">
        <f>IF(ISNA(VLOOKUP($C41,Event30!$A$17:$I$99,9,FALSE))=TRUE,0,VLOOKUP($C41,Event30!$A$17:$I$99,9,FALSE))</f>
        <v>0</v>
      </c>
    </row>
    <row r="42" spans="1:32" ht="13.5" customHeight="1">
      <c r="A42" s="151" t="s">
        <v>139</v>
      </c>
      <c r="B42" s="151" t="s">
        <v>70</v>
      </c>
      <c r="C42" s="219" t="s">
        <v>123</v>
      </c>
      <c r="D42" s="90">
        <f>IF(ISNA(VLOOKUP($C42,'RPA Caclulations'!$C$6:$K$81,3,FALSE))=TRUE,"0",VLOOKUP($C42,'RPA Caclulations'!$C$6:$K$81,3,FALSE))</f>
        <v>35</v>
      </c>
      <c r="E42" s="85" t="str">
        <f>IF(ISNA(VLOOKUP($C42,'Canadian Selections Dec 19 - M'!$A$17:$I$67,9,FALSE))=TRUE,"0",VLOOKUP($C42,'Canadian Selections Dec 19 - M'!$A$17:$I$67,9,FALSE))</f>
        <v>0</v>
      </c>
      <c r="F42" s="86">
        <f>IF(ISNA(VLOOKUP($C42,'Canadian Selections Dec 20 - M'!$A$17:$I$17,9,FALSE))=TRUE,0,VLOOKUP($C42,'Canadian Selections Dec 20 - M'!$A$17:$I$17,9,FALSE))</f>
        <v>0</v>
      </c>
      <c r="G42" s="86">
        <f>IF(ISNA(VLOOKUP($C42,'Le Massif Cnd. Series Jan 16 MO'!$A$17:$I$95,9,FALSE))=TRUE,0,VLOOKUP($C42,'Le Massif Cnd. Series Jan 16 MO'!$A$17:$I$95,9,FALSE))</f>
        <v>0</v>
      </c>
      <c r="H42" s="86">
        <f>IF(ISNA(VLOOKUP($C42,'Le Massif Cnd. Series Jan 17 DM'!$A$17:$I$97,9,FALSE))=TRUE,0,VLOOKUP($C42,'Le Massif Cnd. Series Jan 17 DM'!$A$17:$I$97,9,FALSE))</f>
        <v>0</v>
      </c>
      <c r="I42" s="86">
        <f>IF(ISNA(VLOOKUP($C42,'USSA Bristol Jan 16 MO'!$A$17:$I$100,9,FALSE))=TRUE,0,VLOOKUP($C42,'USSA Bristol Jan 16 MO'!$A$17:$I$100,9,FALSE))</f>
        <v>0</v>
      </c>
      <c r="J42" s="86">
        <f>IF(ISNA(VLOOKUP($C42,'USSA Bristol Jan 17 DM'!$A$17:$I$99,9,FALSE))=TRUE,0,VLOOKUP($C42,'USSA Bristol Jan 17 DM'!$A$17:$I$99,9,FALSE))</f>
        <v>0</v>
      </c>
      <c r="K42" s="86">
        <f>IF(ISNA(VLOOKUP($C42,'Apex Cnd. Series Feb 6 MO'!$A$17:$I$99,9,FALSE))=TRUE,0,VLOOKUP($C42,'Apex Cnd. Series Feb 6 MO'!$A$17:$I$99,9,FALSE))</f>
        <v>0</v>
      </c>
      <c r="L42" s="86">
        <f>IF(ISNA(VLOOKUP($C42,'Apex Cnd. Series Feb 7 DM'!$A$17:$I$99,9,FALSE))=TRUE,0,VLOOKUP($C42,'Apex Cnd. Series Feb 7 DM'!$A$17:$I$99,9,FALSE))</f>
        <v>0</v>
      </c>
      <c r="M42" s="86">
        <f>IF(ISNA(VLOOKUP($C42,'Calabogie TT Feb 7 MO'!$A$17:$I$96,9,FALSE))=TRUE,0,VLOOKUP($C42,'Calabogie TT Feb 7 MO'!$A$17:$I$96,9,FALSE))</f>
        <v>26</v>
      </c>
      <c r="N42" s="86">
        <f>IF(ISNA(VLOOKUP($C42,'Calabogie TT Feb 6 MO'!$A$17:$I$99,9,FALSE))=TRUE,0,VLOOKUP($C42,'Calabogie TT Feb 6 MO'!$A$17:$I$99,9,FALSE))</f>
        <v>24</v>
      </c>
      <c r="O42" s="86">
        <f>IF(ISNA(VLOOKUP($C42,'Calgary Nor-Am Feb 13 MO'!$A$17:$I$99,9,FALSE))=TRUE,0,VLOOKUP($C42,'Calgary Nor-Am Feb 13 MO'!$A$17:$I$99,9,FALSE))</f>
        <v>0</v>
      </c>
      <c r="P42" s="86">
        <f>IF(ISNA(VLOOKUP($C42,'Calgary Nor-Am Feb 14 DM'!$A$17:$I$99,9,FALSE))=TRUE,0,VLOOKUP($C42,'Calgary Nor-Am Feb 14 DM'!$A$17:$I$99,9,FALSE))</f>
        <v>0</v>
      </c>
      <c r="Q42" s="86">
        <f>IF(ISNA(VLOOKUP($C42,'Camp Fortune TT Feb 21 MO'!$A$17:$I$99,9,FALSE))=TRUE,0,VLOOKUP($C42,'Camp Fortune TT Feb 21 MO'!$A$17:$I$99,9,FALSE))</f>
        <v>20</v>
      </c>
      <c r="R42" s="85">
        <f>IF(ISNA(VLOOKUP($C42,'Park City Nor-Am Feb 20 MO'!$A$17:$I$99,9,FALSE))=TRUE,0,VLOOKUP($C42,'Park City Nor-Am Feb 20 MO'!$A$17:$I$99,9,FALSE))</f>
        <v>0</v>
      </c>
      <c r="S42" s="86">
        <f>IF(ISNA(VLOOKUP($C42,'Park City Nor-Am Feb 21 DM'!$A$17:$I$99,9,FALSE))=TRUE,0,VLOOKUP($C42,'Park City Nor-Am Feb 21 DM'!$A$17:$I$99,9,FALSE))</f>
        <v>0</v>
      </c>
      <c r="T42" s="86">
        <f>IF(ISNA(VLOOKUP($C42,'Caledon TT Feb 27 MO'!$A$17:$I$98,9,FALSE))=TRUE,0,VLOOKUP($C42,'Caledon TT Feb 27 MO'!$A$17:$I$98,9,FALSE))</f>
        <v>0</v>
      </c>
      <c r="U42" s="86">
        <f>IF(ISNA(VLOOKUP($C42,'Caledon TT Feb 28 DM'!$A$17:$I$99,9,FALSE))=TRUE,0,VLOOKUP($C42,'Caledon TT Feb 28 DM'!$A$17:$I$99,9,FALSE))</f>
        <v>0</v>
      </c>
      <c r="V42" s="86">
        <f>IF(ISNA(VLOOKUP($C42,'Killington Nor-Am March 5 MO'!$A$17:$I$99,9,FALSE))=TRUE,0,VLOOKUP($C42,'Killington Nor-Am March 5 MO'!$A$17:$I$99,9,FALSE))</f>
        <v>0</v>
      </c>
      <c r="W42" s="86">
        <f>IF(ISNA(VLOOKUP($C42,'Killington Nor-Am March 6 DM'!$A$17:$I$99,9,FALSE))=TRUE,0,VLOOKUP($C42,'Killington Nor-Am March 6 DM'!$A$17:$I$99,9,FALSE))</f>
        <v>0</v>
      </c>
      <c r="X42" s="86">
        <f>IF(ISNA(VLOOKUP($C42,'VSC Nor-Am Feb 27 MO'!$A$17:$I$99,9,FALSE))=TRUE,0,VLOOKUP($C42,'VSC Nor-Am Feb 27 MO'!$A$17:$I$99,9,FALSE))</f>
        <v>0</v>
      </c>
      <c r="Y42" s="86">
        <f>IF(ISNA(VLOOKUP($C42,'VSC Nor-Am Feb 28 DM'!$A$17:$I$99,9,FALSE))=TRUE,0,VLOOKUP($C42,'VSC Nor-Am Feb 28 DM'!$A$17:$I$99,9,FALSE))</f>
        <v>0</v>
      </c>
      <c r="Z42" s="86">
        <f>IF(ISNA(VLOOKUP($C42,'Sr Nationals March 12 MO'!$A$17:$I$99,9,FALSE))=TRUE,0,VLOOKUP($C42,'Sr Nationals March 12 MO'!$A$17:$I$99,9,FALSE))</f>
        <v>0</v>
      </c>
      <c r="AA42" s="86">
        <f>IF(ISNA(VLOOKUP($C42,'Sr Nationals March 13 DM'!$A$17:$I$99,9,FALSE))=TRUE,0,VLOOKUP($C42,'Sr Nationals March 13 DM'!$A$17:$I$99,9,FALSE))</f>
        <v>0</v>
      </c>
      <c r="AB42" s="86">
        <f>IF(ISNA(VLOOKUP($C42,'Jr Nationals March 18 MO'!$A$17:$I$99,9,FALSE))=TRUE,0,VLOOKUP($C42,'Jr Nationals March 18 MO'!$A$17:$I$99,9,FALSE))</f>
        <v>0</v>
      </c>
      <c r="AC42" s="86">
        <f>IF(ISNA(VLOOKUP($C42,'Thunder Bay TT Jan 2016 MO'!$A$17:$I$99,9,FALSE))=TRUE,0,VLOOKUP($C42,'Thunder Bay TT Jan 2016 MO'!$A$17:$I$99,9,FALSE))</f>
        <v>0</v>
      </c>
      <c r="AD42" s="86">
        <f>IF(ISNA(VLOOKUP($C42,Event28!$A$17:$I$99,9,FALSE))=TRUE,0,VLOOKUP($C42,Event28!$A$17:$I$99,9,FALSE))</f>
        <v>0</v>
      </c>
      <c r="AE42" s="86">
        <f>IF(ISNA(VLOOKUP($C42,Event29!$A$17:$I$99,9,FALSE))=TRUE,0,VLOOKUP($C42,Event29!$A$17:$I$99,9,FALSE))</f>
        <v>0</v>
      </c>
      <c r="AF42" s="86">
        <f>IF(ISNA(VLOOKUP($C42,Event30!$A$17:$I$99,9,FALSE))=TRUE,0,VLOOKUP($C42,Event30!$A$17:$I$99,9,FALSE))</f>
        <v>0</v>
      </c>
    </row>
    <row r="43" spans="1:32" ht="13.5">
      <c r="A43" s="151" t="s">
        <v>196</v>
      </c>
      <c r="B43" s="151" t="s">
        <v>59</v>
      </c>
      <c r="C43" s="253" t="s">
        <v>200</v>
      </c>
      <c r="D43" s="90">
        <f>IF(ISNA(VLOOKUP($C43,'RPA Caclulations'!$C$6:$K$81,3,FALSE))=TRUE,"0",VLOOKUP($C43,'RPA Caclulations'!$C$6:$K$81,3,FALSE))</f>
        <v>36</v>
      </c>
      <c r="E43" s="85" t="str">
        <f>IF(ISNA(VLOOKUP($C43,'Canadian Selections Dec 19 - M'!$A$17:$I$67,9,FALSE))=TRUE,"0",VLOOKUP($C43,'Canadian Selections Dec 19 - M'!$A$17:$I$67,9,FALSE))</f>
        <v>0</v>
      </c>
      <c r="F43" s="86">
        <f>IF(ISNA(VLOOKUP($C43,'Canadian Selections Dec 20 - M'!$A$17:$I$17,9,FALSE))=TRUE,0,VLOOKUP($C43,'Canadian Selections Dec 20 - M'!$A$17:$I$17,9,FALSE))</f>
        <v>0</v>
      </c>
      <c r="G43" s="86">
        <f>IF(ISNA(VLOOKUP($C43,'Le Massif Cnd. Series Jan 16 MO'!$A$17:$I$95,9,FALSE))=TRUE,0,VLOOKUP($C43,'Le Massif Cnd. Series Jan 16 MO'!$A$17:$I$95,9,FALSE))</f>
        <v>0</v>
      </c>
      <c r="H43" s="86">
        <f>IF(ISNA(VLOOKUP($C43,'Le Massif Cnd. Series Jan 17 DM'!$A$17:$I$97,9,FALSE))=TRUE,0,VLOOKUP($C43,'Le Massif Cnd. Series Jan 17 DM'!$A$17:$I$97,9,FALSE))</f>
        <v>0</v>
      </c>
      <c r="I43" s="86">
        <f>IF(ISNA(VLOOKUP($C43,'USSA Bristol Jan 16 MO'!$A$17:$I$100,9,FALSE))=TRUE,0,VLOOKUP($C43,'USSA Bristol Jan 16 MO'!$A$17:$I$100,9,FALSE))</f>
        <v>0</v>
      </c>
      <c r="J43" s="86">
        <f>IF(ISNA(VLOOKUP($C43,'USSA Bristol Jan 17 DM'!$A$17:$I$99,9,FALSE))=TRUE,0,VLOOKUP($C43,'USSA Bristol Jan 17 DM'!$A$17:$I$99,9,FALSE))</f>
        <v>0</v>
      </c>
      <c r="K43" s="86">
        <f>IF(ISNA(VLOOKUP($C43,'Apex Cnd. Series Feb 6 MO'!$A$17:$I$99,9,FALSE))=TRUE,0,VLOOKUP($C43,'Apex Cnd. Series Feb 6 MO'!$A$17:$I$99,9,FALSE))</f>
        <v>0</v>
      </c>
      <c r="L43" s="86">
        <f>IF(ISNA(VLOOKUP($C43,'Apex Cnd. Series Feb 7 DM'!$A$17:$I$99,9,FALSE))=TRUE,0,VLOOKUP($C43,'Apex Cnd. Series Feb 7 DM'!$A$17:$I$99,9,FALSE))</f>
        <v>0</v>
      </c>
      <c r="M43" s="86">
        <f>IF(ISNA(VLOOKUP($C43,'Calabogie TT Feb 7 MO'!$A$17:$I$96,9,FALSE))=TRUE,0,VLOOKUP($C43,'Calabogie TT Feb 7 MO'!$A$17:$I$96,9,FALSE))</f>
        <v>0</v>
      </c>
      <c r="N43" s="86">
        <f>IF(ISNA(VLOOKUP($C43,'Calabogie TT Feb 6 MO'!$A$17:$I$99,9,FALSE))=TRUE,0,VLOOKUP($C43,'Calabogie TT Feb 6 MO'!$A$17:$I$99,9,FALSE))</f>
        <v>0</v>
      </c>
      <c r="O43" s="86">
        <f>IF(ISNA(VLOOKUP($C43,'Calgary Nor-Am Feb 13 MO'!$A$17:$I$99,9,FALSE))=TRUE,0,VLOOKUP($C43,'Calgary Nor-Am Feb 13 MO'!$A$17:$I$99,9,FALSE))</f>
        <v>0</v>
      </c>
      <c r="P43" s="86">
        <f>IF(ISNA(VLOOKUP($C43,'Calgary Nor-Am Feb 14 DM'!$A$17:$I$99,9,FALSE))=TRUE,0,VLOOKUP($C43,'Calgary Nor-Am Feb 14 DM'!$A$17:$I$99,9,FALSE))</f>
        <v>0</v>
      </c>
      <c r="Q43" s="86">
        <f>IF(ISNA(VLOOKUP($C43,'Camp Fortune TT Feb 21 MO'!$A$17:$I$99,9,FALSE))=TRUE,0,VLOOKUP($C43,'Camp Fortune TT Feb 21 MO'!$A$17:$I$99,9,FALSE))</f>
        <v>0</v>
      </c>
      <c r="R43" s="85">
        <f>IF(ISNA(VLOOKUP($C43,'Park City Nor-Am Feb 20 MO'!$A$17:$I$99,9,FALSE))=TRUE,0,VLOOKUP($C43,'Park City Nor-Am Feb 20 MO'!$A$17:$I$99,9,FALSE))</f>
        <v>0</v>
      </c>
      <c r="S43" s="86">
        <f>IF(ISNA(VLOOKUP($C43,'Park City Nor-Am Feb 21 DM'!$A$17:$I$99,9,FALSE))=TRUE,0,VLOOKUP($C43,'Park City Nor-Am Feb 21 DM'!$A$17:$I$99,9,FALSE))</f>
        <v>0</v>
      </c>
      <c r="T43" s="86">
        <f>IF(ISNA(VLOOKUP($C43,'Caledon TT Feb 27 MO'!$A$17:$I$98,9,FALSE))=TRUE,0,VLOOKUP($C43,'Caledon TT Feb 27 MO'!$A$17:$I$98,9,FALSE))</f>
        <v>0</v>
      </c>
      <c r="U43" s="86">
        <f>IF(ISNA(VLOOKUP($C43,'Caledon TT Feb 28 DM'!$A$17:$I$99,9,FALSE))=TRUE,0,VLOOKUP($C43,'Caledon TT Feb 28 DM'!$A$17:$I$99,9,FALSE))</f>
        <v>0</v>
      </c>
      <c r="V43" s="86">
        <f>IF(ISNA(VLOOKUP($C43,'Killington Nor-Am March 5 MO'!$A$17:$I$99,9,FALSE))=TRUE,0,VLOOKUP($C43,'Killington Nor-Am March 5 MO'!$A$17:$I$99,9,FALSE))</f>
        <v>0</v>
      </c>
      <c r="W43" s="86">
        <f>IF(ISNA(VLOOKUP($C43,'Killington Nor-Am March 6 DM'!$A$17:$I$99,9,FALSE))=TRUE,0,VLOOKUP($C43,'Killington Nor-Am March 6 DM'!$A$17:$I$99,9,FALSE))</f>
        <v>0</v>
      </c>
      <c r="X43" s="86">
        <f>IF(ISNA(VLOOKUP($C43,'VSC Nor-Am Feb 27 MO'!$A$17:$I$99,9,FALSE))=TRUE,0,VLOOKUP($C43,'VSC Nor-Am Feb 27 MO'!$A$17:$I$99,9,FALSE))</f>
        <v>0</v>
      </c>
      <c r="Y43" s="86">
        <f>IF(ISNA(VLOOKUP($C43,'VSC Nor-Am Feb 28 DM'!$A$17:$I$99,9,FALSE))=TRUE,0,VLOOKUP($C43,'VSC Nor-Am Feb 28 DM'!$A$17:$I$99,9,FALSE))</f>
        <v>0</v>
      </c>
      <c r="Z43" s="86">
        <f>IF(ISNA(VLOOKUP($C43,'Sr Nationals March 12 MO'!$A$17:$I$99,9,FALSE))=TRUE,0,VLOOKUP($C43,'Sr Nationals March 12 MO'!$A$17:$I$99,9,FALSE))</f>
        <v>0</v>
      </c>
      <c r="AA43" s="86">
        <f>IF(ISNA(VLOOKUP($C43,'Sr Nationals March 13 DM'!$A$17:$I$99,9,FALSE))=TRUE,0,VLOOKUP($C43,'Sr Nationals March 13 DM'!$A$17:$I$99,9,FALSE))</f>
        <v>0</v>
      </c>
      <c r="AB43" s="86">
        <f>IF(ISNA(VLOOKUP($C43,'Jr Nationals March 18 MO'!$A$17:$I$99,9,FALSE))=TRUE,0,VLOOKUP($C43,'Jr Nationals March 18 MO'!$A$17:$I$99,9,FALSE))</f>
        <v>0</v>
      </c>
      <c r="AC43" s="86">
        <f>IF(ISNA(VLOOKUP($C43,'Thunder Bay TT Jan 2016 MO'!$A$17:$I$99,9,FALSE))=TRUE,0,VLOOKUP($C43,'Thunder Bay TT Jan 2016 MO'!$A$17:$I$99,9,FALSE))</f>
        <v>1</v>
      </c>
      <c r="AD43" s="86">
        <f>IF(ISNA(VLOOKUP($C43,Event28!$A$17:$I$99,9,FALSE))=TRUE,0,VLOOKUP($C43,Event28!$A$17:$I$99,9,FALSE))</f>
        <v>0</v>
      </c>
      <c r="AE43" s="86">
        <f>IF(ISNA(VLOOKUP($C43,Event29!$A$17:$I$99,9,FALSE))=TRUE,0,VLOOKUP($C43,Event29!$A$17:$I$99,9,FALSE))</f>
        <v>0</v>
      </c>
      <c r="AF43" s="86">
        <f>IF(ISNA(VLOOKUP($C43,Event30!$A$17:$I$99,9,FALSE))=TRUE,0,VLOOKUP($C43,Event30!$A$17:$I$99,9,FALSE))</f>
        <v>0</v>
      </c>
    </row>
    <row r="44" spans="1:32" ht="13.5">
      <c r="A44" s="151" t="s">
        <v>139</v>
      </c>
      <c r="B44" s="151" t="s">
        <v>136</v>
      </c>
      <c r="C44" s="210" t="s">
        <v>128</v>
      </c>
      <c r="D44" s="90">
        <f>IF(ISNA(VLOOKUP($C44,'RPA Caclulations'!$C$6:$K$81,3,FALSE))=TRUE,"0",VLOOKUP($C44,'RPA Caclulations'!$C$6:$K$81,3,FALSE))</f>
        <v>37</v>
      </c>
      <c r="E44" s="85" t="str">
        <f>IF(ISNA(VLOOKUP($C44,'Canadian Selections Dec 19 - M'!$A$17:$I$67,9,FALSE))=TRUE,"0",VLOOKUP($C44,'Canadian Selections Dec 19 - M'!$A$17:$I$67,9,FALSE))</f>
        <v>0</v>
      </c>
      <c r="F44" s="86">
        <f>IF(ISNA(VLOOKUP($C44,'Canadian Selections Dec 20 - M'!$A$17:$I$17,9,FALSE))=TRUE,0,VLOOKUP($C44,'Canadian Selections Dec 20 - M'!$A$17:$I$17,9,FALSE))</f>
        <v>0</v>
      </c>
      <c r="G44" s="86">
        <f>IF(ISNA(VLOOKUP($C44,'Le Massif Cnd. Series Jan 16 MO'!$A$17:$I$95,9,FALSE))=TRUE,0,VLOOKUP($C44,'Le Massif Cnd. Series Jan 16 MO'!$A$17:$I$95,9,FALSE))</f>
        <v>0</v>
      </c>
      <c r="H44" s="86">
        <f>IF(ISNA(VLOOKUP($C44,'Le Massif Cnd. Series Jan 17 DM'!$A$17:$I$97,9,FALSE))=TRUE,0,VLOOKUP($C44,'Le Massif Cnd. Series Jan 17 DM'!$A$17:$I$97,9,FALSE))</f>
        <v>0</v>
      </c>
      <c r="I44" s="86">
        <f>IF(ISNA(VLOOKUP($C44,'USSA Bristol Jan 16 MO'!$A$17:$I$100,9,FALSE))=TRUE,0,VLOOKUP($C44,'USSA Bristol Jan 16 MO'!$A$17:$I$100,9,FALSE))</f>
        <v>0</v>
      </c>
      <c r="J44" s="86">
        <f>IF(ISNA(VLOOKUP($C44,'USSA Bristol Jan 17 DM'!$A$17:$I$99,9,FALSE))=TRUE,0,VLOOKUP($C44,'USSA Bristol Jan 17 DM'!$A$17:$I$99,9,FALSE))</f>
        <v>0</v>
      </c>
      <c r="K44" s="86">
        <f>IF(ISNA(VLOOKUP($C44,'Apex Cnd. Series Feb 6 MO'!$A$17:$I$99,9,FALSE))=TRUE,0,VLOOKUP($C44,'Apex Cnd. Series Feb 6 MO'!$A$17:$I$99,9,FALSE))</f>
        <v>0</v>
      </c>
      <c r="L44" s="86">
        <f>IF(ISNA(VLOOKUP($C44,'Apex Cnd. Series Feb 7 DM'!$A$17:$I$99,9,FALSE))=TRUE,0,VLOOKUP($C44,'Apex Cnd. Series Feb 7 DM'!$A$17:$I$99,9,FALSE))</f>
        <v>0</v>
      </c>
      <c r="M44" s="86">
        <f>IF(ISNA(VLOOKUP($C44,'Calabogie TT Feb 7 MO'!$A$17:$I$96,9,FALSE))=TRUE,0,VLOOKUP($C44,'Calabogie TT Feb 7 MO'!$A$17:$I$96,9,FALSE))</f>
        <v>25</v>
      </c>
      <c r="N44" s="86">
        <f>IF(ISNA(VLOOKUP($C44,'Calabogie TT Feb 6 MO'!$A$17:$I$99,9,FALSE))=TRUE,0,VLOOKUP($C44,'Calabogie TT Feb 6 MO'!$A$17:$I$99,9,FALSE))</f>
        <v>23</v>
      </c>
      <c r="O44" s="86">
        <f>IF(ISNA(VLOOKUP($C44,'Calgary Nor-Am Feb 13 MO'!$A$17:$I$99,9,FALSE))=TRUE,0,VLOOKUP($C44,'Calgary Nor-Am Feb 13 MO'!$A$17:$I$99,9,FALSE))</f>
        <v>0</v>
      </c>
      <c r="P44" s="86">
        <f>IF(ISNA(VLOOKUP($C44,'Calgary Nor-Am Feb 14 DM'!$A$17:$I$99,9,FALSE))=TRUE,0,VLOOKUP($C44,'Calgary Nor-Am Feb 14 DM'!$A$17:$I$99,9,FALSE))</f>
        <v>0</v>
      </c>
      <c r="Q44" s="86">
        <f>IF(ISNA(VLOOKUP($C44,'Camp Fortune TT Feb 21 MO'!$A$17:$I$99,9,FALSE))=TRUE,0,VLOOKUP($C44,'Camp Fortune TT Feb 21 MO'!$A$17:$I$99,9,FALSE))</f>
        <v>39</v>
      </c>
      <c r="R44" s="85">
        <f>IF(ISNA(VLOOKUP($C44,'Park City Nor-Am Feb 20 MO'!$A$17:$I$99,9,FALSE))=TRUE,0,VLOOKUP($C44,'Park City Nor-Am Feb 20 MO'!$A$17:$I$99,9,FALSE))</f>
        <v>0</v>
      </c>
      <c r="S44" s="86">
        <f>IF(ISNA(VLOOKUP($C44,'Park City Nor-Am Feb 21 DM'!$A$17:$I$99,9,FALSE))=TRUE,0,VLOOKUP($C44,'Park City Nor-Am Feb 21 DM'!$A$17:$I$99,9,FALSE))</f>
        <v>0</v>
      </c>
      <c r="T44" s="86">
        <f>IF(ISNA(VLOOKUP($C44,'Caledon TT Feb 27 MO'!$A$17:$I$98,9,FALSE))=TRUE,0,VLOOKUP($C44,'Caledon TT Feb 27 MO'!$A$17:$I$98,9,FALSE))</f>
        <v>39</v>
      </c>
      <c r="U44" s="86">
        <f>IF(ISNA(VLOOKUP($C44,'Caledon TT Feb 28 DM'!$A$17:$I$99,9,FALSE))=TRUE,0,VLOOKUP($C44,'Caledon TT Feb 28 DM'!$A$17:$I$99,9,FALSE))</f>
        <v>34</v>
      </c>
      <c r="V44" s="86">
        <f>IF(ISNA(VLOOKUP($C44,'Killington Nor-Am March 5 MO'!$A$17:$I$99,9,FALSE))=TRUE,0,VLOOKUP($C44,'Killington Nor-Am March 5 MO'!$A$17:$I$99,9,FALSE))</f>
        <v>0</v>
      </c>
      <c r="W44" s="86">
        <f>IF(ISNA(VLOOKUP($C44,'Killington Nor-Am March 6 DM'!$A$17:$I$99,9,FALSE))=TRUE,0,VLOOKUP($C44,'Killington Nor-Am March 6 DM'!$A$17:$I$99,9,FALSE))</f>
        <v>0</v>
      </c>
      <c r="X44" s="86">
        <f>IF(ISNA(VLOOKUP($C44,'VSC Nor-Am Feb 27 MO'!$A$17:$I$99,9,FALSE))=TRUE,0,VLOOKUP($C44,'VSC Nor-Am Feb 27 MO'!$A$17:$I$99,9,FALSE))</f>
        <v>0</v>
      </c>
      <c r="Y44" s="86">
        <f>IF(ISNA(VLOOKUP($C44,'VSC Nor-Am Feb 28 DM'!$A$17:$I$99,9,FALSE))=TRUE,0,VLOOKUP($C44,'VSC Nor-Am Feb 28 DM'!$A$17:$I$99,9,FALSE))</f>
        <v>0</v>
      </c>
      <c r="Z44" s="86">
        <f>IF(ISNA(VLOOKUP($C44,'Sr Nationals March 12 MO'!$A$17:$I$99,9,FALSE))=TRUE,0,VLOOKUP($C44,'Sr Nationals March 12 MO'!$A$17:$I$99,9,FALSE))</f>
        <v>0</v>
      </c>
      <c r="AA44" s="86">
        <f>IF(ISNA(VLOOKUP($C44,'Sr Nationals March 13 DM'!$A$17:$I$99,9,FALSE))=TRUE,0,VLOOKUP($C44,'Sr Nationals March 13 DM'!$A$17:$I$99,9,FALSE))</f>
        <v>0</v>
      </c>
      <c r="AB44" s="86">
        <f>IF(ISNA(VLOOKUP($C44,'Jr Nationals March 18 MO'!$A$17:$I$99,9,FALSE))=TRUE,0,VLOOKUP($C44,'Jr Nationals March 18 MO'!$A$17:$I$99,9,FALSE))</f>
        <v>0</v>
      </c>
      <c r="AC44" s="86">
        <f>IF(ISNA(VLOOKUP($C44,'Thunder Bay TT Jan 2016 MO'!$A$17:$I$99,9,FALSE))=TRUE,0,VLOOKUP($C44,'Thunder Bay TT Jan 2016 MO'!$A$17:$I$99,9,FALSE))</f>
        <v>0</v>
      </c>
      <c r="AD44" s="86">
        <f>IF(ISNA(VLOOKUP($C44,Event28!$A$17:$I$99,9,FALSE))=TRUE,0,VLOOKUP($C44,Event28!$A$17:$I$99,9,FALSE))</f>
        <v>0</v>
      </c>
      <c r="AE44" s="86">
        <f>IF(ISNA(VLOOKUP($C44,Event29!$A$17:$I$99,9,FALSE))=TRUE,0,VLOOKUP($C44,Event29!$A$17:$I$99,9,FALSE))</f>
        <v>0</v>
      </c>
      <c r="AF44" s="86">
        <f>IF(ISNA(VLOOKUP($C44,Event30!$A$17:$I$99,9,FALSE))=TRUE,0,VLOOKUP($C44,Event30!$A$17:$I$99,9,FALSE))</f>
        <v>0</v>
      </c>
    </row>
    <row r="45" spans="1:32" ht="13.5">
      <c r="A45" s="151" t="s">
        <v>196</v>
      </c>
      <c r="B45" s="151" t="s">
        <v>136</v>
      </c>
      <c r="C45" s="253" t="s">
        <v>199</v>
      </c>
      <c r="D45" s="90">
        <f>IF(ISNA(VLOOKUP($C45,'RPA Caclulations'!$C$6:$K$81,3,FALSE))=TRUE,"0",VLOOKUP($C45,'RPA Caclulations'!$C$6:$K$81,3,FALSE))</f>
        <v>38</v>
      </c>
      <c r="E45" s="85" t="str">
        <f>IF(ISNA(VLOOKUP($C45,'Canadian Selections Dec 19 - M'!$A$17:$I$67,9,FALSE))=TRUE,"0",VLOOKUP($C45,'Canadian Selections Dec 19 - M'!$A$17:$I$67,9,FALSE))</f>
        <v>0</v>
      </c>
      <c r="F45" s="86">
        <f>IF(ISNA(VLOOKUP($C45,'Canadian Selections Dec 20 - M'!$A$17:$I$17,9,FALSE))=TRUE,0,VLOOKUP($C45,'Canadian Selections Dec 20 - M'!$A$17:$I$17,9,FALSE))</f>
        <v>0</v>
      </c>
      <c r="G45" s="86">
        <f>IF(ISNA(VLOOKUP($C45,'Le Massif Cnd. Series Jan 16 MO'!$A$17:$I$95,9,FALSE))=TRUE,0,VLOOKUP($C45,'Le Massif Cnd. Series Jan 16 MO'!$A$17:$I$95,9,FALSE))</f>
        <v>0</v>
      </c>
      <c r="H45" s="86">
        <f>IF(ISNA(VLOOKUP($C45,'Le Massif Cnd. Series Jan 17 DM'!$A$17:$I$97,9,FALSE))=TRUE,0,VLOOKUP($C45,'Le Massif Cnd. Series Jan 17 DM'!$A$17:$I$97,9,FALSE))</f>
        <v>0</v>
      </c>
      <c r="I45" s="86">
        <f>IF(ISNA(VLOOKUP($C45,'USSA Bristol Jan 16 MO'!$A$17:$I$100,9,FALSE))=TRUE,0,VLOOKUP($C45,'USSA Bristol Jan 16 MO'!$A$17:$I$100,9,FALSE))</f>
        <v>0</v>
      </c>
      <c r="J45" s="86">
        <f>IF(ISNA(VLOOKUP($C45,'USSA Bristol Jan 17 DM'!$A$17:$I$99,9,FALSE))=TRUE,0,VLOOKUP($C45,'USSA Bristol Jan 17 DM'!$A$17:$I$99,9,FALSE))</f>
        <v>0</v>
      </c>
      <c r="K45" s="86">
        <f>IF(ISNA(VLOOKUP($C45,'Apex Cnd. Series Feb 6 MO'!$A$17:$I$99,9,FALSE))=TRUE,0,VLOOKUP($C45,'Apex Cnd. Series Feb 6 MO'!$A$17:$I$99,9,FALSE))</f>
        <v>0</v>
      </c>
      <c r="L45" s="86">
        <f>IF(ISNA(VLOOKUP($C45,'Apex Cnd. Series Feb 7 DM'!$A$17:$I$99,9,FALSE))=TRUE,0,VLOOKUP($C45,'Apex Cnd. Series Feb 7 DM'!$A$17:$I$99,9,FALSE))</f>
        <v>0</v>
      </c>
      <c r="M45" s="86">
        <f>IF(ISNA(VLOOKUP($C45,'Calabogie TT Feb 7 MO'!$A$17:$I$96,9,FALSE))=TRUE,0,VLOOKUP($C45,'Calabogie TT Feb 7 MO'!$A$17:$I$96,9,FALSE))</f>
        <v>0</v>
      </c>
      <c r="N45" s="86">
        <f>IF(ISNA(VLOOKUP($C45,'Calabogie TT Feb 6 MO'!$A$17:$I$99,9,FALSE))=TRUE,0,VLOOKUP($C45,'Calabogie TT Feb 6 MO'!$A$17:$I$99,9,FALSE))</f>
        <v>0</v>
      </c>
      <c r="O45" s="86">
        <f>IF(ISNA(VLOOKUP($C45,'Calgary Nor-Am Feb 13 MO'!$A$17:$I$99,9,FALSE))=TRUE,0,VLOOKUP($C45,'Calgary Nor-Am Feb 13 MO'!$A$17:$I$99,9,FALSE))</f>
        <v>0</v>
      </c>
      <c r="P45" s="86">
        <f>IF(ISNA(VLOOKUP($C45,'Calgary Nor-Am Feb 14 DM'!$A$17:$I$99,9,FALSE))=TRUE,0,VLOOKUP($C45,'Calgary Nor-Am Feb 14 DM'!$A$17:$I$99,9,FALSE))</f>
        <v>0</v>
      </c>
      <c r="Q45" s="86">
        <f>IF(ISNA(VLOOKUP($C45,'Camp Fortune TT Feb 21 MO'!$A$17:$I$99,9,FALSE))=TRUE,0,VLOOKUP($C45,'Camp Fortune TT Feb 21 MO'!$A$17:$I$99,9,FALSE))</f>
        <v>0</v>
      </c>
      <c r="R45" s="85">
        <f>IF(ISNA(VLOOKUP($C45,'Park City Nor-Am Feb 20 MO'!$A$17:$I$99,9,FALSE))=TRUE,0,VLOOKUP($C45,'Park City Nor-Am Feb 20 MO'!$A$17:$I$99,9,FALSE))</f>
        <v>0</v>
      </c>
      <c r="S45" s="86">
        <f>IF(ISNA(VLOOKUP($C45,'Park City Nor-Am Feb 21 DM'!$A$17:$I$99,9,FALSE))=TRUE,0,VLOOKUP($C45,'Park City Nor-Am Feb 21 DM'!$A$17:$I$99,9,FALSE))</f>
        <v>0</v>
      </c>
      <c r="T45" s="86">
        <f>IF(ISNA(VLOOKUP($C45,'Caledon TT Feb 27 MO'!$A$17:$I$98,9,FALSE))=TRUE,0,VLOOKUP($C45,'Caledon TT Feb 27 MO'!$A$17:$I$98,9,FALSE))</f>
        <v>0</v>
      </c>
      <c r="U45" s="86">
        <f>IF(ISNA(VLOOKUP($C45,'Caledon TT Feb 28 DM'!$A$17:$I$99,9,FALSE))=TRUE,0,VLOOKUP($C45,'Caledon TT Feb 28 DM'!$A$17:$I$99,9,FALSE))</f>
        <v>0</v>
      </c>
      <c r="V45" s="86">
        <f>IF(ISNA(VLOOKUP($C45,'Killington Nor-Am March 5 MO'!$A$17:$I$99,9,FALSE))=TRUE,0,VLOOKUP($C45,'Killington Nor-Am March 5 MO'!$A$17:$I$99,9,FALSE))</f>
        <v>0</v>
      </c>
      <c r="W45" s="86">
        <f>IF(ISNA(VLOOKUP($C45,'Killington Nor-Am March 6 DM'!$A$17:$I$99,9,FALSE))=TRUE,0,VLOOKUP($C45,'Killington Nor-Am March 6 DM'!$A$17:$I$99,9,FALSE))</f>
        <v>0</v>
      </c>
      <c r="X45" s="86">
        <f>IF(ISNA(VLOOKUP($C45,'VSC Nor-Am Feb 27 MO'!$A$17:$I$99,9,FALSE))=TRUE,0,VLOOKUP($C45,'VSC Nor-Am Feb 27 MO'!$A$17:$I$99,9,FALSE))</f>
        <v>0</v>
      </c>
      <c r="Y45" s="86">
        <f>IF(ISNA(VLOOKUP($C45,'VSC Nor-Am Feb 28 DM'!$A$17:$I$99,9,FALSE))=TRUE,0,VLOOKUP($C45,'VSC Nor-Am Feb 28 DM'!$A$17:$I$99,9,FALSE))</f>
        <v>0</v>
      </c>
      <c r="Z45" s="86">
        <f>IF(ISNA(VLOOKUP($C45,'Sr Nationals March 12 MO'!$A$17:$I$99,9,FALSE))=TRUE,0,VLOOKUP($C45,'Sr Nationals March 12 MO'!$A$17:$I$99,9,FALSE))</f>
        <v>0</v>
      </c>
      <c r="AA45" s="86">
        <f>IF(ISNA(VLOOKUP($C45,'Sr Nationals March 13 DM'!$A$17:$I$99,9,FALSE))=TRUE,0,VLOOKUP($C45,'Sr Nationals March 13 DM'!$A$17:$I$99,9,FALSE))</f>
        <v>0</v>
      </c>
      <c r="AB45" s="86">
        <f>IF(ISNA(VLOOKUP($C45,'Jr Nationals March 18 MO'!$A$17:$I$99,9,FALSE))=TRUE,0,VLOOKUP($C45,'Jr Nationals March 18 MO'!$A$17:$I$99,9,FALSE))</f>
        <v>0</v>
      </c>
      <c r="AC45" s="86">
        <f>IF(ISNA(VLOOKUP($C45,'Thunder Bay TT Jan 2016 MO'!$A$17:$I$99,9,FALSE))=TRUE,0,VLOOKUP($C45,'Thunder Bay TT Jan 2016 MO'!$A$17:$I$99,9,FALSE))</f>
        <v>2</v>
      </c>
      <c r="AD45" s="86">
        <f>IF(ISNA(VLOOKUP($C45,Event28!$A$17:$I$99,9,FALSE))=TRUE,0,VLOOKUP($C45,Event28!$A$17:$I$99,9,FALSE))</f>
        <v>0</v>
      </c>
      <c r="AE45" s="86">
        <f>IF(ISNA(VLOOKUP($C45,Event29!$A$17:$I$99,9,FALSE))=TRUE,0,VLOOKUP($C45,Event29!$A$17:$I$99,9,FALSE))</f>
        <v>0</v>
      </c>
      <c r="AF45" s="86">
        <f>IF(ISNA(VLOOKUP($C45,Event30!$A$17:$I$99,9,FALSE))=TRUE,0,VLOOKUP($C45,Event30!$A$17:$I$99,9,FALSE))</f>
        <v>0</v>
      </c>
    </row>
    <row r="46" spans="1:32" ht="15">
      <c r="A46" s="151" t="s">
        <v>141</v>
      </c>
      <c r="B46" s="174" t="s">
        <v>81</v>
      </c>
      <c r="C46" s="220" t="s">
        <v>100</v>
      </c>
      <c r="D46" s="90">
        <f>IF(ISNA(VLOOKUP($C46,'RPA Caclulations'!$C$6:$K$81,3,FALSE))=TRUE,"0",VLOOKUP($C46,'RPA Caclulations'!$C$6:$K$81,3,FALSE))</f>
        <v>39</v>
      </c>
      <c r="E46" s="85" t="str">
        <f>IF(ISNA(VLOOKUP($C46,'Canadian Selections Dec 19 - M'!$A$17:$I$67,9,FALSE))=TRUE,"0",VLOOKUP($C46,'Canadian Selections Dec 19 - M'!$A$17:$I$67,9,FALSE))</f>
        <v>0</v>
      </c>
      <c r="F46" s="86">
        <f>IF(ISNA(VLOOKUP($C46,'Canadian Selections Dec 20 - M'!$A$17:$I$17,9,FALSE))=TRUE,0,VLOOKUP($C46,'Canadian Selections Dec 20 - M'!$A$17:$I$17,9,FALSE))</f>
        <v>0</v>
      </c>
      <c r="G46" s="86">
        <f>IF(ISNA(VLOOKUP($C46,'Le Massif Cnd. Series Jan 16 MO'!$A$17:$I$95,9,FALSE))=TRUE,0,VLOOKUP($C46,'Le Massif Cnd. Series Jan 16 MO'!$A$17:$I$95,9,FALSE))</f>
        <v>0</v>
      </c>
      <c r="H46" s="86">
        <f>IF(ISNA(VLOOKUP($C46,'Le Massif Cnd. Series Jan 17 DM'!$A$17:$I$97,9,FALSE))=TRUE,0,VLOOKUP($C46,'Le Massif Cnd. Series Jan 17 DM'!$A$17:$I$97,9,FALSE))</f>
        <v>0</v>
      </c>
      <c r="I46" s="86">
        <f>IF(ISNA(VLOOKUP($C46,'USSA Bristol Jan 16 MO'!$A$17:$I$100,9,FALSE))=TRUE,0,VLOOKUP($C46,'USSA Bristol Jan 16 MO'!$A$17:$I$100,9,FALSE))</f>
        <v>0</v>
      </c>
      <c r="J46" s="86">
        <f>IF(ISNA(VLOOKUP($C46,'USSA Bristol Jan 17 DM'!$A$17:$I$99,9,FALSE))=TRUE,0,VLOOKUP($C46,'USSA Bristol Jan 17 DM'!$A$17:$I$99,9,FALSE))</f>
        <v>0</v>
      </c>
      <c r="K46" s="86">
        <f>IF(ISNA(VLOOKUP($C46,'Apex Cnd. Series Feb 6 MO'!$A$17:$I$99,9,FALSE))=TRUE,0,VLOOKUP($C46,'Apex Cnd. Series Feb 6 MO'!$A$17:$I$99,9,FALSE))</f>
        <v>0</v>
      </c>
      <c r="L46" s="86">
        <f>IF(ISNA(VLOOKUP($C46,'Apex Cnd. Series Feb 7 DM'!$A$17:$I$99,9,FALSE))=TRUE,0,VLOOKUP($C46,'Apex Cnd. Series Feb 7 DM'!$A$17:$I$99,9,FALSE))</f>
        <v>0</v>
      </c>
      <c r="M46" s="86">
        <f>IF(ISNA(VLOOKUP($C46,'Calabogie TT Feb 7 MO'!$A$17:$I$96,9,FALSE))=TRUE,0,VLOOKUP($C46,'Calabogie TT Feb 7 MO'!$A$17:$I$96,9,FALSE))</f>
        <v>17</v>
      </c>
      <c r="N46" s="86">
        <f>IF(ISNA(VLOOKUP($C46,'Calabogie TT Feb 6 MO'!$A$17:$I$99,9,FALSE))=TRUE,0,VLOOKUP($C46,'Calabogie TT Feb 6 MO'!$A$17:$I$99,9,FALSE))</f>
        <v>37</v>
      </c>
      <c r="O46" s="86">
        <f>IF(ISNA(VLOOKUP($C46,'Calgary Nor-Am Feb 13 MO'!$A$17:$I$99,9,FALSE))=TRUE,0,VLOOKUP($C46,'Calgary Nor-Am Feb 13 MO'!$A$17:$I$99,9,FALSE))</f>
        <v>0</v>
      </c>
      <c r="P46" s="86">
        <f>IF(ISNA(VLOOKUP($C46,'Calgary Nor-Am Feb 14 DM'!$A$17:$I$99,9,FALSE))=TRUE,0,VLOOKUP($C46,'Calgary Nor-Am Feb 14 DM'!$A$17:$I$99,9,FALSE))</f>
        <v>0</v>
      </c>
      <c r="Q46" s="86">
        <f>IF(ISNA(VLOOKUP($C46,'Camp Fortune TT Feb 21 MO'!$A$17:$I$99,9,FALSE))=TRUE,0,VLOOKUP($C46,'Camp Fortune TT Feb 21 MO'!$A$17:$I$99,9,FALSE))</f>
        <v>0</v>
      </c>
      <c r="R46" s="85">
        <f>IF(ISNA(VLOOKUP($C46,'Park City Nor-Am Feb 20 MO'!$A$17:$I$99,9,FALSE))=TRUE,0,VLOOKUP($C46,'Park City Nor-Am Feb 20 MO'!$A$17:$I$99,9,FALSE))</f>
        <v>0</v>
      </c>
      <c r="S46" s="86">
        <f>IF(ISNA(VLOOKUP($C46,'Park City Nor-Am Feb 21 DM'!$A$17:$I$99,9,FALSE))=TRUE,0,VLOOKUP($C46,'Park City Nor-Am Feb 21 DM'!$A$17:$I$99,9,FALSE))</f>
        <v>0</v>
      </c>
      <c r="T46" s="86">
        <f>IF(ISNA(VLOOKUP($C46,'Caledon TT Feb 27 MO'!$A$17:$I$98,9,FALSE))=TRUE,0,VLOOKUP($C46,'Caledon TT Feb 27 MO'!$A$17:$I$98,9,FALSE))</f>
        <v>0</v>
      </c>
      <c r="U46" s="86">
        <f>IF(ISNA(VLOOKUP($C46,'Caledon TT Feb 28 DM'!$A$17:$I$99,9,FALSE))=TRUE,0,VLOOKUP($C46,'Caledon TT Feb 28 DM'!$A$17:$I$99,9,FALSE))</f>
        <v>0</v>
      </c>
      <c r="V46" s="86">
        <f>IF(ISNA(VLOOKUP($C46,'Killington Nor-Am March 5 MO'!$A$17:$I$99,9,FALSE))=TRUE,0,VLOOKUP($C46,'Killington Nor-Am March 5 MO'!$A$17:$I$99,9,FALSE))</f>
        <v>0</v>
      </c>
      <c r="W46" s="86">
        <f>IF(ISNA(VLOOKUP($C46,'Killington Nor-Am March 6 DM'!$A$17:$I$99,9,FALSE))=TRUE,0,VLOOKUP($C46,'Killington Nor-Am March 6 DM'!$A$17:$I$99,9,FALSE))</f>
        <v>0</v>
      </c>
      <c r="X46" s="86">
        <f>IF(ISNA(VLOOKUP($C46,'VSC Nor-Am Feb 27 MO'!$A$17:$I$99,9,FALSE))=TRUE,0,VLOOKUP($C46,'VSC Nor-Am Feb 27 MO'!$A$17:$I$99,9,FALSE))</f>
        <v>0</v>
      </c>
      <c r="Y46" s="86">
        <f>IF(ISNA(VLOOKUP($C46,'VSC Nor-Am Feb 28 DM'!$A$17:$I$99,9,FALSE))=TRUE,0,VLOOKUP($C46,'VSC Nor-Am Feb 28 DM'!$A$17:$I$99,9,FALSE))</f>
        <v>0</v>
      </c>
      <c r="Z46" s="86">
        <f>IF(ISNA(VLOOKUP($C46,'Sr Nationals March 12 MO'!$A$17:$I$99,9,FALSE))=TRUE,0,VLOOKUP($C46,'Sr Nationals March 12 MO'!$A$17:$I$99,9,FALSE))</f>
        <v>0</v>
      </c>
      <c r="AA46" s="86">
        <f>IF(ISNA(VLOOKUP($C46,'Sr Nationals March 13 DM'!$A$17:$I$99,9,FALSE))=TRUE,0,VLOOKUP($C46,'Sr Nationals March 13 DM'!$A$17:$I$99,9,FALSE))</f>
        <v>0</v>
      </c>
      <c r="AB46" s="86">
        <f>IF(ISNA(VLOOKUP($C46,'Jr Nationals March 18 MO'!$A$17:$I$99,9,FALSE))=TRUE,0,VLOOKUP($C46,'Jr Nationals March 18 MO'!$A$17:$I$99,9,FALSE))</f>
        <v>0</v>
      </c>
      <c r="AC46" s="86">
        <f>IF(ISNA(VLOOKUP($C46,'Thunder Bay TT Jan 2016 MO'!$A$17:$I$99,9,FALSE))=TRUE,0,VLOOKUP($C46,'Thunder Bay TT Jan 2016 MO'!$A$17:$I$99,9,FALSE))</f>
        <v>0</v>
      </c>
      <c r="AD46" s="86">
        <f>IF(ISNA(VLOOKUP($C46,Event28!$A$17:$I$99,9,FALSE))=TRUE,0,VLOOKUP($C46,Event28!$A$17:$I$99,9,FALSE))</f>
        <v>0</v>
      </c>
      <c r="AE46" s="86">
        <f>IF(ISNA(VLOOKUP($C46,Event29!$A$17:$I$99,9,FALSE))=TRUE,0,VLOOKUP($C46,Event29!$A$17:$I$99,9,FALSE))</f>
        <v>0</v>
      </c>
      <c r="AF46" s="86">
        <f>IF(ISNA(VLOOKUP($C46,Event30!$A$17:$I$99,9,FALSE))=TRUE,0,VLOOKUP($C46,Event30!$A$17:$I$99,9,FALSE))</f>
        <v>0</v>
      </c>
    </row>
    <row r="47" spans="1:32" ht="13.5">
      <c r="A47" s="151" t="s">
        <v>89</v>
      </c>
      <c r="B47" s="151" t="s">
        <v>136</v>
      </c>
      <c r="C47" s="220" t="s">
        <v>156</v>
      </c>
      <c r="D47" s="90">
        <f>IF(ISNA(VLOOKUP($C47,'RPA Caclulations'!$C$6:$K$81,3,FALSE))=TRUE,"0",VLOOKUP($C47,'RPA Caclulations'!$C$6:$K$81,3,FALSE))</f>
        <v>40</v>
      </c>
      <c r="E47" s="85" t="str">
        <f>IF(ISNA(VLOOKUP($C47,'Canadian Selections Dec 19 - M'!$A$17:$I$67,9,FALSE))=TRUE,"0",VLOOKUP($C47,'Canadian Selections Dec 19 - M'!$A$17:$I$67,9,FALSE))</f>
        <v>0</v>
      </c>
      <c r="F47" s="86">
        <f>IF(ISNA(VLOOKUP($C47,'Canadian Selections Dec 20 - M'!$A$17:$I$17,9,FALSE))=TRUE,0,VLOOKUP($C47,'Canadian Selections Dec 20 - M'!$A$17:$I$17,9,FALSE))</f>
        <v>0</v>
      </c>
      <c r="G47" s="86">
        <f>IF(ISNA(VLOOKUP($C47,'Le Massif Cnd. Series Jan 16 MO'!$A$17:$I$95,9,FALSE))=TRUE,0,VLOOKUP($C47,'Le Massif Cnd. Series Jan 16 MO'!$A$17:$I$95,9,FALSE))</f>
        <v>0</v>
      </c>
      <c r="H47" s="86">
        <f>IF(ISNA(VLOOKUP($C47,'Le Massif Cnd. Series Jan 17 DM'!$A$17:$I$97,9,FALSE))=TRUE,0,VLOOKUP($C47,'Le Massif Cnd. Series Jan 17 DM'!$A$17:$I$97,9,FALSE))</f>
        <v>0</v>
      </c>
      <c r="I47" s="86">
        <f>IF(ISNA(VLOOKUP($C47,'USSA Bristol Jan 16 MO'!$A$17:$I$100,9,FALSE))=TRUE,0,VLOOKUP($C47,'USSA Bristol Jan 16 MO'!$A$17:$I$100,9,FALSE))</f>
        <v>0</v>
      </c>
      <c r="J47" s="86">
        <f>IF(ISNA(VLOOKUP($C47,'USSA Bristol Jan 17 DM'!$A$17:$I$99,9,FALSE))=TRUE,0,VLOOKUP($C47,'USSA Bristol Jan 17 DM'!$A$17:$I$99,9,FALSE))</f>
        <v>0</v>
      </c>
      <c r="K47" s="86">
        <f>IF(ISNA(VLOOKUP($C47,'Apex Cnd. Series Feb 6 MO'!$A$17:$I$99,9,FALSE))=TRUE,0,VLOOKUP($C47,'Apex Cnd. Series Feb 6 MO'!$A$17:$I$99,9,FALSE))</f>
        <v>0</v>
      </c>
      <c r="L47" s="86">
        <f>IF(ISNA(VLOOKUP($C47,'Apex Cnd. Series Feb 7 DM'!$A$17:$I$99,9,FALSE))=TRUE,0,VLOOKUP($C47,'Apex Cnd. Series Feb 7 DM'!$A$17:$I$99,9,FALSE))</f>
        <v>0</v>
      </c>
      <c r="M47" s="86">
        <f>IF(ISNA(VLOOKUP($C47,'Calabogie TT Feb 7 MO'!$A$17:$I$96,9,FALSE))=TRUE,0,VLOOKUP($C47,'Calabogie TT Feb 7 MO'!$A$17:$I$96,9,FALSE))</f>
        <v>0</v>
      </c>
      <c r="N47" s="86">
        <f>IF(ISNA(VLOOKUP($C47,'Calabogie TT Feb 6 MO'!$A$17:$I$99,9,FALSE))=TRUE,0,VLOOKUP($C47,'Calabogie TT Feb 6 MO'!$A$17:$I$99,9,FALSE))</f>
        <v>0</v>
      </c>
      <c r="O47" s="86">
        <f>IF(ISNA(VLOOKUP($C47,'Calgary Nor-Am Feb 13 MO'!$A$17:$I$99,9,FALSE))=TRUE,0,VLOOKUP($C47,'Calgary Nor-Am Feb 13 MO'!$A$17:$I$99,9,FALSE))</f>
        <v>0</v>
      </c>
      <c r="P47" s="86">
        <f>IF(ISNA(VLOOKUP($C47,'Calgary Nor-Am Feb 14 DM'!$A$17:$I$99,9,FALSE))=TRUE,0,VLOOKUP($C47,'Calgary Nor-Am Feb 14 DM'!$A$17:$I$99,9,FALSE))</f>
        <v>0</v>
      </c>
      <c r="Q47" s="86">
        <f>IF(ISNA(VLOOKUP($C47,'Camp Fortune TT Feb 21 MO'!$A$17:$I$99,9,FALSE))=TRUE,0,VLOOKUP($C47,'Camp Fortune TT Feb 21 MO'!$A$17:$I$99,9,FALSE))</f>
        <v>26</v>
      </c>
      <c r="R47" s="85">
        <f>IF(ISNA(VLOOKUP($C47,'Park City Nor-Am Feb 20 MO'!$A$17:$I$99,9,FALSE))=TRUE,0,VLOOKUP($C47,'Park City Nor-Am Feb 20 MO'!$A$17:$I$99,9,FALSE))</f>
        <v>0</v>
      </c>
      <c r="S47" s="86">
        <f>IF(ISNA(VLOOKUP($C47,'Park City Nor-Am Feb 21 DM'!$A$17:$I$99,9,FALSE))=TRUE,0,VLOOKUP($C47,'Park City Nor-Am Feb 21 DM'!$A$17:$I$99,9,FALSE))</f>
        <v>0</v>
      </c>
      <c r="T47" s="86">
        <f>IF(ISNA(VLOOKUP($C47,'Caledon TT Feb 27 MO'!$A$17:$I$98,9,FALSE))=TRUE,0,VLOOKUP($C47,'Caledon TT Feb 27 MO'!$A$17:$I$98,9,FALSE))</f>
        <v>19</v>
      </c>
      <c r="U47" s="86">
        <f>IF(ISNA(VLOOKUP($C47,'Caledon TT Feb 28 DM'!$A$17:$I$99,9,FALSE))=TRUE,0,VLOOKUP($C47,'Caledon TT Feb 28 DM'!$A$17:$I$99,9,FALSE))</f>
        <v>0</v>
      </c>
      <c r="V47" s="86">
        <f>IF(ISNA(VLOOKUP($C47,'Killington Nor-Am March 5 MO'!$A$17:$I$99,9,FALSE))=TRUE,0,VLOOKUP($C47,'Killington Nor-Am March 5 MO'!$A$17:$I$99,9,FALSE))</f>
        <v>0</v>
      </c>
      <c r="W47" s="86">
        <f>IF(ISNA(VLOOKUP($C47,'Killington Nor-Am March 6 DM'!$A$17:$I$99,9,FALSE))=TRUE,0,VLOOKUP($C47,'Killington Nor-Am March 6 DM'!$A$17:$I$99,9,FALSE))</f>
        <v>0</v>
      </c>
      <c r="X47" s="86">
        <f>IF(ISNA(VLOOKUP($C47,'VSC Nor-Am Feb 27 MO'!$A$17:$I$99,9,FALSE))=TRUE,0,VLOOKUP($C47,'VSC Nor-Am Feb 27 MO'!$A$17:$I$99,9,FALSE))</f>
        <v>0</v>
      </c>
      <c r="Y47" s="86">
        <f>IF(ISNA(VLOOKUP($C47,'VSC Nor-Am Feb 28 DM'!$A$17:$I$99,9,FALSE))=TRUE,0,VLOOKUP($C47,'VSC Nor-Am Feb 28 DM'!$A$17:$I$99,9,FALSE))</f>
        <v>0</v>
      </c>
      <c r="Z47" s="86">
        <f>IF(ISNA(VLOOKUP($C47,'Sr Nationals March 12 MO'!$A$17:$I$99,9,FALSE))=TRUE,0,VLOOKUP($C47,'Sr Nationals March 12 MO'!$A$17:$I$99,9,FALSE))</f>
        <v>0</v>
      </c>
      <c r="AA47" s="86">
        <f>IF(ISNA(VLOOKUP($C47,'Sr Nationals March 13 DM'!$A$17:$I$99,9,FALSE))=TRUE,0,VLOOKUP($C47,'Sr Nationals March 13 DM'!$A$17:$I$99,9,FALSE))</f>
        <v>0</v>
      </c>
      <c r="AB47" s="86">
        <f>IF(ISNA(VLOOKUP($C47,'Jr Nationals March 18 MO'!$A$17:$I$99,9,FALSE))=TRUE,0,VLOOKUP($C47,'Jr Nationals March 18 MO'!$A$17:$I$99,9,FALSE))</f>
        <v>0</v>
      </c>
      <c r="AC47" s="86">
        <f>IF(ISNA(VLOOKUP($C47,'Thunder Bay TT Jan 2016 MO'!$A$17:$I$99,9,FALSE))=TRUE,0,VLOOKUP($C47,'Thunder Bay TT Jan 2016 MO'!$A$17:$I$99,9,FALSE))</f>
        <v>0</v>
      </c>
      <c r="AD47" s="86">
        <f>IF(ISNA(VLOOKUP($C47,Event28!$A$17:$I$99,9,FALSE))=TRUE,0,VLOOKUP($C47,Event28!$A$17:$I$99,9,FALSE))</f>
        <v>0</v>
      </c>
      <c r="AE47" s="86">
        <f>IF(ISNA(VLOOKUP($C47,Event29!$A$17:$I$99,9,FALSE))=TRUE,0,VLOOKUP($C47,Event29!$A$17:$I$99,9,FALSE))</f>
        <v>0</v>
      </c>
      <c r="AF47" s="86">
        <f>IF(ISNA(VLOOKUP($C47,Event30!$A$17:$I$99,9,FALSE))=TRUE,0,VLOOKUP($C47,Event30!$A$17:$I$99,9,FALSE))</f>
        <v>0</v>
      </c>
    </row>
    <row r="48" spans="1:32" ht="13.5">
      <c r="A48" s="151" t="s">
        <v>196</v>
      </c>
      <c r="B48" s="151" t="s">
        <v>59</v>
      </c>
      <c r="C48" s="253" t="s">
        <v>201</v>
      </c>
      <c r="D48" s="90">
        <f>IF(ISNA(VLOOKUP($C48,'RPA Caclulations'!$C$6:$K$81,3,FALSE))=TRUE,"0",VLOOKUP($C48,'RPA Caclulations'!$C$6:$K$81,3,FALSE))</f>
        <v>41</v>
      </c>
      <c r="E48" s="85" t="str">
        <f>IF(ISNA(VLOOKUP($C48,'Canadian Selections Dec 19 - M'!$A$17:$I$67,9,FALSE))=TRUE,"0",VLOOKUP($C48,'Canadian Selections Dec 19 - M'!$A$17:$I$67,9,FALSE))</f>
        <v>0</v>
      </c>
      <c r="F48" s="86">
        <f>IF(ISNA(VLOOKUP($C48,'Canadian Selections Dec 20 - M'!$A$17:$I$17,9,FALSE))=TRUE,0,VLOOKUP($C48,'Canadian Selections Dec 20 - M'!$A$17:$I$17,9,FALSE))</f>
        <v>0</v>
      </c>
      <c r="G48" s="86">
        <f>IF(ISNA(VLOOKUP($C48,'Le Massif Cnd. Series Jan 16 MO'!$A$17:$I$95,9,FALSE))=TRUE,0,VLOOKUP($C48,'Le Massif Cnd. Series Jan 16 MO'!$A$17:$I$95,9,FALSE))</f>
        <v>0</v>
      </c>
      <c r="H48" s="86">
        <f>IF(ISNA(VLOOKUP($C48,'Le Massif Cnd. Series Jan 17 DM'!$A$17:$I$97,9,FALSE))=TRUE,0,VLOOKUP($C48,'Le Massif Cnd. Series Jan 17 DM'!$A$17:$I$97,9,FALSE))</f>
        <v>0</v>
      </c>
      <c r="I48" s="86">
        <f>IF(ISNA(VLOOKUP($C48,'USSA Bristol Jan 16 MO'!$A$17:$I$100,9,FALSE))=TRUE,0,VLOOKUP($C48,'USSA Bristol Jan 16 MO'!$A$17:$I$100,9,FALSE))</f>
        <v>0</v>
      </c>
      <c r="J48" s="86">
        <f>IF(ISNA(VLOOKUP($C48,'USSA Bristol Jan 17 DM'!$A$17:$I$99,9,FALSE))=TRUE,0,VLOOKUP($C48,'USSA Bristol Jan 17 DM'!$A$17:$I$99,9,FALSE))</f>
        <v>0</v>
      </c>
      <c r="K48" s="86">
        <f>IF(ISNA(VLOOKUP($C48,'Apex Cnd. Series Feb 6 MO'!$A$17:$I$99,9,FALSE))=TRUE,0,VLOOKUP($C48,'Apex Cnd. Series Feb 6 MO'!$A$17:$I$99,9,FALSE))</f>
        <v>0</v>
      </c>
      <c r="L48" s="86">
        <f>IF(ISNA(VLOOKUP($C48,'Apex Cnd. Series Feb 7 DM'!$A$17:$I$99,9,FALSE))=TRUE,0,VLOOKUP($C48,'Apex Cnd. Series Feb 7 DM'!$A$17:$I$99,9,FALSE))</f>
        <v>0</v>
      </c>
      <c r="M48" s="86">
        <f>IF(ISNA(VLOOKUP($C48,'Calabogie TT Feb 7 MO'!$A$17:$I$96,9,FALSE))=TRUE,0,VLOOKUP($C48,'Calabogie TT Feb 7 MO'!$A$17:$I$96,9,FALSE))</f>
        <v>0</v>
      </c>
      <c r="N48" s="86">
        <f>IF(ISNA(VLOOKUP($C48,'Calabogie TT Feb 6 MO'!$A$17:$I$99,9,FALSE))=TRUE,0,VLOOKUP($C48,'Calabogie TT Feb 6 MO'!$A$17:$I$99,9,FALSE))</f>
        <v>0</v>
      </c>
      <c r="O48" s="86">
        <f>IF(ISNA(VLOOKUP($C48,'Calgary Nor-Am Feb 13 MO'!$A$17:$I$99,9,FALSE))=TRUE,0,VLOOKUP($C48,'Calgary Nor-Am Feb 13 MO'!$A$17:$I$99,9,FALSE))</f>
        <v>0</v>
      </c>
      <c r="P48" s="86">
        <f>IF(ISNA(VLOOKUP($C48,'Calgary Nor-Am Feb 14 DM'!$A$17:$I$99,9,FALSE))=TRUE,0,VLOOKUP($C48,'Calgary Nor-Am Feb 14 DM'!$A$17:$I$99,9,FALSE))</f>
        <v>0</v>
      </c>
      <c r="Q48" s="86">
        <f>IF(ISNA(VLOOKUP($C48,'Camp Fortune TT Feb 21 MO'!$A$17:$I$99,9,FALSE))=TRUE,0,VLOOKUP($C48,'Camp Fortune TT Feb 21 MO'!$A$17:$I$99,9,FALSE))</f>
        <v>0</v>
      </c>
      <c r="R48" s="85">
        <f>IF(ISNA(VLOOKUP($C48,'Park City Nor-Am Feb 20 MO'!$A$17:$I$99,9,FALSE))=TRUE,0,VLOOKUP($C48,'Park City Nor-Am Feb 20 MO'!$A$17:$I$99,9,FALSE))</f>
        <v>0</v>
      </c>
      <c r="S48" s="86">
        <f>IF(ISNA(VLOOKUP($C48,'Park City Nor-Am Feb 21 DM'!$A$17:$I$99,9,FALSE))=TRUE,0,VLOOKUP($C48,'Park City Nor-Am Feb 21 DM'!$A$17:$I$99,9,FALSE))</f>
        <v>0</v>
      </c>
      <c r="T48" s="86">
        <f>IF(ISNA(VLOOKUP($C48,'Caledon TT Feb 27 MO'!$A$17:$I$98,9,FALSE))=TRUE,0,VLOOKUP($C48,'Caledon TT Feb 27 MO'!$A$17:$I$98,9,FALSE))</f>
        <v>0</v>
      </c>
      <c r="U48" s="86">
        <f>IF(ISNA(VLOOKUP($C48,'Caledon TT Feb 28 DM'!$A$17:$I$99,9,FALSE))=TRUE,0,VLOOKUP($C48,'Caledon TT Feb 28 DM'!$A$17:$I$99,9,FALSE))</f>
        <v>0</v>
      </c>
      <c r="V48" s="86">
        <f>IF(ISNA(VLOOKUP($C48,'Killington Nor-Am March 5 MO'!$A$17:$I$99,9,FALSE))=TRUE,0,VLOOKUP($C48,'Killington Nor-Am March 5 MO'!$A$17:$I$99,9,FALSE))</f>
        <v>0</v>
      </c>
      <c r="W48" s="86">
        <f>IF(ISNA(VLOOKUP($C48,'Killington Nor-Am March 6 DM'!$A$17:$I$99,9,FALSE))=TRUE,0,VLOOKUP($C48,'Killington Nor-Am March 6 DM'!$A$17:$I$99,9,FALSE))</f>
        <v>0</v>
      </c>
      <c r="X48" s="86">
        <f>IF(ISNA(VLOOKUP($C48,'VSC Nor-Am Feb 27 MO'!$A$17:$I$99,9,FALSE))=TRUE,0,VLOOKUP($C48,'VSC Nor-Am Feb 27 MO'!$A$17:$I$99,9,FALSE))</f>
        <v>0</v>
      </c>
      <c r="Y48" s="86">
        <f>IF(ISNA(VLOOKUP($C48,'VSC Nor-Am Feb 28 DM'!$A$17:$I$99,9,FALSE))=TRUE,0,VLOOKUP($C48,'VSC Nor-Am Feb 28 DM'!$A$17:$I$99,9,FALSE))</f>
        <v>0</v>
      </c>
      <c r="Z48" s="86">
        <f>IF(ISNA(VLOOKUP($C48,'Sr Nationals March 12 MO'!$A$17:$I$99,9,FALSE))=TRUE,0,VLOOKUP($C48,'Sr Nationals March 12 MO'!$A$17:$I$99,9,FALSE))</f>
        <v>0</v>
      </c>
      <c r="AA48" s="86">
        <f>IF(ISNA(VLOOKUP($C48,'Sr Nationals March 13 DM'!$A$17:$I$99,9,FALSE))=TRUE,0,VLOOKUP($C48,'Sr Nationals March 13 DM'!$A$17:$I$99,9,FALSE))</f>
        <v>0</v>
      </c>
      <c r="AB48" s="86">
        <f>IF(ISNA(VLOOKUP($C48,'Jr Nationals March 18 MO'!$A$17:$I$99,9,FALSE))=TRUE,0,VLOOKUP($C48,'Jr Nationals March 18 MO'!$A$17:$I$99,9,FALSE))</f>
        <v>0</v>
      </c>
      <c r="AC48" s="86">
        <f>IF(ISNA(VLOOKUP($C48,'Thunder Bay TT Jan 2016 MO'!$A$17:$I$99,9,FALSE))=TRUE,0,VLOOKUP($C48,'Thunder Bay TT Jan 2016 MO'!$A$17:$I$99,9,FALSE))</f>
        <v>3</v>
      </c>
      <c r="AD48" s="86">
        <f>IF(ISNA(VLOOKUP($C48,Event28!$A$17:$I$99,9,FALSE))=TRUE,0,VLOOKUP($C48,Event28!$A$17:$I$99,9,FALSE))</f>
        <v>0</v>
      </c>
      <c r="AE48" s="86">
        <f>IF(ISNA(VLOOKUP($C48,Event29!$A$17:$I$99,9,FALSE))=TRUE,0,VLOOKUP($C48,Event29!$A$17:$I$99,9,FALSE))</f>
        <v>0</v>
      </c>
      <c r="AF48" s="86">
        <f>IF(ISNA(VLOOKUP($C48,Event30!$A$17:$I$99,9,FALSE))=TRUE,0,VLOOKUP($C48,Event30!$A$17:$I$99,9,FALSE))</f>
        <v>0</v>
      </c>
    </row>
    <row r="49" spans="1:32" ht="13.5">
      <c r="A49" s="151" t="s">
        <v>196</v>
      </c>
      <c r="B49" s="151" t="s">
        <v>70</v>
      </c>
      <c r="C49" s="253" t="s">
        <v>198</v>
      </c>
      <c r="D49" s="90">
        <f>IF(ISNA(VLOOKUP($C49,'RPA Caclulations'!$C$6:$K$81,3,FALSE))=TRUE,"0",VLOOKUP($C49,'RPA Caclulations'!$C$6:$K$81,3,FALSE))</f>
        <v>42</v>
      </c>
      <c r="E49" s="85" t="str">
        <f>IF(ISNA(VLOOKUP($C49,'Canadian Selections Dec 19 - M'!$A$17:$I$67,9,FALSE))=TRUE,"0",VLOOKUP($C49,'Canadian Selections Dec 19 - M'!$A$17:$I$67,9,FALSE))</f>
        <v>0</v>
      </c>
      <c r="F49" s="86">
        <f>IF(ISNA(VLOOKUP($C49,'Canadian Selections Dec 20 - M'!$A$17:$I$17,9,FALSE))=TRUE,0,VLOOKUP($C49,'Canadian Selections Dec 20 - M'!$A$17:$I$17,9,FALSE))</f>
        <v>0</v>
      </c>
      <c r="G49" s="86">
        <f>IF(ISNA(VLOOKUP($C49,'Le Massif Cnd. Series Jan 16 MO'!$A$17:$I$95,9,FALSE))=TRUE,0,VLOOKUP($C49,'Le Massif Cnd. Series Jan 16 MO'!$A$17:$I$95,9,FALSE))</f>
        <v>0</v>
      </c>
      <c r="H49" s="86">
        <f>IF(ISNA(VLOOKUP($C49,'Le Massif Cnd. Series Jan 17 DM'!$A$17:$I$97,9,FALSE))=TRUE,0,VLOOKUP($C49,'Le Massif Cnd. Series Jan 17 DM'!$A$17:$I$97,9,FALSE))</f>
        <v>0</v>
      </c>
      <c r="I49" s="86">
        <f>IF(ISNA(VLOOKUP($C49,'USSA Bristol Jan 16 MO'!$A$17:$I$100,9,FALSE))=TRUE,0,VLOOKUP($C49,'USSA Bristol Jan 16 MO'!$A$17:$I$100,9,FALSE))</f>
        <v>0</v>
      </c>
      <c r="J49" s="86">
        <f>IF(ISNA(VLOOKUP($C49,'USSA Bristol Jan 17 DM'!$A$17:$I$99,9,FALSE))=TRUE,0,VLOOKUP($C49,'USSA Bristol Jan 17 DM'!$A$17:$I$99,9,FALSE))</f>
        <v>0</v>
      </c>
      <c r="K49" s="86">
        <f>IF(ISNA(VLOOKUP($C49,'Apex Cnd. Series Feb 6 MO'!$A$17:$I$99,9,FALSE))=TRUE,0,VLOOKUP($C49,'Apex Cnd. Series Feb 6 MO'!$A$17:$I$99,9,FALSE))</f>
        <v>0</v>
      </c>
      <c r="L49" s="86">
        <f>IF(ISNA(VLOOKUP($C49,'Apex Cnd. Series Feb 7 DM'!$A$17:$I$99,9,FALSE))=TRUE,0,VLOOKUP($C49,'Apex Cnd. Series Feb 7 DM'!$A$17:$I$99,9,FALSE))</f>
        <v>0</v>
      </c>
      <c r="M49" s="86">
        <f>IF(ISNA(VLOOKUP($C49,'Calabogie TT Feb 7 MO'!$A$17:$I$96,9,FALSE))=TRUE,0,VLOOKUP($C49,'Calabogie TT Feb 7 MO'!$A$17:$I$96,9,FALSE))</f>
        <v>0</v>
      </c>
      <c r="N49" s="86">
        <f>IF(ISNA(VLOOKUP($C49,'Calabogie TT Feb 6 MO'!$A$17:$I$99,9,FALSE))=TRUE,0,VLOOKUP($C49,'Calabogie TT Feb 6 MO'!$A$17:$I$99,9,FALSE))</f>
        <v>0</v>
      </c>
      <c r="O49" s="86">
        <f>IF(ISNA(VLOOKUP($C49,'Calgary Nor-Am Feb 13 MO'!$A$17:$I$99,9,FALSE))=TRUE,0,VLOOKUP($C49,'Calgary Nor-Am Feb 13 MO'!$A$17:$I$99,9,FALSE))</f>
        <v>0</v>
      </c>
      <c r="P49" s="86">
        <f>IF(ISNA(VLOOKUP($C49,'Calgary Nor-Am Feb 14 DM'!$A$17:$I$99,9,FALSE))=TRUE,0,VLOOKUP($C49,'Calgary Nor-Am Feb 14 DM'!$A$17:$I$99,9,FALSE))</f>
        <v>0</v>
      </c>
      <c r="Q49" s="86">
        <f>IF(ISNA(VLOOKUP($C49,'Camp Fortune TT Feb 21 MO'!$A$17:$I$99,9,FALSE))=TRUE,0,VLOOKUP($C49,'Camp Fortune TT Feb 21 MO'!$A$17:$I$99,9,FALSE))</f>
        <v>0</v>
      </c>
      <c r="R49" s="85">
        <f>IF(ISNA(VLOOKUP($C49,'Park City Nor-Am Feb 20 MO'!$A$17:$I$99,9,FALSE))=TRUE,0,VLOOKUP($C49,'Park City Nor-Am Feb 20 MO'!$A$17:$I$99,9,FALSE))</f>
        <v>0</v>
      </c>
      <c r="S49" s="86">
        <f>IF(ISNA(VLOOKUP($C49,'Park City Nor-Am Feb 21 DM'!$A$17:$I$99,9,FALSE))=TRUE,0,VLOOKUP($C49,'Park City Nor-Am Feb 21 DM'!$A$17:$I$99,9,FALSE))</f>
        <v>0</v>
      </c>
      <c r="T49" s="86">
        <f>IF(ISNA(VLOOKUP($C49,'Caledon TT Feb 27 MO'!$A$17:$I$98,9,FALSE))=TRUE,0,VLOOKUP($C49,'Caledon TT Feb 27 MO'!$A$17:$I$98,9,FALSE))</f>
        <v>0</v>
      </c>
      <c r="U49" s="86">
        <f>IF(ISNA(VLOOKUP($C49,'Caledon TT Feb 28 DM'!$A$17:$I$99,9,FALSE))=TRUE,0,VLOOKUP($C49,'Caledon TT Feb 28 DM'!$A$17:$I$99,9,FALSE))</f>
        <v>0</v>
      </c>
      <c r="V49" s="86">
        <f>IF(ISNA(VLOOKUP($C49,'Killington Nor-Am March 5 MO'!$A$17:$I$99,9,FALSE))=TRUE,0,VLOOKUP($C49,'Killington Nor-Am March 5 MO'!$A$17:$I$99,9,FALSE))</f>
        <v>0</v>
      </c>
      <c r="W49" s="86">
        <f>IF(ISNA(VLOOKUP($C49,'Killington Nor-Am March 6 DM'!$A$17:$I$99,9,FALSE))=TRUE,0,VLOOKUP($C49,'Killington Nor-Am March 6 DM'!$A$17:$I$99,9,FALSE))</f>
        <v>0</v>
      </c>
      <c r="X49" s="86">
        <f>IF(ISNA(VLOOKUP($C49,'VSC Nor-Am Feb 27 MO'!$A$17:$I$99,9,FALSE))=TRUE,0,VLOOKUP($C49,'VSC Nor-Am Feb 27 MO'!$A$17:$I$99,9,FALSE))</f>
        <v>0</v>
      </c>
      <c r="Y49" s="86">
        <f>IF(ISNA(VLOOKUP($C49,'VSC Nor-Am Feb 28 DM'!$A$17:$I$99,9,FALSE))=TRUE,0,VLOOKUP($C49,'VSC Nor-Am Feb 28 DM'!$A$17:$I$99,9,FALSE))</f>
        <v>0</v>
      </c>
      <c r="Z49" s="86">
        <f>IF(ISNA(VLOOKUP($C49,'Sr Nationals March 12 MO'!$A$17:$I$99,9,FALSE))=TRUE,0,VLOOKUP($C49,'Sr Nationals March 12 MO'!$A$17:$I$99,9,FALSE))</f>
        <v>0</v>
      </c>
      <c r="AA49" s="86">
        <f>IF(ISNA(VLOOKUP($C49,'Sr Nationals March 13 DM'!$A$17:$I$99,9,FALSE))=TRUE,0,VLOOKUP($C49,'Sr Nationals March 13 DM'!$A$17:$I$99,9,FALSE))</f>
        <v>0</v>
      </c>
      <c r="AB49" s="86">
        <f>IF(ISNA(VLOOKUP($C49,'Jr Nationals March 18 MO'!$A$17:$I$99,9,FALSE))=TRUE,0,VLOOKUP($C49,'Jr Nationals March 18 MO'!$A$17:$I$99,9,FALSE))</f>
        <v>0</v>
      </c>
      <c r="AC49" s="86">
        <f>IF(ISNA(VLOOKUP($C49,'Thunder Bay TT Jan 2016 MO'!$A$17:$I$99,9,FALSE))=TRUE,0,VLOOKUP($C49,'Thunder Bay TT Jan 2016 MO'!$A$17:$I$99,9,FALSE))</f>
        <v>4</v>
      </c>
      <c r="AD49" s="86">
        <f>IF(ISNA(VLOOKUP($C49,Event28!$A$17:$I$99,9,FALSE))=TRUE,0,VLOOKUP($C49,Event28!$A$17:$I$99,9,FALSE))</f>
        <v>0</v>
      </c>
      <c r="AE49" s="86">
        <f>IF(ISNA(VLOOKUP($C49,Event29!$A$17:$I$99,9,FALSE))=TRUE,0,VLOOKUP($C49,Event29!$A$17:$I$99,9,FALSE))</f>
        <v>0</v>
      </c>
      <c r="AF49" s="86">
        <f>IF(ISNA(VLOOKUP($C49,Event30!$A$17:$I$99,9,FALSE))=TRUE,0,VLOOKUP($C49,Event30!$A$17:$I$99,9,FALSE))</f>
        <v>0</v>
      </c>
    </row>
    <row r="50" spans="1:32" ht="13.5">
      <c r="A50" s="151" t="s">
        <v>141</v>
      </c>
      <c r="B50" s="151" t="s">
        <v>81</v>
      </c>
      <c r="C50" s="220" t="s">
        <v>166</v>
      </c>
      <c r="D50" s="90">
        <f>IF(ISNA(VLOOKUP($C50,'RPA Caclulations'!$C$6:$K$81,3,FALSE))=TRUE,"0",VLOOKUP($C50,'RPA Caclulations'!$C$6:$K$81,3,FALSE))</f>
        <v>43</v>
      </c>
      <c r="E50" s="85" t="str">
        <f>IF(ISNA(VLOOKUP($C50,'Canadian Selections Dec 19 - M'!$A$17:$I$67,9,FALSE))=TRUE,"0",VLOOKUP($C50,'Canadian Selections Dec 19 - M'!$A$17:$I$67,9,FALSE))</f>
        <v>0</v>
      </c>
      <c r="F50" s="86">
        <f>IF(ISNA(VLOOKUP($C50,'Canadian Selections Dec 20 - M'!$A$17:$I$17,9,FALSE))=TRUE,0,VLOOKUP($C50,'Canadian Selections Dec 20 - M'!$A$17:$I$17,9,FALSE))</f>
        <v>0</v>
      </c>
      <c r="G50" s="86">
        <f>IF(ISNA(VLOOKUP($C50,'Le Massif Cnd. Series Jan 16 MO'!$A$17:$I$95,9,FALSE))=TRUE,0,VLOOKUP($C50,'Le Massif Cnd. Series Jan 16 MO'!$A$17:$I$95,9,FALSE))</f>
        <v>0</v>
      </c>
      <c r="H50" s="86">
        <f>IF(ISNA(VLOOKUP($C50,'Le Massif Cnd. Series Jan 17 DM'!$A$17:$I$97,9,FALSE))=TRUE,0,VLOOKUP($C50,'Le Massif Cnd. Series Jan 17 DM'!$A$17:$I$97,9,FALSE))</f>
        <v>0</v>
      </c>
      <c r="I50" s="86">
        <f>IF(ISNA(VLOOKUP($C50,'USSA Bristol Jan 16 MO'!$A$17:$I$100,9,FALSE))=TRUE,0,VLOOKUP($C50,'USSA Bristol Jan 16 MO'!$A$17:$I$100,9,FALSE))</f>
        <v>0</v>
      </c>
      <c r="J50" s="86">
        <f>IF(ISNA(VLOOKUP($C50,'USSA Bristol Jan 17 DM'!$A$17:$I$99,9,FALSE))=TRUE,0,VLOOKUP($C50,'USSA Bristol Jan 17 DM'!$A$17:$I$99,9,FALSE))</f>
        <v>0</v>
      </c>
      <c r="K50" s="86">
        <f>IF(ISNA(VLOOKUP($C50,'Apex Cnd. Series Feb 6 MO'!$A$17:$I$99,9,FALSE))=TRUE,0,VLOOKUP($C50,'Apex Cnd. Series Feb 6 MO'!$A$17:$I$99,9,FALSE))</f>
        <v>0</v>
      </c>
      <c r="L50" s="86">
        <f>IF(ISNA(VLOOKUP($C50,'Apex Cnd. Series Feb 7 DM'!$A$17:$I$99,9,FALSE))=TRUE,0,VLOOKUP($C50,'Apex Cnd. Series Feb 7 DM'!$A$17:$I$99,9,FALSE))</f>
        <v>0</v>
      </c>
      <c r="M50" s="86">
        <f>IF(ISNA(VLOOKUP($C50,'Calabogie TT Feb 7 MO'!$A$17:$I$96,9,FALSE))=TRUE,0,VLOOKUP($C50,'Calabogie TT Feb 7 MO'!$A$17:$I$96,9,FALSE))</f>
        <v>0</v>
      </c>
      <c r="N50" s="86">
        <f>IF(ISNA(VLOOKUP($C50,'Calabogie TT Feb 6 MO'!$A$17:$I$99,9,FALSE))=TRUE,0,VLOOKUP($C50,'Calabogie TT Feb 6 MO'!$A$17:$I$99,9,FALSE))</f>
        <v>0</v>
      </c>
      <c r="O50" s="86">
        <f>IF(ISNA(VLOOKUP($C50,'Calgary Nor-Am Feb 13 MO'!$A$17:$I$99,9,FALSE))=TRUE,0,VLOOKUP($C50,'Calgary Nor-Am Feb 13 MO'!$A$17:$I$99,9,FALSE))</f>
        <v>0</v>
      </c>
      <c r="P50" s="86">
        <f>IF(ISNA(VLOOKUP($C50,'Calgary Nor-Am Feb 14 DM'!$A$17:$I$99,9,FALSE))=TRUE,0,VLOOKUP($C50,'Calgary Nor-Am Feb 14 DM'!$A$17:$I$99,9,FALSE))</f>
        <v>0</v>
      </c>
      <c r="Q50" s="86">
        <f>IF(ISNA(VLOOKUP($C50,'Camp Fortune TT Feb 21 MO'!$A$17:$I$99,9,FALSE))=TRUE,0,VLOOKUP($C50,'Camp Fortune TT Feb 21 MO'!$A$17:$I$99,9,FALSE))</f>
        <v>0</v>
      </c>
      <c r="R50" s="85">
        <f>IF(ISNA(VLOOKUP($C50,'Park City Nor-Am Feb 20 MO'!$A$17:$I$99,9,FALSE))=TRUE,0,VLOOKUP($C50,'Park City Nor-Am Feb 20 MO'!$A$17:$I$99,9,FALSE))</f>
        <v>0</v>
      </c>
      <c r="S50" s="86">
        <f>IF(ISNA(VLOOKUP($C50,'Park City Nor-Am Feb 21 DM'!$A$17:$I$99,9,FALSE))=TRUE,0,VLOOKUP($C50,'Park City Nor-Am Feb 21 DM'!$A$17:$I$99,9,FALSE))</f>
        <v>0</v>
      </c>
      <c r="T50" s="86">
        <f>IF(ISNA(VLOOKUP($C50,'Caledon TT Feb 27 MO'!$A$17:$I$98,9,FALSE))=TRUE,0,VLOOKUP($C50,'Caledon TT Feb 27 MO'!$A$17:$I$98,9,FALSE))</f>
        <v>32</v>
      </c>
      <c r="U50" s="86">
        <f>IF(ISNA(VLOOKUP($C50,'Caledon TT Feb 28 DM'!$A$17:$I$99,9,FALSE))=TRUE,0,VLOOKUP($C50,'Caledon TT Feb 28 DM'!$A$17:$I$99,9,FALSE))</f>
        <v>24</v>
      </c>
      <c r="V50" s="86">
        <f>IF(ISNA(VLOOKUP($C50,'Killington Nor-Am March 5 MO'!$A$17:$I$99,9,FALSE))=TRUE,0,VLOOKUP($C50,'Killington Nor-Am March 5 MO'!$A$17:$I$99,9,FALSE))</f>
        <v>0</v>
      </c>
      <c r="W50" s="86">
        <f>IF(ISNA(VLOOKUP($C50,'Killington Nor-Am March 6 DM'!$A$17:$I$99,9,FALSE))=TRUE,0,VLOOKUP($C50,'Killington Nor-Am March 6 DM'!$A$17:$I$99,9,FALSE))</f>
        <v>0</v>
      </c>
      <c r="X50" s="86">
        <f>IF(ISNA(VLOOKUP($C50,'VSC Nor-Am Feb 27 MO'!$A$17:$I$99,9,FALSE))=TRUE,0,VLOOKUP($C50,'VSC Nor-Am Feb 27 MO'!$A$17:$I$99,9,FALSE))</f>
        <v>0</v>
      </c>
      <c r="Y50" s="86">
        <f>IF(ISNA(VLOOKUP($C50,'VSC Nor-Am Feb 28 DM'!$A$17:$I$99,9,FALSE))=TRUE,0,VLOOKUP($C50,'VSC Nor-Am Feb 28 DM'!$A$17:$I$99,9,FALSE))</f>
        <v>0</v>
      </c>
      <c r="Z50" s="86">
        <f>IF(ISNA(VLOOKUP($C50,'Sr Nationals March 12 MO'!$A$17:$I$99,9,FALSE))=TRUE,0,VLOOKUP($C50,'Sr Nationals March 12 MO'!$A$17:$I$99,9,FALSE))</f>
        <v>0</v>
      </c>
      <c r="AA50" s="86">
        <f>IF(ISNA(VLOOKUP($C50,'Sr Nationals March 13 DM'!$A$17:$I$99,9,FALSE))=TRUE,0,VLOOKUP($C50,'Sr Nationals March 13 DM'!$A$17:$I$99,9,FALSE))</f>
        <v>0</v>
      </c>
      <c r="AB50" s="86">
        <f>IF(ISNA(VLOOKUP($C50,'Jr Nationals March 18 MO'!$A$17:$I$99,9,FALSE))=TRUE,0,VLOOKUP($C50,'Jr Nationals March 18 MO'!$A$17:$I$99,9,FALSE))</f>
        <v>0</v>
      </c>
      <c r="AC50" s="86">
        <f>IF(ISNA(VLOOKUP($C50,'Thunder Bay TT Jan 2016 MO'!$A$17:$I$99,9,FALSE))=TRUE,0,VLOOKUP($C50,'Thunder Bay TT Jan 2016 MO'!$A$17:$I$99,9,FALSE))</f>
        <v>0</v>
      </c>
      <c r="AD50" s="86">
        <f>IF(ISNA(VLOOKUP($C50,Event28!$A$17:$I$99,9,FALSE))=TRUE,0,VLOOKUP($C50,Event28!$A$17:$I$99,9,FALSE))</f>
        <v>0</v>
      </c>
      <c r="AE50" s="86">
        <f>IF(ISNA(VLOOKUP($C50,Event29!$A$17:$I$99,9,FALSE))=TRUE,0,VLOOKUP($C50,Event29!$A$17:$I$99,9,FALSE))</f>
        <v>0</v>
      </c>
      <c r="AF50" s="86">
        <f>IF(ISNA(VLOOKUP($C50,Event30!$A$17:$I$99,9,FALSE))=TRUE,0,VLOOKUP($C50,Event30!$A$17:$I$99,9,FALSE))</f>
        <v>0</v>
      </c>
    </row>
    <row r="51" spans="1:32" ht="13.5">
      <c r="A51" s="151" t="s">
        <v>141</v>
      </c>
      <c r="B51" s="151" t="s">
        <v>81</v>
      </c>
      <c r="C51" s="220" t="s">
        <v>168</v>
      </c>
      <c r="D51" s="90">
        <f>IF(ISNA(VLOOKUP($C51,'RPA Caclulations'!$C$6:$K$81,3,FALSE))=TRUE,"0",VLOOKUP($C51,'RPA Caclulations'!$C$6:$K$81,3,FALSE))</f>
        <v>44</v>
      </c>
      <c r="E51" s="85" t="str">
        <f>IF(ISNA(VLOOKUP($C51,'Canadian Selections Dec 19 - M'!$A$17:$I$67,9,FALSE))=TRUE,"0",VLOOKUP($C51,'Canadian Selections Dec 19 - M'!$A$17:$I$67,9,FALSE))</f>
        <v>0</v>
      </c>
      <c r="F51" s="86">
        <f>IF(ISNA(VLOOKUP($C51,'Canadian Selections Dec 20 - M'!$A$17:$I$17,9,FALSE))=TRUE,0,VLOOKUP($C51,'Canadian Selections Dec 20 - M'!$A$17:$I$17,9,FALSE))</f>
        <v>0</v>
      </c>
      <c r="G51" s="86">
        <f>IF(ISNA(VLOOKUP($C51,'Le Massif Cnd. Series Jan 16 MO'!$A$17:$I$95,9,FALSE))=TRUE,0,VLOOKUP($C51,'Le Massif Cnd. Series Jan 16 MO'!$A$17:$I$95,9,FALSE))</f>
        <v>0</v>
      </c>
      <c r="H51" s="86">
        <f>IF(ISNA(VLOOKUP($C51,'Le Massif Cnd. Series Jan 17 DM'!$A$17:$I$97,9,FALSE))=TRUE,0,VLOOKUP($C51,'Le Massif Cnd. Series Jan 17 DM'!$A$17:$I$97,9,FALSE))</f>
        <v>0</v>
      </c>
      <c r="I51" s="86">
        <f>IF(ISNA(VLOOKUP($C51,'USSA Bristol Jan 16 MO'!$A$17:$I$100,9,FALSE))=TRUE,0,VLOOKUP($C51,'USSA Bristol Jan 16 MO'!$A$17:$I$100,9,FALSE))</f>
        <v>0</v>
      </c>
      <c r="J51" s="86">
        <f>IF(ISNA(VLOOKUP($C51,'USSA Bristol Jan 17 DM'!$A$17:$I$99,9,FALSE))=TRUE,0,VLOOKUP($C51,'USSA Bristol Jan 17 DM'!$A$17:$I$99,9,FALSE))</f>
        <v>0</v>
      </c>
      <c r="K51" s="86">
        <f>IF(ISNA(VLOOKUP($C51,'Apex Cnd. Series Feb 6 MO'!$A$17:$I$99,9,FALSE))=TRUE,0,VLOOKUP($C51,'Apex Cnd. Series Feb 6 MO'!$A$17:$I$99,9,FALSE))</f>
        <v>0</v>
      </c>
      <c r="L51" s="86">
        <f>IF(ISNA(VLOOKUP($C51,'Apex Cnd. Series Feb 7 DM'!$A$17:$I$99,9,FALSE))=TRUE,0,VLOOKUP($C51,'Apex Cnd. Series Feb 7 DM'!$A$17:$I$99,9,FALSE))</f>
        <v>0</v>
      </c>
      <c r="M51" s="86">
        <f>IF(ISNA(VLOOKUP($C51,'Calabogie TT Feb 7 MO'!$A$17:$I$96,9,FALSE))=TRUE,0,VLOOKUP($C51,'Calabogie TT Feb 7 MO'!$A$17:$I$96,9,FALSE))</f>
        <v>0</v>
      </c>
      <c r="N51" s="86">
        <f>IF(ISNA(VLOOKUP($C51,'Calabogie TT Feb 6 MO'!$A$17:$I$99,9,FALSE))=TRUE,0,VLOOKUP($C51,'Calabogie TT Feb 6 MO'!$A$17:$I$99,9,FALSE))</f>
        <v>0</v>
      </c>
      <c r="O51" s="86">
        <f>IF(ISNA(VLOOKUP($C51,'Calgary Nor-Am Feb 13 MO'!$A$17:$I$99,9,FALSE))=TRUE,0,VLOOKUP($C51,'Calgary Nor-Am Feb 13 MO'!$A$17:$I$99,9,FALSE))</f>
        <v>0</v>
      </c>
      <c r="P51" s="86">
        <f>IF(ISNA(VLOOKUP($C51,'Calgary Nor-Am Feb 14 DM'!$A$17:$I$99,9,FALSE))=TRUE,0,VLOOKUP($C51,'Calgary Nor-Am Feb 14 DM'!$A$17:$I$99,9,FALSE))</f>
        <v>0</v>
      </c>
      <c r="Q51" s="86">
        <f>IF(ISNA(VLOOKUP($C51,'Camp Fortune TT Feb 21 MO'!$A$17:$I$99,9,FALSE))=TRUE,0,VLOOKUP($C51,'Camp Fortune TT Feb 21 MO'!$A$17:$I$99,9,FALSE))</f>
        <v>0</v>
      </c>
      <c r="R51" s="85">
        <f>IF(ISNA(VLOOKUP($C51,'Park City Nor-Am Feb 20 MO'!$A$17:$I$99,9,FALSE))=TRUE,0,VLOOKUP($C51,'Park City Nor-Am Feb 20 MO'!$A$17:$I$99,9,FALSE))</f>
        <v>0</v>
      </c>
      <c r="S51" s="86">
        <f>IF(ISNA(VLOOKUP($C51,'Park City Nor-Am Feb 21 DM'!$A$17:$I$99,9,FALSE))=TRUE,0,VLOOKUP($C51,'Park City Nor-Am Feb 21 DM'!$A$17:$I$99,9,FALSE))</f>
        <v>0</v>
      </c>
      <c r="T51" s="86">
        <f>IF(ISNA(VLOOKUP($C51,'Caledon TT Feb 27 MO'!$A$17:$I$98,9,FALSE))=TRUE,0,VLOOKUP($C51,'Caledon TT Feb 27 MO'!$A$17:$I$98,9,FALSE))</f>
        <v>35</v>
      </c>
      <c r="U51" s="86">
        <f>IF(ISNA(VLOOKUP($C51,'Caledon TT Feb 28 DM'!$A$17:$I$99,9,FALSE))=TRUE,0,VLOOKUP($C51,'Caledon TT Feb 28 DM'!$A$17:$I$99,9,FALSE))</f>
        <v>29</v>
      </c>
      <c r="V51" s="86">
        <f>IF(ISNA(VLOOKUP($C51,'Killington Nor-Am March 5 MO'!$A$17:$I$99,9,FALSE))=TRUE,0,VLOOKUP($C51,'Killington Nor-Am March 5 MO'!$A$17:$I$99,9,FALSE))</f>
        <v>0</v>
      </c>
      <c r="W51" s="86">
        <f>IF(ISNA(VLOOKUP($C51,'Killington Nor-Am March 6 DM'!$A$17:$I$99,9,FALSE))=TRUE,0,VLOOKUP($C51,'Killington Nor-Am March 6 DM'!$A$17:$I$99,9,FALSE))</f>
        <v>0</v>
      </c>
      <c r="X51" s="86">
        <f>IF(ISNA(VLOOKUP($C51,'VSC Nor-Am Feb 27 MO'!$A$17:$I$99,9,FALSE))=TRUE,0,VLOOKUP($C51,'VSC Nor-Am Feb 27 MO'!$A$17:$I$99,9,FALSE))</f>
        <v>0</v>
      </c>
      <c r="Y51" s="86">
        <f>IF(ISNA(VLOOKUP($C51,'VSC Nor-Am Feb 28 DM'!$A$17:$I$99,9,FALSE))=TRUE,0,VLOOKUP($C51,'VSC Nor-Am Feb 28 DM'!$A$17:$I$99,9,FALSE))</f>
        <v>0</v>
      </c>
      <c r="Z51" s="86">
        <f>IF(ISNA(VLOOKUP($C51,'Sr Nationals March 12 MO'!$A$17:$I$99,9,FALSE))=TRUE,0,VLOOKUP($C51,'Sr Nationals March 12 MO'!$A$17:$I$99,9,FALSE))</f>
        <v>0</v>
      </c>
      <c r="AA51" s="86">
        <f>IF(ISNA(VLOOKUP($C51,'Sr Nationals March 13 DM'!$A$17:$I$99,9,FALSE))=TRUE,0,VLOOKUP($C51,'Sr Nationals March 13 DM'!$A$17:$I$99,9,FALSE))</f>
        <v>0</v>
      </c>
      <c r="AB51" s="86">
        <f>IF(ISNA(VLOOKUP($C51,'Jr Nationals March 18 MO'!$A$17:$I$99,9,FALSE))=TRUE,0,VLOOKUP($C51,'Jr Nationals March 18 MO'!$A$17:$I$99,9,FALSE))</f>
        <v>0</v>
      </c>
      <c r="AC51" s="86">
        <f>IF(ISNA(VLOOKUP($C51,'Thunder Bay TT Jan 2016 MO'!$A$17:$I$99,9,FALSE))=TRUE,0,VLOOKUP($C51,'Thunder Bay TT Jan 2016 MO'!$A$17:$I$99,9,FALSE))</f>
        <v>0</v>
      </c>
      <c r="AD51" s="86">
        <f>IF(ISNA(VLOOKUP($C51,Event28!$A$17:$I$99,9,FALSE))=TRUE,0,VLOOKUP($C51,Event28!$A$17:$I$99,9,FALSE))</f>
        <v>0</v>
      </c>
      <c r="AE51" s="86">
        <f>IF(ISNA(VLOOKUP($C51,Event29!$A$17:$I$99,9,FALSE))=TRUE,0,VLOOKUP($C51,Event29!$A$17:$I$99,9,FALSE))</f>
        <v>0</v>
      </c>
      <c r="AF51" s="86">
        <f>IF(ISNA(VLOOKUP($C51,Event30!$A$17:$I$99,9,FALSE))=TRUE,0,VLOOKUP($C51,Event30!$A$17:$I$99,9,FALSE))</f>
        <v>0</v>
      </c>
    </row>
    <row r="52" spans="1:32" ht="15">
      <c r="A52" s="174" t="s">
        <v>140</v>
      </c>
      <c r="B52" s="174" t="s">
        <v>134</v>
      </c>
      <c r="C52" s="220" t="s">
        <v>91</v>
      </c>
      <c r="D52" s="90">
        <f>IF(ISNA(VLOOKUP($C52,'RPA Caclulations'!$C$6:$K$81,3,FALSE))=TRUE,"0",VLOOKUP($C52,'RPA Caclulations'!$C$6:$K$81,3,FALSE))</f>
        <v>45</v>
      </c>
      <c r="E52" s="85" t="str">
        <f>IF(ISNA(VLOOKUP($C52,'Canadian Selections Dec 19 - M'!$A$17:$I$67,9,FALSE))=TRUE,"0",VLOOKUP($C52,'Canadian Selections Dec 19 - M'!$A$17:$I$67,9,FALSE))</f>
        <v>0</v>
      </c>
      <c r="F52" s="86">
        <f>IF(ISNA(VLOOKUP($C52,'Canadian Selections Dec 20 - M'!$A$17:$I$17,9,FALSE))=TRUE,0,VLOOKUP($C52,'Canadian Selections Dec 20 - M'!$A$17:$I$17,9,FALSE))</f>
        <v>0</v>
      </c>
      <c r="G52" s="86">
        <f>IF(ISNA(VLOOKUP($C52,'Le Massif Cnd. Series Jan 16 MO'!$A$17:$I$95,9,FALSE))=TRUE,0,VLOOKUP($C52,'Le Massif Cnd. Series Jan 16 MO'!$A$17:$I$95,9,FALSE))</f>
        <v>0</v>
      </c>
      <c r="H52" s="86">
        <f>IF(ISNA(VLOOKUP($C52,'Le Massif Cnd. Series Jan 17 DM'!$A$17:$I$97,9,FALSE))=TRUE,0,VLOOKUP($C52,'Le Massif Cnd. Series Jan 17 DM'!$A$17:$I$97,9,FALSE))</f>
        <v>0</v>
      </c>
      <c r="I52" s="86">
        <f>IF(ISNA(VLOOKUP($C52,'USSA Bristol Jan 16 MO'!$A$17:$I$100,9,FALSE))=TRUE,0,VLOOKUP($C52,'USSA Bristol Jan 16 MO'!$A$17:$I$100,9,FALSE))</f>
        <v>0</v>
      </c>
      <c r="J52" s="86">
        <f>IF(ISNA(VLOOKUP($C52,'USSA Bristol Jan 17 DM'!$A$17:$I$99,9,FALSE))=TRUE,0,VLOOKUP($C52,'USSA Bristol Jan 17 DM'!$A$17:$I$99,9,FALSE))</f>
        <v>0</v>
      </c>
      <c r="K52" s="86">
        <f>IF(ISNA(VLOOKUP($C52,'Apex Cnd. Series Feb 6 MO'!$A$17:$I$99,9,FALSE))=TRUE,0,VLOOKUP($C52,'Apex Cnd. Series Feb 6 MO'!$A$17:$I$99,9,FALSE))</f>
        <v>0</v>
      </c>
      <c r="L52" s="86">
        <f>IF(ISNA(VLOOKUP($C52,'Apex Cnd. Series Feb 7 DM'!$A$17:$I$99,9,FALSE))=TRUE,0,VLOOKUP($C52,'Apex Cnd. Series Feb 7 DM'!$A$17:$I$99,9,FALSE))</f>
        <v>0</v>
      </c>
      <c r="M52" s="86">
        <f>IF(ISNA(VLOOKUP($C52,'Calabogie TT Feb 7 MO'!$A$17:$I$96,9,FALSE))=TRUE,0,VLOOKUP($C52,'Calabogie TT Feb 7 MO'!$A$17:$I$96,9,FALSE))</f>
        <v>38</v>
      </c>
      <c r="N52" s="86">
        <f>IF(ISNA(VLOOKUP($C52,'Calabogie TT Feb 6 MO'!$A$17:$I$99,9,FALSE))=TRUE,0,VLOOKUP($C52,'Calabogie TT Feb 6 MO'!$A$17:$I$99,9,FALSE))</f>
        <v>43</v>
      </c>
      <c r="O52" s="86">
        <f>IF(ISNA(VLOOKUP($C52,'Calgary Nor-Am Feb 13 MO'!$A$17:$I$99,9,FALSE))=TRUE,0,VLOOKUP($C52,'Calgary Nor-Am Feb 13 MO'!$A$17:$I$99,9,FALSE))</f>
        <v>0</v>
      </c>
      <c r="P52" s="86">
        <f>IF(ISNA(VLOOKUP($C52,'Calgary Nor-Am Feb 14 DM'!$A$17:$I$99,9,FALSE))=TRUE,0,VLOOKUP($C52,'Calgary Nor-Am Feb 14 DM'!$A$17:$I$99,9,FALSE))</f>
        <v>0</v>
      </c>
      <c r="Q52" s="86">
        <f>IF(ISNA(VLOOKUP($C52,'Camp Fortune TT Feb 21 MO'!$A$17:$I$99,9,FALSE))=TRUE,0,VLOOKUP($C52,'Camp Fortune TT Feb 21 MO'!$A$17:$I$99,9,FALSE))</f>
        <v>40</v>
      </c>
      <c r="R52" s="85">
        <f>IF(ISNA(VLOOKUP($C52,'Park City Nor-Am Feb 20 MO'!$A$17:$I$99,9,FALSE))=TRUE,0,VLOOKUP($C52,'Park City Nor-Am Feb 20 MO'!$A$17:$I$99,9,FALSE))</f>
        <v>0</v>
      </c>
      <c r="S52" s="86">
        <f>IF(ISNA(VLOOKUP($C52,'Park City Nor-Am Feb 21 DM'!$A$17:$I$99,9,FALSE))=TRUE,0,VLOOKUP($C52,'Park City Nor-Am Feb 21 DM'!$A$17:$I$99,9,FALSE))</f>
        <v>0</v>
      </c>
      <c r="T52" s="86">
        <f>IF(ISNA(VLOOKUP($C52,'Caledon TT Feb 27 MO'!$A$17:$I$98,9,FALSE))=TRUE,0,VLOOKUP($C52,'Caledon TT Feb 27 MO'!$A$17:$I$98,9,FALSE))</f>
        <v>34</v>
      </c>
      <c r="U52" s="86">
        <f>IF(ISNA(VLOOKUP($C52,'Caledon TT Feb 28 DM'!$A$17:$I$99,9,FALSE))=TRUE,0,VLOOKUP($C52,'Caledon TT Feb 28 DM'!$A$17:$I$99,9,FALSE))</f>
        <v>0</v>
      </c>
      <c r="V52" s="86">
        <f>IF(ISNA(VLOOKUP($C52,'Killington Nor-Am March 5 MO'!$A$17:$I$99,9,FALSE))=TRUE,0,VLOOKUP($C52,'Killington Nor-Am March 5 MO'!$A$17:$I$99,9,FALSE))</f>
        <v>0</v>
      </c>
      <c r="W52" s="86">
        <f>IF(ISNA(VLOOKUP($C52,'Killington Nor-Am March 6 DM'!$A$17:$I$99,9,FALSE))=TRUE,0,VLOOKUP($C52,'Killington Nor-Am March 6 DM'!$A$17:$I$99,9,FALSE))</f>
        <v>0</v>
      </c>
      <c r="X52" s="86">
        <f>IF(ISNA(VLOOKUP($C52,'VSC Nor-Am Feb 27 MO'!$A$17:$I$99,9,FALSE))=TRUE,0,VLOOKUP($C52,'VSC Nor-Am Feb 27 MO'!$A$17:$I$99,9,FALSE))</f>
        <v>0</v>
      </c>
      <c r="Y52" s="86">
        <f>IF(ISNA(VLOOKUP($C52,'VSC Nor-Am Feb 28 DM'!$A$17:$I$99,9,FALSE))=TRUE,0,VLOOKUP($C52,'VSC Nor-Am Feb 28 DM'!$A$17:$I$99,9,FALSE))</f>
        <v>0</v>
      </c>
      <c r="Z52" s="86">
        <f>IF(ISNA(VLOOKUP($C52,'Sr Nationals March 12 MO'!$A$17:$I$99,9,FALSE))=TRUE,0,VLOOKUP($C52,'Sr Nationals March 12 MO'!$A$17:$I$99,9,FALSE))</f>
        <v>0</v>
      </c>
      <c r="AA52" s="86">
        <f>IF(ISNA(VLOOKUP($C52,'Sr Nationals March 13 DM'!$A$17:$I$99,9,FALSE))=TRUE,0,VLOOKUP($C52,'Sr Nationals March 13 DM'!$A$17:$I$99,9,FALSE))</f>
        <v>0</v>
      </c>
      <c r="AB52" s="86">
        <f>IF(ISNA(VLOOKUP($C52,'Jr Nationals March 18 MO'!$A$17:$I$99,9,FALSE))=TRUE,0,VLOOKUP($C52,'Jr Nationals March 18 MO'!$A$17:$I$99,9,FALSE))</f>
        <v>0</v>
      </c>
      <c r="AC52" s="86">
        <f>IF(ISNA(VLOOKUP($C52,'Thunder Bay TT Jan 2016 MO'!$A$17:$I$99,9,FALSE))=TRUE,0,VLOOKUP($C52,'Thunder Bay TT Jan 2016 MO'!$A$17:$I$99,9,FALSE))</f>
        <v>0</v>
      </c>
      <c r="AD52" s="86">
        <f>IF(ISNA(VLOOKUP($C52,Event28!$A$17:$I$99,9,FALSE))=TRUE,0,VLOOKUP($C52,Event28!$A$17:$I$99,9,FALSE))</f>
        <v>0</v>
      </c>
      <c r="AE52" s="86">
        <f>IF(ISNA(VLOOKUP($C52,Event29!$A$17:$I$99,9,FALSE))=TRUE,0,VLOOKUP($C52,Event29!$A$17:$I$99,9,FALSE))</f>
        <v>0</v>
      </c>
      <c r="AF52" s="86">
        <f>IF(ISNA(VLOOKUP($C52,Event30!$A$17:$I$99,9,FALSE))=TRUE,0,VLOOKUP($C52,Event30!$A$17:$I$99,9,FALSE))</f>
        <v>0</v>
      </c>
    </row>
    <row r="53" spans="1:32" ht="13.5" customHeight="1">
      <c r="A53" s="151" t="s">
        <v>139</v>
      </c>
      <c r="B53" s="174" t="s">
        <v>81</v>
      </c>
      <c r="C53" s="220" t="s">
        <v>97</v>
      </c>
      <c r="D53" s="90">
        <f>IF(ISNA(VLOOKUP($C53,'RPA Caclulations'!$C$6:$K$81,3,FALSE))=TRUE,"0",VLOOKUP($C53,'RPA Caclulations'!$C$6:$K$81,3,FALSE))</f>
        <v>46</v>
      </c>
      <c r="E53" s="85" t="str">
        <f>IF(ISNA(VLOOKUP($C53,'Canadian Selections Dec 19 - M'!$A$17:$I$67,9,FALSE))=TRUE,"0",VLOOKUP($C53,'Canadian Selections Dec 19 - M'!$A$17:$I$67,9,FALSE))</f>
        <v>0</v>
      </c>
      <c r="F53" s="86">
        <f>IF(ISNA(VLOOKUP($C53,'Canadian Selections Dec 20 - M'!$A$17:$I$17,9,FALSE))=TRUE,0,VLOOKUP($C53,'Canadian Selections Dec 20 - M'!$A$17:$I$17,9,FALSE))</f>
        <v>0</v>
      </c>
      <c r="G53" s="86">
        <f>IF(ISNA(VLOOKUP($C53,'Le Massif Cnd. Series Jan 16 MO'!$A$17:$I$95,9,FALSE))=TRUE,0,VLOOKUP($C53,'Le Massif Cnd. Series Jan 16 MO'!$A$17:$I$95,9,FALSE))</f>
        <v>0</v>
      </c>
      <c r="H53" s="86">
        <f>IF(ISNA(VLOOKUP($C53,'Le Massif Cnd. Series Jan 17 DM'!$A$17:$I$97,9,FALSE))=TRUE,0,VLOOKUP($C53,'Le Massif Cnd. Series Jan 17 DM'!$A$17:$I$97,9,FALSE))</f>
        <v>0</v>
      </c>
      <c r="I53" s="86">
        <f>IF(ISNA(VLOOKUP($C53,'USSA Bristol Jan 16 MO'!$A$17:$I$100,9,FALSE))=TRUE,0,VLOOKUP($C53,'USSA Bristol Jan 16 MO'!$A$17:$I$100,9,FALSE))</f>
        <v>0</v>
      </c>
      <c r="J53" s="86">
        <f>IF(ISNA(VLOOKUP($C53,'USSA Bristol Jan 17 DM'!$A$17:$I$99,9,FALSE))=TRUE,0,VLOOKUP($C53,'USSA Bristol Jan 17 DM'!$A$17:$I$99,9,FALSE))</f>
        <v>0</v>
      </c>
      <c r="K53" s="86">
        <f>IF(ISNA(VLOOKUP($C53,'Apex Cnd. Series Feb 6 MO'!$A$17:$I$99,9,FALSE))=TRUE,0,VLOOKUP($C53,'Apex Cnd. Series Feb 6 MO'!$A$17:$I$99,9,FALSE))</f>
        <v>0</v>
      </c>
      <c r="L53" s="86">
        <f>IF(ISNA(VLOOKUP($C53,'Apex Cnd. Series Feb 7 DM'!$A$17:$I$99,9,FALSE))=TRUE,0,VLOOKUP($C53,'Apex Cnd. Series Feb 7 DM'!$A$17:$I$99,9,FALSE))</f>
        <v>0</v>
      </c>
      <c r="M53" s="86">
        <f>IF(ISNA(VLOOKUP($C53,'Calabogie TT Feb 7 MO'!$A$17:$I$96,9,FALSE))=TRUE,0,VLOOKUP($C53,'Calabogie TT Feb 7 MO'!$A$17:$I$96,9,FALSE))</f>
        <v>37</v>
      </c>
      <c r="N53" s="86">
        <f>IF(ISNA(VLOOKUP($C53,'Calabogie TT Feb 6 MO'!$A$17:$I$99,9,FALSE))=TRUE,0,VLOOKUP($C53,'Calabogie TT Feb 6 MO'!$A$17:$I$99,9,FALSE))</f>
        <v>34</v>
      </c>
      <c r="O53" s="86">
        <f>IF(ISNA(VLOOKUP($C53,'Calgary Nor-Am Feb 13 MO'!$A$17:$I$99,9,FALSE))=TRUE,0,VLOOKUP($C53,'Calgary Nor-Am Feb 13 MO'!$A$17:$I$99,9,FALSE))</f>
        <v>0</v>
      </c>
      <c r="P53" s="86">
        <f>IF(ISNA(VLOOKUP($C53,'Calgary Nor-Am Feb 14 DM'!$A$17:$I$99,9,FALSE))=TRUE,0,VLOOKUP($C53,'Calgary Nor-Am Feb 14 DM'!$A$17:$I$99,9,FALSE))</f>
        <v>0</v>
      </c>
      <c r="Q53" s="86">
        <f>IF(ISNA(VLOOKUP($C53,'Camp Fortune TT Feb 21 MO'!$A$17:$I$99,9,FALSE))=TRUE,0,VLOOKUP($C53,'Camp Fortune TT Feb 21 MO'!$A$17:$I$99,9,FALSE))</f>
        <v>38</v>
      </c>
      <c r="R53" s="85">
        <f>IF(ISNA(VLOOKUP($C53,'Park City Nor-Am Feb 20 MO'!$A$17:$I$99,9,FALSE))=TRUE,0,VLOOKUP($C53,'Park City Nor-Am Feb 20 MO'!$A$17:$I$99,9,FALSE))</f>
        <v>0</v>
      </c>
      <c r="S53" s="86">
        <f>IF(ISNA(VLOOKUP($C53,'Park City Nor-Am Feb 21 DM'!$A$17:$I$99,9,FALSE))=TRUE,0,VLOOKUP($C53,'Park City Nor-Am Feb 21 DM'!$A$17:$I$99,9,FALSE))</f>
        <v>0</v>
      </c>
      <c r="T53" s="86">
        <f>IF(ISNA(VLOOKUP($C53,'Caledon TT Feb 27 MO'!$A$17:$I$98,9,FALSE))=TRUE,0,VLOOKUP($C53,'Caledon TT Feb 27 MO'!$A$17:$I$98,9,FALSE))</f>
        <v>0</v>
      </c>
      <c r="U53" s="86">
        <f>IF(ISNA(VLOOKUP($C53,'Caledon TT Feb 28 DM'!$A$17:$I$99,9,FALSE))=TRUE,0,VLOOKUP($C53,'Caledon TT Feb 28 DM'!$A$17:$I$99,9,FALSE))</f>
        <v>0</v>
      </c>
      <c r="V53" s="86">
        <f>IF(ISNA(VLOOKUP($C53,'Killington Nor-Am March 5 MO'!$A$17:$I$99,9,FALSE))=TRUE,0,VLOOKUP($C53,'Killington Nor-Am March 5 MO'!$A$17:$I$99,9,FALSE))</f>
        <v>0</v>
      </c>
      <c r="W53" s="86">
        <f>IF(ISNA(VLOOKUP($C53,'Killington Nor-Am March 6 DM'!$A$17:$I$99,9,FALSE))=TRUE,0,VLOOKUP($C53,'Killington Nor-Am March 6 DM'!$A$17:$I$99,9,FALSE))</f>
        <v>0</v>
      </c>
      <c r="X53" s="86">
        <f>IF(ISNA(VLOOKUP($C53,'VSC Nor-Am Feb 27 MO'!$A$17:$I$99,9,FALSE))=TRUE,0,VLOOKUP($C53,'VSC Nor-Am Feb 27 MO'!$A$17:$I$99,9,FALSE))</f>
        <v>0</v>
      </c>
      <c r="Y53" s="86">
        <f>IF(ISNA(VLOOKUP($C53,'VSC Nor-Am Feb 28 DM'!$A$17:$I$99,9,FALSE))=TRUE,0,VLOOKUP($C53,'VSC Nor-Am Feb 28 DM'!$A$17:$I$99,9,FALSE))</f>
        <v>0</v>
      </c>
      <c r="Z53" s="86">
        <f>IF(ISNA(VLOOKUP($C53,'Sr Nationals March 12 MO'!$A$17:$I$99,9,FALSE))=TRUE,0,VLOOKUP($C53,'Sr Nationals March 12 MO'!$A$17:$I$99,9,FALSE))</f>
        <v>0</v>
      </c>
      <c r="AA53" s="86">
        <f>IF(ISNA(VLOOKUP($C53,'Sr Nationals March 13 DM'!$A$17:$I$99,9,FALSE))=TRUE,0,VLOOKUP($C53,'Sr Nationals March 13 DM'!$A$17:$I$99,9,FALSE))</f>
        <v>0</v>
      </c>
      <c r="AB53" s="86">
        <f>IF(ISNA(VLOOKUP($C53,'Jr Nationals March 18 MO'!$A$17:$I$99,9,FALSE))=TRUE,0,VLOOKUP($C53,'Jr Nationals March 18 MO'!$A$17:$I$99,9,FALSE))</f>
        <v>0</v>
      </c>
      <c r="AC53" s="86">
        <f>IF(ISNA(VLOOKUP($C53,'Thunder Bay TT Jan 2016 MO'!$A$17:$I$99,9,FALSE))=TRUE,0,VLOOKUP($C53,'Thunder Bay TT Jan 2016 MO'!$A$17:$I$99,9,FALSE))</f>
        <v>0</v>
      </c>
      <c r="AD53" s="86">
        <f>IF(ISNA(VLOOKUP($C53,Event28!$A$17:$I$99,9,FALSE))=TRUE,0,VLOOKUP($C53,Event28!$A$17:$I$99,9,FALSE))</f>
        <v>0</v>
      </c>
      <c r="AE53" s="86">
        <f>IF(ISNA(VLOOKUP($C53,Event29!$A$17:$I$99,9,FALSE))=TRUE,0,VLOOKUP($C53,Event29!$A$17:$I$99,9,FALSE))</f>
        <v>0</v>
      </c>
      <c r="AF53" s="86">
        <f>IF(ISNA(VLOOKUP($C53,Event30!$A$17:$I$99,9,FALSE))=TRUE,0,VLOOKUP($C53,Event30!$A$17:$I$99,9,FALSE))</f>
        <v>0</v>
      </c>
    </row>
    <row r="54" spans="1:32" ht="13.5">
      <c r="A54" s="151" t="s">
        <v>89</v>
      </c>
      <c r="B54" s="151" t="s">
        <v>67</v>
      </c>
      <c r="C54" s="210" t="s">
        <v>114</v>
      </c>
      <c r="D54" s="90">
        <f>IF(ISNA(VLOOKUP($C54,'RPA Caclulations'!$C$6:$K$81,3,FALSE))=TRUE,"0",VLOOKUP($C54,'RPA Caclulations'!$C$6:$K$81,3,FALSE))</f>
        <v>47</v>
      </c>
      <c r="E54" s="85" t="str">
        <f>IF(ISNA(VLOOKUP($C54,'Canadian Selections Dec 19 - M'!$A$17:$I$67,9,FALSE))=TRUE,"0",VLOOKUP($C54,'Canadian Selections Dec 19 - M'!$A$17:$I$67,9,FALSE))</f>
        <v>0</v>
      </c>
      <c r="F54" s="86">
        <f>IF(ISNA(VLOOKUP($C54,'Canadian Selections Dec 20 - M'!$A$17:$I$17,9,FALSE))=TRUE,0,VLOOKUP($C54,'Canadian Selections Dec 20 - M'!$A$17:$I$17,9,FALSE))</f>
        <v>0</v>
      </c>
      <c r="G54" s="86">
        <f>IF(ISNA(VLOOKUP($C54,'Le Massif Cnd. Series Jan 16 MO'!$A$17:$I$95,9,FALSE))=TRUE,0,VLOOKUP($C54,'Le Massif Cnd. Series Jan 16 MO'!$A$17:$I$95,9,FALSE))</f>
        <v>0</v>
      </c>
      <c r="H54" s="86">
        <f>IF(ISNA(VLOOKUP($C54,'Le Massif Cnd. Series Jan 17 DM'!$A$17:$I$97,9,FALSE))=TRUE,0,VLOOKUP($C54,'Le Massif Cnd. Series Jan 17 DM'!$A$17:$I$97,9,FALSE))</f>
        <v>0</v>
      </c>
      <c r="I54" s="86">
        <f>IF(ISNA(VLOOKUP($C54,'USSA Bristol Jan 16 MO'!$A$17:$I$100,9,FALSE))=TRUE,0,VLOOKUP($C54,'USSA Bristol Jan 16 MO'!$A$17:$I$100,9,FALSE))</f>
        <v>0</v>
      </c>
      <c r="J54" s="86">
        <f>IF(ISNA(VLOOKUP($C54,'USSA Bristol Jan 17 DM'!$A$17:$I$99,9,FALSE))=TRUE,0,VLOOKUP($C54,'USSA Bristol Jan 17 DM'!$A$17:$I$99,9,FALSE))</f>
        <v>0</v>
      </c>
      <c r="K54" s="86">
        <f>IF(ISNA(VLOOKUP($C54,'Apex Cnd. Series Feb 6 MO'!$A$17:$I$99,9,FALSE))=TRUE,0,VLOOKUP($C54,'Apex Cnd. Series Feb 6 MO'!$A$17:$I$99,9,FALSE))</f>
        <v>0</v>
      </c>
      <c r="L54" s="86">
        <f>IF(ISNA(VLOOKUP($C54,'Apex Cnd. Series Feb 7 DM'!$A$17:$I$99,9,FALSE))=TRUE,0,VLOOKUP($C54,'Apex Cnd. Series Feb 7 DM'!$A$17:$I$99,9,FALSE))</f>
        <v>0</v>
      </c>
      <c r="M54" s="86">
        <f>IF(ISNA(VLOOKUP($C54,'Calabogie TT Feb 7 MO'!$A$17:$I$96,9,FALSE))=TRUE,0,VLOOKUP($C54,'Calabogie TT Feb 7 MO'!$A$17:$I$96,9,FALSE))</f>
        <v>39</v>
      </c>
      <c r="N54" s="86">
        <f>IF(ISNA(VLOOKUP($C54,'Calabogie TT Feb 6 MO'!$A$17:$I$99,9,FALSE))=TRUE,0,VLOOKUP($C54,'Calabogie TT Feb 6 MO'!$A$17:$I$99,9,FALSE))</f>
        <v>42</v>
      </c>
      <c r="O54" s="86">
        <f>IF(ISNA(VLOOKUP($C54,'Calgary Nor-Am Feb 13 MO'!$A$17:$I$99,9,FALSE))=TRUE,0,VLOOKUP($C54,'Calgary Nor-Am Feb 13 MO'!$A$17:$I$99,9,FALSE))</f>
        <v>0</v>
      </c>
      <c r="P54" s="86">
        <f>IF(ISNA(VLOOKUP($C54,'Calgary Nor-Am Feb 14 DM'!$A$17:$I$99,9,FALSE))=TRUE,0,VLOOKUP($C54,'Calgary Nor-Am Feb 14 DM'!$A$17:$I$99,9,FALSE))</f>
        <v>0</v>
      </c>
      <c r="Q54" s="86">
        <f>IF(ISNA(VLOOKUP($C54,'Camp Fortune TT Feb 21 MO'!$A$17:$I$99,9,FALSE))=TRUE,0,VLOOKUP($C54,'Camp Fortune TT Feb 21 MO'!$A$17:$I$99,9,FALSE))</f>
        <v>0</v>
      </c>
      <c r="R54" s="85">
        <f>IF(ISNA(VLOOKUP($C54,'Park City Nor-Am Feb 20 MO'!$A$17:$I$99,9,FALSE))=TRUE,0,VLOOKUP($C54,'Park City Nor-Am Feb 20 MO'!$A$17:$I$99,9,FALSE))</f>
        <v>0</v>
      </c>
      <c r="S54" s="86">
        <f>IF(ISNA(VLOOKUP($C54,'Park City Nor-Am Feb 21 DM'!$A$17:$I$99,9,FALSE))=TRUE,0,VLOOKUP($C54,'Park City Nor-Am Feb 21 DM'!$A$17:$I$99,9,FALSE))</f>
        <v>0</v>
      </c>
      <c r="T54" s="86">
        <f>IF(ISNA(VLOOKUP($C54,'Caledon TT Feb 27 MO'!$A$17:$I$98,9,FALSE))=TRUE,0,VLOOKUP($C54,'Caledon TT Feb 27 MO'!$A$17:$I$98,9,FALSE))</f>
        <v>0</v>
      </c>
      <c r="U54" s="86">
        <f>IF(ISNA(VLOOKUP($C54,'Caledon TT Feb 28 DM'!$A$17:$I$99,9,FALSE))=TRUE,0,VLOOKUP($C54,'Caledon TT Feb 28 DM'!$A$17:$I$99,9,FALSE))</f>
        <v>0</v>
      </c>
      <c r="V54" s="86">
        <f>IF(ISNA(VLOOKUP($C54,'Killington Nor-Am March 5 MO'!$A$17:$I$99,9,FALSE))=TRUE,0,VLOOKUP($C54,'Killington Nor-Am March 5 MO'!$A$17:$I$99,9,FALSE))</f>
        <v>0</v>
      </c>
      <c r="W54" s="86">
        <f>IF(ISNA(VLOOKUP($C54,'Killington Nor-Am March 6 DM'!$A$17:$I$99,9,FALSE))=TRUE,0,VLOOKUP($C54,'Killington Nor-Am March 6 DM'!$A$17:$I$99,9,FALSE))</f>
        <v>0</v>
      </c>
      <c r="X54" s="86">
        <f>IF(ISNA(VLOOKUP($C54,'VSC Nor-Am Feb 27 MO'!$A$17:$I$99,9,FALSE))=TRUE,0,VLOOKUP($C54,'VSC Nor-Am Feb 27 MO'!$A$17:$I$99,9,FALSE))</f>
        <v>0</v>
      </c>
      <c r="Y54" s="86">
        <f>IF(ISNA(VLOOKUP($C54,'VSC Nor-Am Feb 28 DM'!$A$17:$I$99,9,FALSE))=TRUE,0,VLOOKUP($C54,'VSC Nor-Am Feb 28 DM'!$A$17:$I$99,9,FALSE))</f>
        <v>0</v>
      </c>
      <c r="Z54" s="86">
        <f>IF(ISNA(VLOOKUP($C54,'Sr Nationals March 12 MO'!$A$17:$I$99,9,FALSE))=TRUE,0,VLOOKUP($C54,'Sr Nationals March 12 MO'!$A$17:$I$99,9,FALSE))</f>
        <v>0</v>
      </c>
      <c r="AA54" s="86">
        <f>IF(ISNA(VLOOKUP($C54,'Sr Nationals March 13 DM'!$A$17:$I$99,9,FALSE))=TRUE,0,VLOOKUP($C54,'Sr Nationals March 13 DM'!$A$17:$I$99,9,FALSE))</f>
        <v>0</v>
      </c>
      <c r="AB54" s="86">
        <f>IF(ISNA(VLOOKUP($C54,'Jr Nationals March 18 MO'!$A$17:$I$99,9,FALSE))=TRUE,0,VLOOKUP($C54,'Jr Nationals March 18 MO'!$A$17:$I$99,9,FALSE))</f>
        <v>0</v>
      </c>
      <c r="AC54" s="86">
        <f>IF(ISNA(VLOOKUP($C54,'Thunder Bay TT Jan 2016 MO'!$A$17:$I$99,9,FALSE))=TRUE,0,VLOOKUP($C54,'Thunder Bay TT Jan 2016 MO'!$A$17:$I$99,9,FALSE))</f>
        <v>0</v>
      </c>
      <c r="AD54" s="86">
        <f>IF(ISNA(VLOOKUP($C54,Event28!$A$17:$I$99,9,FALSE))=TRUE,0,VLOOKUP($C54,Event28!$A$17:$I$99,9,FALSE))</f>
        <v>0</v>
      </c>
      <c r="AE54" s="86">
        <f>IF(ISNA(VLOOKUP($C54,Event29!$A$17:$I$99,9,FALSE))=TRUE,0,VLOOKUP($C54,Event29!$A$17:$I$99,9,FALSE))</f>
        <v>0</v>
      </c>
      <c r="AF54" s="86">
        <f>IF(ISNA(VLOOKUP($C54,Event30!$A$17:$I$99,9,FALSE))=TRUE,0,VLOOKUP($C54,Event30!$A$17:$I$99,9,FALSE))</f>
        <v>0</v>
      </c>
    </row>
    <row r="55" spans="1:32" ht="15">
      <c r="A55" s="174" t="s">
        <v>139</v>
      </c>
      <c r="B55" s="174" t="s">
        <v>134</v>
      </c>
      <c r="C55" s="220" t="s">
        <v>90</v>
      </c>
      <c r="D55" s="90">
        <f>IF(ISNA(VLOOKUP($C55,'RPA Caclulations'!$C$6:$K$81,3,FALSE))=TRUE,"0",VLOOKUP($C55,'RPA Caclulations'!$C$6:$K$81,3,FALSE))</f>
        <v>48</v>
      </c>
      <c r="E55" s="85" t="str">
        <f>IF(ISNA(VLOOKUP($C55,'Canadian Selections Dec 19 - M'!$A$17:$I$67,9,FALSE))=TRUE,"0",VLOOKUP($C55,'Canadian Selections Dec 19 - M'!$A$17:$I$67,9,FALSE))</f>
        <v>0</v>
      </c>
      <c r="F55" s="86">
        <f>IF(ISNA(VLOOKUP($C55,'Canadian Selections Dec 20 - M'!$A$17:$I$17,9,FALSE))=TRUE,0,VLOOKUP($C55,'Canadian Selections Dec 20 - M'!$A$17:$I$17,9,FALSE))</f>
        <v>0</v>
      </c>
      <c r="G55" s="86">
        <f>IF(ISNA(VLOOKUP($C55,'Le Massif Cnd. Series Jan 16 MO'!$A$17:$I$95,9,FALSE))=TRUE,0,VLOOKUP($C55,'Le Massif Cnd. Series Jan 16 MO'!$A$17:$I$95,9,FALSE))</f>
        <v>0</v>
      </c>
      <c r="H55" s="86">
        <f>IF(ISNA(VLOOKUP($C55,'Le Massif Cnd. Series Jan 17 DM'!$A$17:$I$97,9,FALSE))=TRUE,0,VLOOKUP($C55,'Le Massif Cnd. Series Jan 17 DM'!$A$17:$I$97,9,FALSE))</f>
        <v>0</v>
      </c>
      <c r="I55" s="86">
        <f>IF(ISNA(VLOOKUP($C55,'USSA Bristol Jan 16 MO'!$A$17:$I$100,9,FALSE))=TRUE,0,VLOOKUP($C55,'USSA Bristol Jan 16 MO'!$A$17:$I$100,9,FALSE))</f>
        <v>0</v>
      </c>
      <c r="J55" s="86">
        <f>IF(ISNA(VLOOKUP($C55,'USSA Bristol Jan 17 DM'!$A$17:$I$99,9,FALSE))=TRUE,0,VLOOKUP($C55,'USSA Bristol Jan 17 DM'!$A$17:$I$99,9,FALSE))</f>
        <v>0</v>
      </c>
      <c r="K55" s="86">
        <f>IF(ISNA(VLOOKUP($C55,'Apex Cnd. Series Feb 6 MO'!$A$17:$I$99,9,FALSE))=TRUE,0,VLOOKUP($C55,'Apex Cnd. Series Feb 6 MO'!$A$17:$I$99,9,FALSE))</f>
        <v>0</v>
      </c>
      <c r="L55" s="86">
        <f>IF(ISNA(VLOOKUP($C55,'Apex Cnd. Series Feb 7 DM'!$A$17:$I$99,9,FALSE))=TRUE,0,VLOOKUP($C55,'Apex Cnd. Series Feb 7 DM'!$A$17:$I$99,9,FALSE))</f>
        <v>0</v>
      </c>
      <c r="M55" s="86">
        <f>IF(ISNA(VLOOKUP($C55,'Calabogie TT Feb 7 MO'!$A$17:$I$96,9,FALSE))=TRUE,0,VLOOKUP($C55,'Calabogie TT Feb 7 MO'!$A$17:$I$96,9,FALSE))</f>
        <v>35</v>
      </c>
      <c r="N55" s="86">
        <f>IF(ISNA(VLOOKUP($C55,'Calabogie TT Feb 6 MO'!$A$17:$I$99,9,FALSE))=TRUE,0,VLOOKUP($C55,'Calabogie TT Feb 6 MO'!$A$17:$I$99,9,FALSE))</f>
        <v>39</v>
      </c>
      <c r="O55" s="86">
        <f>IF(ISNA(VLOOKUP($C55,'Calgary Nor-Am Feb 13 MO'!$A$17:$I$99,9,FALSE))=TRUE,0,VLOOKUP($C55,'Calgary Nor-Am Feb 13 MO'!$A$17:$I$99,9,FALSE))</f>
        <v>0</v>
      </c>
      <c r="P55" s="86">
        <f>IF(ISNA(VLOOKUP($C55,'Calgary Nor-Am Feb 14 DM'!$A$17:$I$99,9,FALSE))=TRUE,0,VLOOKUP($C55,'Calgary Nor-Am Feb 14 DM'!$A$17:$I$99,9,FALSE))</f>
        <v>0</v>
      </c>
      <c r="Q55" s="86">
        <f>IF(ISNA(VLOOKUP($C55,'Camp Fortune TT Feb 21 MO'!$A$17:$I$99,9,FALSE))=TRUE,0,VLOOKUP($C55,'Camp Fortune TT Feb 21 MO'!$A$17:$I$99,9,FALSE))</f>
        <v>42</v>
      </c>
      <c r="R55" s="85">
        <f>IF(ISNA(VLOOKUP($C55,'Park City Nor-Am Feb 20 MO'!$A$17:$I$99,9,FALSE))=TRUE,0,VLOOKUP($C55,'Park City Nor-Am Feb 20 MO'!$A$17:$I$99,9,FALSE))</f>
        <v>0</v>
      </c>
      <c r="S55" s="86">
        <f>IF(ISNA(VLOOKUP($C55,'Park City Nor-Am Feb 21 DM'!$A$17:$I$99,9,FALSE))=TRUE,0,VLOOKUP($C55,'Park City Nor-Am Feb 21 DM'!$A$17:$I$99,9,FALSE))</f>
        <v>0</v>
      </c>
      <c r="T55" s="86">
        <f>IF(ISNA(VLOOKUP($C55,'Caledon TT Feb 27 MO'!$A$17:$I$98,9,FALSE))=TRUE,0,VLOOKUP($C55,'Caledon TT Feb 27 MO'!$A$17:$I$98,9,FALSE))</f>
        <v>0</v>
      </c>
      <c r="U55" s="86">
        <f>IF(ISNA(VLOOKUP($C55,'Caledon TT Feb 28 DM'!$A$17:$I$99,9,FALSE))=TRUE,0,VLOOKUP($C55,'Caledon TT Feb 28 DM'!$A$17:$I$99,9,FALSE))</f>
        <v>0</v>
      </c>
      <c r="V55" s="86">
        <f>IF(ISNA(VLOOKUP($C55,'Killington Nor-Am March 5 MO'!$A$17:$I$99,9,FALSE))=TRUE,0,VLOOKUP($C55,'Killington Nor-Am March 5 MO'!$A$17:$I$99,9,FALSE))</f>
        <v>0</v>
      </c>
      <c r="W55" s="86">
        <f>IF(ISNA(VLOOKUP($C55,'Killington Nor-Am March 6 DM'!$A$17:$I$99,9,FALSE))=TRUE,0,VLOOKUP($C55,'Killington Nor-Am March 6 DM'!$A$17:$I$99,9,FALSE))</f>
        <v>0</v>
      </c>
      <c r="X55" s="86">
        <f>IF(ISNA(VLOOKUP($C55,'VSC Nor-Am Feb 27 MO'!$A$17:$I$99,9,FALSE))=TRUE,0,VLOOKUP($C55,'VSC Nor-Am Feb 27 MO'!$A$17:$I$99,9,FALSE))</f>
        <v>0</v>
      </c>
      <c r="Y55" s="86">
        <f>IF(ISNA(VLOOKUP($C55,'VSC Nor-Am Feb 28 DM'!$A$17:$I$99,9,FALSE))=TRUE,0,VLOOKUP($C55,'VSC Nor-Am Feb 28 DM'!$A$17:$I$99,9,FALSE))</f>
        <v>0</v>
      </c>
      <c r="Z55" s="86">
        <f>IF(ISNA(VLOOKUP($C55,'Sr Nationals March 12 MO'!$A$17:$I$99,9,FALSE))=TRUE,0,VLOOKUP($C55,'Sr Nationals March 12 MO'!$A$17:$I$99,9,FALSE))</f>
        <v>0</v>
      </c>
      <c r="AA55" s="86">
        <f>IF(ISNA(VLOOKUP($C55,'Sr Nationals March 13 DM'!$A$17:$I$99,9,FALSE))=TRUE,0,VLOOKUP($C55,'Sr Nationals March 13 DM'!$A$17:$I$99,9,FALSE))</f>
        <v>0</v>
      </c>
      <c r="AB55" s="86">
        <f>IF(ISNA(VLOOKUP($C55,'Jr Nationals March 18 MO'!$A$17:$I$99,9,FALSE))=TRUE,0,VLOOKUP($C55,'Jr Nationals March 18 MO'!$A$17:$I$99,9,FALSE))</f>
        <v>0</v>
      </c>
      <c r="AC55" s="86">
        <f>IF(ISNA(VLOOKUP($C55,'Thunder Bay TT Jan 2016 MO'!$A$17:$I$99,9,FALSE))=TRUE,0,VLOOKUP($C55,'Thunder Bay TT Jan 2016 MO'!$A$17:$I$99,9,FALSE))</f>
        <v>0</v>
      </c>
      <c r="AD55" s="86">
        <f>IF(ISNA(VLOOKUP($C55,Event28!$A$17:$I$99,9,FALSE))=TRUE,0,VLOOKUP($C55,Event28!$A$17:$I$99,9,FALSE))</f>
        <v>0</v>
      </c>
      <c r="AE55" s="86">
        <f>IF(ISNA(VLOOKUP($C55,Event29!$A$17:$I$99,9,FALSE))=TRUE,0,VLOOKUP($C55,Event29!$A$17:$I$99,9,FALSE))</f>
        <v>0</v>
      </c>
      <c r="AF55" s="86">
        <f>IF(ISNA(VLOOKUP($C55,Event30!$A$17:$I$99,9,FALSE))=TRUE,0,VLOOKUP($C55,Event30!$A$17:$I$99,9,FALSE))</f>
        <v>0</v>
      </c>
    </row>
    <row r="56" spans="1:32" ht="15">
      <c r="A56" s="174" t="s">
        <v>66</v>
      </c>
      <c r="B56" s="174" t="s">
        <v>81</v>
      </c>
      <c r="C56" s="233" t="s">
        <v>76</v>
      </c>
      <c r="D56" s="90">
        <f>IF(ISNA(VLOOKUP($C56,'RPA Caclulations'!$C$6:$K$81,3,FALSE))=TRUE,"0",VLOOKUP($C56,'RPA Caclulations'!$C$6:$K$81,3,FALSE))</f>
        <v>49</v>
      </c>
      <c r="E56" s="85" t="str">
        <f>IF(ISNA(VLOOKUP($C56,'Canadian Selections Dec 19 - M'!$A$17:$I$67,9,FALSE))=TRUE,"0",VLOOKUP($C56,'Canadian Selections Dec 19 - M'!$A$17:$I$67,9,FALSE))</f>
        <v>0</v>
      </c>
      <c r="F56" s="86">
        <f>IF(ISNA(VLOOKUP($C56,'Canadian Selections Dec 20 - M'!$A$17:$I$17,9,FALSE))=TRUE,0,VLOOKUP($C56,'Canadian Selections Dec 20 - M'!$A$17:$I$17,9,FALSE))</f>
        <v>0</v>
      </c>
      <c r="G56" s="86">
        <f>IF(ISNA(VLOOKUP($C56,'Le Massif Cnd. Series Jan 16 MO'!$A$17:$I$95,9,FALSE))=TRUE,0,VLOOKUP($C56,'Le Massif Cnd. Series Jan 16 MO'!$A$17:$I$95,9,FALSE))</f>
        <v>0</v>
      </c>
      <c r="H56" s="86">
        <f>IF(ISNA(VLOOKUP($C56,'Le Massif Cnd. Series Jan 17 DM'!$A$17:$I$97,9,FALSE))=TRUE,0,VLOOKUP($C56,'Le Massif Cnd. Series Jan 17 DM'!$A$17:$I$97,9,FALSE))</f>
        <v>0</v>
      </c>
      <c r="I56" s="86">
        <f>IF(ISNA(VLOOKUP($C56,'USSA Bristol Jan 16 MO'!$A$17:$I$100,9,FALSE))=TRUE,0,VLOOKUP($C56,'USSA Bristol Jan 16 MO'!$A$17:$I$100,9,FALSE))</f>
        <v>33</v>
      </c>
      <c r="J56" s="86">
        <f>IF(ISNA(VLOOKUP($C56,'USSA Bristol Jan 17 DM'!$A$17:$I$99,9,FALSE))=TRUE,0,VLOOKUP($C56,'USSA Bristol Jan 17 DM'!$A$17:$I$99,9,FALSE))</f>
        <v>0</v>
      </c>
      <c r="K56" s="86">
        <f>IF(ISNA(VLOOKUP($C56,'Apex Cnd. Series Feb 6 MO'!$A$17:$I$99,9,FALSE))=TRUE,0,VLOOKUP($C56,'Apex Cnd. Series Feb 6 MO'!$A$17:$I$99,9,FALSE))</f>
        <v>0</v>
      </c>
      <c r="L56" s="86">
        <f>IF(ISNA(VLOOKUP($C56,'Apex Cnd. Series Feb 7 DM'!$A$17:$I$99,9,FALSE))=TRUE,0,VLOOKUP($C56,'Apex Cnd. Series Feb 7 DM'!$A$17:$I$99,9,FALSE))</f>
        <v>0</v>
      </c>
      <c r="M56" s="86">
        <f>IF(ISNA(VLOOKUP($C56,'Calabogie TT Feb 7 MO'!$A$17:$I$96,9,FALSE))=TRUE,0,VLOOKUP($C56,'Calabogie TT Feb 7 MO'!$A$17:$I$96,9,FALSE))</f>
        <v>0</v>
      </c>
      <c r="N56" s="86">
        <f>IF(ISNA(VLOOKUP($C56,'Calabogie TT Feb 6 MO'!$A$17:$I$99,9,FALSE))=TRUE,0,VLOOKUP($C56,'Calabogie TT Feb 6 MO'!$A$17:$I$99,9,FALSE))</f>
        <v>0</v>
      </c>
      <c r="O56" s="86">
        <f>IF(ISNA(VLOOKUP($C56,'Calgary Nor-Am Feb 13 MO'!$A$17:$I$99,9,FALSE))=TRUE,0,VLOOKUP($C56,'Calgary Nor-Am Feb 13 MO'!$A$17:$I$99,9,FALSE))</f>
        <v>0</v>
      </c>
      <c r="P56" s="86">
        <f>IF(ISNA(VLOOKUP($C56,'Calgary Nor-Am Feb 14 DM'!$A$17:$I$99,9,FALSE))=TRUE,0,VLOOKUP($C56,'Calgary Nor-Am Feb 14 DM'!$A$17:$I$99,9,FALSE))</f>
        <v>0</v>
      </c>
      <c r="Q56" s="86">
        <f>IF(ISNA(VLOOKUP($C56,'Camp Fortune TT Feb 21 MO'!$A$17:$I$99,9,FALSE))=TRUE,0,VLOOKUP($C56,'Camp Fortune TT Feb 21 MO'!$A$17:$I$99,9,FALSE))</f>
        <v>0</v>
      </c>
      <c r="R56" s="85">
        <f>IF(ISNA(VLOOKUP($C56,'Park City Nor-Am Feb 20 MO'!$A$17:$I$99,9,FALSE))=TRUE,0,VLOOKUP($C56,'Park City Nor-Am Feb 20 MO'!$A$17:$I$99,9,FALSE))</f>
        <v>0</v>
      </c>
      <c r="S56" s="86">
        <f>IF(ISNA(VLOOKUP($C56,'Park City Nor-Am Feb 21 DM'!$A$17:$I$99,9,FALSE))=TRUE,0,VLOOKUP($C56,'Park City Nor-Am Feb 21 DM'!$A$17:$I$99,9,FALSE))</f>
        <v>0</v>
      </c>
      <c r="T56" s="86">
        <f>IF(ISNA(VLOOKUP($C56,'Caledon TT Feb 27 MO'!$A$17:$I$98,9,FALSE))=TRUE,0,VLOOKUP($C56,'Caledon TT Feb 27 MO'!$A$17:$I$98,9,FALSE))</f>
        <v>0</v>
      </c>
      <c r="U56" s="86">
        <f>IF(ISNA(VLOOKUP($C56,'Caledon TT Feb 28 DM'!$A$17:$I$99,9,FALSE))=TRUE,0,VLOOKUP($C56,'Caledon TT Feb 28 DM'!$A$17:$I$99,9,FALSE))</f>
        <v>0</v>
      </c>
      <c r="V56" s="86">
        <f>IF(ISNA(VLOOKUP($C56,'Killington Nor-Am March 5 MO'!$A$17:$I$99,9,FALSE))=TRUE,0,VLOOKUP($C56,'Killington Nor-Am March 5 MO'!$A$17:$I$99,9,FALSE))</f>
        <v>0</v>
      </c>
      <c r="W56" s="86">
        <f>IF(ISNA(VLOOKUP($C56,'Killington Nor-Am March 6 DM'!$A$17:$I$99,9,FALSE))=TRUE,0,VLOOKUP($C56,'Killington Nor-Am March 6 DM'!$A$17:$I$99,9,FALSE))</f>
        <v>0</v>
      </c>
      <c r="X56" s="86">
        <f>IF(ISNA(VLOOKUP($C56,'VSC Nor-Am Feb 27 MO'!$A$17:$I$99,9,FALSE))=TRUE,0,VLOOKUP($C56,'VSC Nor-Am Feb 27 MO'!$A$17:$I$99,9,FALSE))</f>
        <v>0</v>
      </c>
      <c r="Y56" s="86">
        <f>IF(ISNA(VLOOKUP($C56,'VSC Nor-Am Feb 28 DM'!$A$17:$I$99,9,FALSE))=TRUE,0,VLOOKUP($C56,'VSC Nor-Am Feb 28 DM'!$A$17:$I$99,9,FALSE))</f>
        <v>0</v>
      </c>
      <c r="Z56" s="86">
        <f>IF(ISNA(VLOOKUP($C56,'Sr Nationals March 12 MO'!$A$17:$I$99,9,FALSE))=TRUE,0,VLOOKUP($C56,'Sr Nationals March 12 MO'!$A$17:$I$99,9,FALSE))</f>
        <v>0</v>
      </c>
      <c r="AA56" s="86">
        <f>IF(ISNA(VLOOKUP($C56,'Sr Nationals March 13 DM'!$A$17:$I$99,9,FALSE))=TRUE,0,VLOOKUP($C56,'Sr Nationals March 13 DM'!$A$17:$I$99,9,FALSE))</f>
        <v>0</v>
      </c>
      <c r="AB56" s="86">
        <f>IF(ISNA(VLOOKUP($C56,'Jr Nationals March 18 MO'!$A$17:$I$99,9,FALSE))=TRUE,0,VLOOKUP($C56,'Jr Nationals March 18 MO'!$A$17:$I$99,9,FALSE))</f>
        <v>0</v>
      </c>
      <c r="AC56" s="86">
        <f>IF(ISNA(VLOOKUP($C56,'Thunder Bay TT Jan 2016 MO'!$A$17:$I$99,9,FALSE))=TRUE,0,VLOOKUP($C56,'Thunder Bay TT Jan 2016 MO'!$A$17:$I$99,9,FALSE))</f>
        <v>0</v>
      </c>
      <c r="AD56" s="86">
        <f>IF(ISNA(VLOOKUP($C56,Event28!$A$17:$I$99,9,FALSE))=TRUE,0,VLOOKUP($C56,Event28!$A$17:$I$99,9,FALSE))</f>
        <v>0</v>
      </c>
      <c r="AE56" s="86">
        <f>IF(ISNA(VLOOKUP($C56,Event29!$A$17:$I$99,9,FALSE))=TRUE,0,VLOOKUP($C56,Event29!$A$17:$I$99,9,FALSE))</f>
        <v>0</v>
      </c>
      <c r="AF56" s="86">
        <f>IF(ISNA(VLOOKUP($C56,Event30!$A$17:$I$99,9,FALSE))=TRUE,0,VLOOKUP($C56,Event30!$A$17:$I$99,9,FALSE))</f>
        <v>0</v>
      </c>
    </row>
    <row r="57" spans="1:32" ht="15">
      <c r="A57" s="151" t="s">
        <v>89</v>
      </c>
      <c r="B57" s="174" t="s">
        <v>81</v>
      </c>
      <c r="C57" s="220" t="s">
        <v>96</v>
      </c>
      <c r="D57" s="90">
        <f>IF(ISNA(VLOOKUP($C57,'RPA Caclulations'!$C$6:$K$81,3,FALSE))=TRUE,"0",VLOOKUP($C57,'RPA Caclulations'!$C$6:$K$81,3,FALSE))</f>
        <v>50</v>
      </c>
      <c r="E57" s="85" t="str">
        <f>IF(ISNA(VLOOKUP($C57,'Canadian Selections Dec 19 - M'!$A$17:$I$67,9,FALSE))=TRUE,"0",VLOOKUP($C57,'Canadian Selections Dec 19 - M'!$A$17:$I$67,9,FALSE))</f>
        <v>0</v>
      </c>
      <c r="F57" s="86">
        <f>IF(ISNA(VLOOKUP($C57,'Canadian Selections Dec 20 - M'!$A$17:$I$17,9,FALSE))=TRUE,0,VLOOKUP($C57,'Canadian Selections Dec 20 - M'!$A$17:$I$17,9,FALSE))</f>
        <v>0</v>
      </c>
      <c r="G57" s="86">
        <f>IF(ISNA(VLOOKUP($C57,'Le Massif Cnd. Series Jan 16 MO'!$A$17:$I$95,9,FALSE))=TRUE,0,VLOOKUP($C57,'Le Massif Cnd. Series Jan 16 MO'!$A$17:$I$95,9,FALSE))</f>
        <v>0</v>
      </c>
      <c r="H57" s="86">
        <f>IF(ISNA(VLOOKUP($C57,'Le Massif Cnd. Series Jan 17 DM'!$A$17:$I$97,9,FALSE))=TRUE,0,VLOOKUP($C57,'Le Massif Cnd. Series Jan 17 DM'!$A$17:$I$97,9,FALSE))</f>
        <v>0</v>
      </c>
      <c r="I57" s="86">
        <f>IF(ISNA(VLOOKUP($C57,'USSA Bristol Jan 16 MO'!$A$17:$I$100,9,FALSE))=TRUE,0,VLOOKUP($C57,'USSA Bristol Jan 16 MO'!$A$17:$I$100,9,FALSE))</f>
        <v>0</v>
      </c>
      <c r="J57" s="86">
        <f>IF(ISNA(VLOOKUP($C57,'USSA Bristol Jan 17 DM'!$A$17:$I$99,9,FALSE))=TRUE,0,VLOOKUP($C57,'USSA Bristol Jan 17 DM'!$A$17:$I$99,9,FALSE))</f>
        <v>0</v>
      </c>
      <c r="K57" s="86">
        <f>IF(ISNA(VLOOKUP($C57,'Apex Cnd. Series Feb 6 MO'!$A$17:$I$99,9,FALSE))=TRUE,0,VLOOKUP($C57,'Apex Cnd. Series Feb 6 MO'!$A$17:$I$99,9,FALSE))</f>
        <v>0</v>
      </c>
      <c r="L57" s="86">
        <f>IF(ISNA(VLOOKUP($C57,'Apex Cnd. Series Feb 7 DM'!$A$17:$I$99,9,FALSE))=TRUE,0,VLOOKUP($C57,'Apex Cnd. Series Feb 7 DM'!$A$17:$I$99,9,FALSE))</f>
        <v>0</v>
      </c>
      <c r="M57" s="86">
        <f>IF(ISNA(VLOOKUP($C57,'Calabogie TT Feb 7 MO'!$A$17:$I$96,9,FALSE))=TRUE,0,VLOOKUP($C57,'Calabogie TT Feb 7 MO'!$A$17:$I$96,9,FALSE))</f>
        <v>0</v>
      </c>
      <c r="N57" s="86">
        <f>IF(ISNA(VLOOKUP($C57,'Calabogie TT Feb 6 MO'!$A$17:$I$99,9,FALSE))=TRUE,0,VLOOKUP($C57,'Calabogie TT Feb 6 MO'!$A$17:$I$99,9,FALSE))</f>
        <v>31</v>
      </c>
      <c r="O57" s="86">
        <f>IF(ISNA(VLOOKUP($C57,'Calgary Nor-Am Feb 13 MO'!$A$17:$I$99,9,FALSE))=TRUE,0,VLOOKUP($C57,'Calgary Nor-Am Feb 13 MO'!$A$17:$I$99,9,FALSE))</f>
        <v>0</v>
      </c>
      <c r="P57" s="86">
        <f>IF(ISNA(VLOOKUP($C57,'Calgary Nor-Am Feb 14 DM'!$A$17:$I$99,9,FALSE))=TRUE,0,VLOOKUP($C57,'Calgary Nor-Am Feb 14 DM'!$A$17:$I$99,9,FALSE))</f>
        <v>0</v>
      </c>
      <c r="Q57" s="86">
        <f>IF(ISNA(VLOOKUP($C57,'Camp Fortune TT Feb 21 MO'!$A$17:$I$99,9,FALSE))=TRUE,0,VLOOKUP($C57,'Camp Fortune TT Feb 21 MO'!$A$17:$I$99,9,FALSE))</f>
        <v>0</v>
      </c>
      <c r="R57" s="85">
        <f>IF(ISNA(VLOOKUP($C57,'Park City Nor-Am Feb 20 MO'!$A$17:$I$99,9,FALSE))=TRUE,0,VLOOKUP($C57,'Park City Nor-Am Feb 20 MO'!$A$17:$I$99,9,FALSE))</f>
        <v>0</v>
      </c>
      <c r="S57" s="86">
        <f>IF(ISNA(VLOOKUP($C57,'Park City Nor-Am Feb 21 DM'!$A$17:$I$99,9,FALSE))=TRUE,0,VLOOKUP($C57,'Park City Nor-Am Feb 21 DM'!$A$17:$I$99,9,FALSE))</f>
        <v>0</v>
      </c>
      <c r="T57" s="86">
        <f>IF(ISNA(VLOOKUP($C57,'Caledon TT Feb 27 MO'!$A$17:$I$98,9,FALSE))=TRUE,0,VLOOKUP($C57,'Caledon TT Feb 27 MO'!$A$17:$I$98,9,FALSE))</f>
        <v>28</v>
      </c>
      <c r="U57" s="86">
        <f>IF(ISNA(VLOOKUP($C57,'Caledon TT Feb 28 DM'!$A$17:$I$99,9,FALSE))=TRUE,0,VLOOKUP($C57,'Caledon TT Feb 28 DM'!$A$17:$I$99,9,FALSE))</f>
        <v>0</v>
      </c>
      <c r="V57" s="86">
        <f>IF(ISNA(VLOOKUP($C57,'Killington Nor-Am March 5 MO'!$A$17:$I$99,9,FALSE))=TRUE,0,VLOOKUP($C57,'Killington Nor-Am March 5 MO'!$A$17:$I$99,9,FALSE))</f>
        <v>0</v>
      </c>
      <c r="W57" s="86">
        <f>IF(ISNA(VLOOKUP($C57,'Killington Nor-Am March 6 DM'!$A$17:$I$99,9,FALSE))=TRUE,0,VLOOKUP($C57,'Killington Nor-Am March 6 DM'!$A$17:$I$99,9,FALSE))</f>
        <v>0</v>
      </c>
      <c r="X57" s="86">
        <f>IF(ISNA(VLOOKUP($C57,'VSC Nor-Am Feb 27 MO'!$A$17:$I$99,9,FALSE))=TRUE,0,VLOOKUP($C57,'VSC Nor-Am Feb 27 MO'!$A$17:$I$99,9,FALSE))</f>
        <v>0</v>
      </c>
      <c r="Y57" s="86">
        <f>IF(ISNA(VLOOKUP($C57,'VSC Nor-Am Feb 28 DM'!$A$17:$I$99,9,FALSE))=TRUE,0,VLOOKUP($C57,'VSC Nor-Am Feb 28 DM'!$A$17:$I$99,9,FALSE))</f>
        <v>0</v>
      </c>
      <c r="Z57" s="86">
        <f>IF(ISNA(VLOOKUP($C57,'Sr Nationals March 12 MO'!$A$17:$I$99,9,FALSE))=TRUE,0,VLOOKUP($C57,'Sr Nationals March 12 MO'!$A$17:$I$99,9,FALSE))</f>
        <v>0</v>
      </c>
      <c r="AA57" s="86">
        <f>IF(ISNA(VLOOKUP($C57,'Sr Nationals March 13 DM'!$A$17:$I$99,9,FALSE))=TRUE,0,VLOOKUP($C57,'Sr Nationals March 13 DM'!$A$17:$I$99,9,FALSE))</f>
        <v>0</v>
      </c>
      <c r="AB57" s="86">
        <f>IF(ISNA(VLOOKUP($C57,'Jr Nationals March 18 MO'!$A$17:$I$99,9,FALSE))=TRUE,0,VLOOKUP($C57,'Jr Nationals March 18 MO'!$A$17:$I$99,9,FALSE))</f>
        <v>0</v>
      </c>
      <c r="AC57" s="86">
        <f>IF(ISNA(VLOOKUP($C57,'Thunder Bay TT Jan 2016 MO'!$A$17:$I$99,9,FALSE))=TRUE,0,VLOOKUP($C57,'Thunder Bay TT Jan 2016 MO'!$A$17:$I$99,9,FALSE))</f>
        <v>0</v>
      </c>
      <c r="AD57" s="86">
        <f>IF(ISNA(VLOOKUP($C57,Event28!$A$17:$I$99,9,FALSE))=TRUE,0,VLOOKUP($C57,Event28!$A$17:$I$99,9,FALSE))</f>
        <v>0</v>
      </c>
      <c r="AE57" s="86">
        <f>IF(ISNA(VLOOKUP($C57,Event29!$A$17:$I$99,9,FALSE))=TRUE,0,VLOOKUP($C57,Event29!$A$17:$I$99,9,FALSE))</f>
        <v>0</v>
      </c>
      <c r="AF57" s="86">
        <f>IF(ISNA(VLOOKUP($C57,Event30!$A$17:$I$99,9,FALSE))=TRUE,0,VLOOKUP($C57,Event30!$A$17:$I$99,9,FALSE))</f>
        <v>0</v>
      </c>
    </row>
    <row r="58" spans="1:32" ht="13.5">
      <c r="A58" s="151" t="s">
        <v>158</v>
      </c>
      <c r="B58" s="151" t="s">
        <v>67</v>
      </c>
      <c r="C58" s="220" t="s">
        <v>151</v>
      </c>
      <c r="D58" s="90">
        <f>IF(ISNA(VLOOKUP($C58,'RPA Caclulations'!$C$6:$K$81,3,FALSE))=TRUE,"0",VLOOKUP($C58,'RPA Caclulations'!$C$6:$K$81,3,FALSE))</f>
        <v>51</v>
      </c>
      <c r="E58" s="85" t="str">
        <f>IF(ISNA(VLOOKUP($C58,'Canadian Selections Dec 19 - M'!$A$17:$I$67,9,FALSE))=TRUE,"0",VLOOKUP($C58,'Canadian Selections Dec 19 - M'!$A$17:$I$67,9,FALSE))</f>
        <v>0</v>
      </c>
      <c r="F58" s="86">
        <f>IF(ISNA(VLOOKUP($C58,'Canadian Selections Dec 20 - M'!$A$17:$I$17,9,FALSE))=TRUE,0,VLOOKUP($C58,'Canadian Selections Dec 20 - M'!$A$17:$I$17,9,FALSE))</f>
        <v>0</v>
      </c>
      <c r="G58" s="86">
        <f>IF(ISNA(VLOOKUP($C58,'Le Massif Cnd. Series Jan 16 MO'!$A$17:$I$95,9,FALSE))=TRUE,0,VLOOKUP($C58,'Le Massif Cnd. Series Jan 16 MO'!$A$17:$I$95,9,FALSE))</f>
        <v>0</v>
      </c>
      <c r="H58" s="86">
        <f>IF(ISNA(VLOOKUP($C58,'Le Massif Cnd. Series Jan 17 DM'!$A$17:$I$97,9,FALSE))=TRUE,0,VLOOKUP($C58,'Le Massif Cnd. Series Jan 17 DM'!$A$17:$I$97,9,FALSE))</f>
        <v>0</v>
      </c>
      <c r="I58" s="86">
        <f>IF(ISNA(VLOOKUP($C58,'USSA Bristol Jan 16 MO'!$A$17:$I$100,9,FALSE))=TRUE,0,VLOOKUP($C58,'USSA Bristol Jan 16 MO'!$A$17:$I$100,9,FALSE))</f>
        <v>0</v>
      </c>
      <c r="J58" s="86">
        <f>IF(ISNA(VLOOKUP($C58,'USSA Bristol Jan 17 DM'!$A$17:$I$99,9,FALSE))=TRUE,0,VLOOKUP($C58,'USSA Bristol Jan 17 DM'!$A$17:$I$99,9,FALSE))</f>
        <v>0</v>
      </c>
      <c r="K58" s="86">
        <f>IF(ISNA(VLOOKUP($C58,'Apex Cnd. Series Feb 6 MO'!$A$17:$I$99,9,FALSE))=TRUE,0,VLOOKUP($C58,'Apex Cnd. Series Feb 6 MO'!$A$17:$I$99,9,FALSE))</f>
        <v>0</v>
      </c>
      <c r="L58" s="86">
        <f>IF(ISNA(VLOOKUP($C58,'Apex Cnd. Series Feb 7 DM'!$A$17:$I$99,9,FALSE))=TRUE,0,VLOOKUP($C58,'Apex Cnd. Series Feb 7 DM'!$A$17:$I$99,9,FALSE))</f>
        <v>0</v>
      </c>
      <c r="M58" s="86">
        <f>IF(ISNA(VLOOKUP($C58,'Calabogie TT Feb 7 MO'!$A$17:$I$96,9,FALSE))=TRUE,0,VLOOKUP($C58,'Calabogie TT Feb 7 MO'!$A$17:$I$96,9,FALSE))</f>
        <v>0</v>
      </c>
      <c r="N58" s="86">
        <f>IF(ISNA(VLOOKUP($C58,'Calabogie TT Feb 6 MO'!$A$17:$I$99,9,FALSE))=TRUE,0,VLOOKUP($C58,'Calabogie TT Feb 6 MO'!$A$17:$I$99,9,FALSE))</f>
        <v>0</v>
      </c>
      <c r="O58" s="86">
        <f>IF(ISNA(VLOOKUP($C58,'Calgary Nor-Am Feb 13 MO'!$A$17:$I$99,9,FALSE))=TRUE,0,VLOOKUP($C58,'Calgary Nor-Am Feb 13 MO'!$A$17:$I$99,9,FALSE))</f>
        <v>0</v>
      </c>
      <c r="P58" s="86">
        <f>IF(ISNA(VLOOKUP($C58,'Calgary Nor-Am Feb 14 DM'!$A$17:$I$99,9,FALSE))=TRUE,0,VLOOKUP($C58,'Calgary Nor-Am Feb 14 DM'!$A$17:$I$99,9,FALSE))</f>
        <v>0</v>
      </c>
      <c r="Q58" s="86">
        <f>IF(ISNA(VLOOKUP($C58,'Camp Fortune TT Feb 21 MO'!$A$17:$I$99,9,FALSE))=TRUE,0,VLOOKUP($C58,'Camp Fortune TT Feb 21 MO'!$A$17:$I$99,9,FALSE))</f>
        <v>30</v>
      </c>
      <c r="R58" s="85">
        <f>IF(ISNA(VLOOKUP($C58,'Park City Nor-Am Feb 20 MO'!$A$17:$I$99,9,FALSE))=TRUE,0,VLOOKUP($C58,'Park City Nor-Am Feb 20 MO'!$A$17:$I$99,9,FALSE))</f>
        <v>0</v>
      </c>
      <c r="S58" s="86">
        <f>IF(ISNA(VLOOKUP($C58,'Park City Nor-Am Feb 21 DM'!$A$17:$I$99,9,FALSE))=TRUE,0,VLOOKUP($C58,'Park City Nor-Am Feb 21 DM'!$A$17:$I$99,9,FALSE))</f>
        <v>0</v>
      </c>
      <c r="T58" s="86">
        <f>IF(ISNA(VLOOKUP($C58,'Caledon TT Feb 27 MO'!$A$17:$I$98,9,FALSE))=TRUE,0,VLOOKUP($C58,'Caledon TT Feb 27 MO'!$A$17:$I$98,9,FALSE))</f>
        <v>36</v>
      </c>
      <c r="U58" s="86">
        <f>IF(ISNA(VLOOKUP($C58,'Caledon TT Feb 28 DM'!$A$17:$I$99,9,FALSE))=TRUE,0,VLOOKUP($C58,'Caledon TT Feb 28 DM'!$A$17:$I$99,9,FALSE))</f>
        <v>0</v>
      </c>
      <c r="V58" s="86">
        <f>IF(ISNA(VLOOKUP($C58,'Killington Nor-Am March 5 MO'!$A$17:$I$99,9,FALSE))=TRUE,0,VLOOKUP($C58,'Killington Nor-Am March 5 MO'!$A$17:$I$99,9,FALSE))</f>
        <v>0</v>
      </c>
      <c r="W58" s="86">
        <f>IF(ISNA(VLOOKUP($C58,'Killington Nor-Am March 6 DM'!$A$17:$I$99,9,FALSE))=TRUE,0,VLOOKUP($C58,'Killington Nor-Am March 6 DM'!$A$17:$I$99,9,FALSE))</f>
        <v>0</v>
      </c>
      <c r="X58" s="86">
        <f>IF(ISNA(VLOOKUP($C58,'VSC Nor-Am Feb 27 MO'!$A$17:$I$99,9,FALSE))=TRUE,0,VLOOKUP($C58,'VSC Nor-Am Feb 27 MO'!$A$17:$I$99,9,FALSE))</f>
        <v>0</v>
      </c>
      <c r="Y58" s="86">
        <f>IF(ISNA(VLOOKUP($C58,'VSC Nor-Am Feb 28 DM'!$A$17:$I$99,9,FALSE))=TRUE,0,VLOOKUP($C58,'VSC Nor-Am Feb 28 DM'!$A$17:$I$99,9,FALSE))</f>
        <v>0</v>
      </c>
      <c r="Z58" s="86">
        <f>IF(ISNA(VLOOKUP($C58,'Sr Nationals March 12 MO'!$A$17:$I$99,9,FALSE))=TRUE,0,VLOOKUP($C58,'Sr Nationals March 12 MO'!$A$17:$I$99,9,FALSE))</f>
        <v>0</v>
      </c>
      <c r="AA58" s="86">
        <f>IF(ISNA(VLOOKUP($C58,'Sr Nationals March 13 DM'!$A$17:$I$99,9,FALSE))=TRUE,0,VLOOKUP($C58,'Sr Nationals March 13 DM'!$A$17:$I$99,9,FALSE))</f>
        <v>0</v>
      </c>
      <c r="AB58" s="86">
        <f>IF(ISNA(VLOOKUP($C58,'Jr Nationals March 18 MO'!$A$17:$I$99,9,FALSE))=TRUE,0,VLOOKUP($C58,'Jr Nationals March 18 MO'!$A$17:$I$99,9,FALSE))</f>
        <v>0</v>
      </c>
      <c r="AC58" s="86">
        <f>IF(ISNA(VLOOKUP($C58,'Thunder Bay TT Jan 2016 MO'!$A$17:$I$99,9,FALSE))=TRUE,0,VLOOKUP($C58,'Thunder Bay TT Jan 2016 MO'!$A$17:$I$99,9,FALSE))</f>
        <v>0</v>
      </c>
      <c r="AD58" s="86">
        <f>IF(ISNA(VLOOKUP($C58,Event28!$A$17:$I$99,9,FALSE))=TRUE,0,VLOOKUP($C58,Event28!$A$17:$I$99,9,FALSE))</f>
        <v>0</v>
      </c>
      <c r="AE58" s="86">
        <f>IF(ISNA(VLOOKUP($C58,Event29!$A$17:$I$99,9,FALSE))=TRUE,0,VLOOKUP($C58,Event29!$A$17:$I$99,9,FALSE))</f>
        <v>0</v>
      </c>
      <c r="AF58" s="86">
        <f>IF(ISNA(VLOOKUP($C58,Event30!$A$17:$I$99,9,FALSE))=TRUE,0,VLOOKUP($C58,Event30!$A$17:$I$99,9,FALSE))</f>
        <v>0</v>
      </c>
    </row>
    <row r="59" spans="1:32" ht="13.5">
      <c r="A59" s="151" t="s">
        <v>89</v>
      </c>
      <c r="B59" s="151" t="s">
        <v>81</v>
      </c>
      <c r="C59" s="220" t="s">
        <v>137</v>
      </c>
      <c r="D59" s="90">
        <f>IF(ISNA(VLOOKUP($C59,'RPA Caclulations'!$C$6:$K$81,3,FALSE))=TRUE,"0",VLOOKUP($C59,'RPA Caclulations'!$C$6:$K$81,3,FALSE))</f>
        <v>52</v>
      </c>
      <c r="E59" s="85" t="str">
        <f>IF(ISNA(VLOOKUP($C59,'Canadian Selections Dec 19 - M'!$A$17:$I$67,9,FALSE))=TRUE,"0",VLOOKUP($C59,'Canadian Selections Dec 19 - M'!$A$17:$I$67,9,FALSE))</f>
        <v>0</v>
      </c>
      <c r="F59" s="86">
        <f>IF(ISNA(VLOOKUP($C59,'Canadian Selections Dec 20 - M'!$A$17:$I$17,9,FALSE))=TRUE,0,VLOOKUP($C59,'Canadian Selections Dec 20 - M'!$A$17:$I$17,9,FALSE))</f>
        <v>0</v>
      </c>
      <c r="G59" s="86">
        <f>IF(ISNA(VLOOKUP($C59,'Le Massif Cnd. Series Jan 16 MO'!$A$17:$I$95,9,FALSE))=TRUE,0,VLOOKUP($C59,'Le Massif Cnd. Series Jan 16 MO'!$A$17:$I$95,9,FALSE))</f>
        <v>0</v>
      </c>
      <c r="H59" s="86">
        <f>IF(ISNA(VLOOKUP($C59,'Le Massif Cnd. Series Jan 17 DM'!$A$17:$I$97,9,FALSE))=TRUE,0,VLOOKUP($C59,'Le Massif Cnd. Series Jan 17 DM'!$A$17:$I$97,9,FALSE))</f>
        <v>0</v>
      </c>
      <c r="I59" s="86">
        <f>IF(ISNA(VLOOKUP($C59,'USSA Bristol Jan 16 MO'!$A$17:$I$100,9,FALSE))=TRUE,0,VLOOKUP($C59,'USSA Bristol Jan 16 MO'!$A$17:$I$100,9,FALSE))</f>
        <v>0</v>
      </c>
      <c r="J59" s="86">
        <f>IF(ISNA(VLOOKUP($C59,'USSA Bristol Jan 17 DM'!$A$17:$I$99,9,FALSE))=TRUE,0,VLOOKUP($C59,'USSA Bristol Jan 17 DM'!$A$17:$I$99,9,FALSE))</f>
        <v>0</v>
      </c>
      <c r="K59" s="86">
        <f>IF(ISNA(VLOOKUP($C59,'Apex Cnd. Series Feb 6 MO'!$A$17:$I$99,9,FALSE))=TRUE,0,VLOOKUP($C59,'Apex Cnd. Series Feb 6 MO'!$A$17:$I$99,9,FALSE))</f>
        <v>0</v>
      </c>
      <c r="L59" s="86">
        <f>IF(ISNA(VLOOKUP($C59,'Apex Cnd. Series Feb 7 DM'!$A$17:$I$99,9,FALSE))=TRUE,0,VLOOKUP($C59,'Apex Cnd. Series Feb 7 DM'!$A$17:$I$99,9,FALSE))</f>
        <v>0</v>
      </c>
      <c r="M59" s="86">
        <f>IF(ISNA(VLOOKUP($C59,'Calabogie TT Feb 7 MO'!$A$17:$I$96,9,FALSE))=TRUE,0,VLOOKUP($C59,'Calabogie TT Feb 7 MO'!$A$17:$I$96,9,FALSE))</f>
        <v>31</v>
      </c>
      <c r="N59" s="86">
        <f>IF(ISNA(VLOOKUP($C59,'Calabogie TT Feb 6 MO'!$A$17:$I$99,9,FALSE))=TRUE,0,VLOOKUP($C59,'Calabogie TT Feb 6 MO'!$A$17:$I$99,9,FALSE))</f>
        <v>0</v>
      </c>
      <c r="O59" s="86">
        <f>IF(ISNA(VLOOKUP($C59,'Calgary Nor-Am Feb 13 MO'!$A$17:$I$99,9,FALSE))=TRUE,0,VLOOKUP($C59,'Calgary Nor-Am Feb 13 MO'!$A$17:$I$99,9,FALSE))</f>
        <v>0</v>
      </c>
      <c r="P59" s="86">
        <f>IF(ISNA(VLOOKUP($C59,'Calgary Nor-Am Feb 14 DM'!$A$17:$I$99,9,FALSE))=TRUE,0,VLOOKUP($C59,'Calgary Nor-Am Feb 14 DM'!$A$17:$I$99,9,FALSE))</f>
        <v>0</v>
      </c>
      <c r="Q59" s="86">
        <f>IF(ISNA(VLOOKUP($C59,'Camp Fortune TT Feb 21 MO'!$A$17:$I$99,9,FALSE))=TRUE,0,VLOOKUP($C59,'Camp Fortune TT Feb 21 MO'!$A$17:$I$99,9,FALSE))</f>
        <v>33</v>
      </c>
      <c r="R59" s="85">
        <f>IF(ISNA(VLOOKUP($C59,'Park City Nor-Am Feb 20 MO'!$A$17:$I$99,9,FALSE))=TRUE,0,VLOOKUP($C59,'Park City Nor-Am Feb 20 MO'!$A$17:$I$99,9,FALSE))</f>
        <v>0</v>
      </c>
      <c r="S59" s="86">
        <f>IF(ISNA(VLOOKUP($C59,'Park City Nor-Am Feb 21 DM'!$A$17:$I$99,9,FALSE))=TRUE,0,VLOOKUP($C59,'Park City Nor-Am Feb 21 DM'!$A$17:$I$99,9,FALSE))</f>
        <v>0</v>
      </c>
      <c r="T59" s="86">
        <f>IF(ISNA(VLOOKUP($C59,'Caledon TT Feb 27 MO'!$A$17:$I$98,9,FALSE))=TRUE,0,VLOOKUP($C59,'Caledon TT Feb 27 MO'!$A$17:$I$98,9,FALSE))</f>
        <v>0</v>
      </c>
      <c r="U59" s="86">
        <f>IF(ISNA(VLOOKUP($C59,'Caledon TT Feb 28 DM'!$A$17:$I$99,9,FALSE))=TRUE,0,VLOOKUP($C59,'Caledon TT Feb 28 DM'!$A$17:$I$99,9,FALSE))</f>
        <v>0</v>
      </c>
      <c r="V59" s="86">
        <f>IF(ISNA(VLOOKUP($C59,'Killington Nor-Am March 5 MO'!$A$17:$I$99,9,FALSE))=TRUE,0,VLOOKUP($C59,'Killington Nor-Am March 5 MO'!$A$17:$I$99,9,FALSE))</f>
        <v>0</v>
      </c>
      <c r="W59" s="86">
        <f>IF(ISNA(VLOOKUP($C59,'Killington Nor-Am March 6 DM'!$A$17:$I$99,9,FALSE))=TRUE,0,VLOOKUP($C59,'Killington Nor-Am March 6 DM'!$A$17:$I$99,9,FALSE))</f>
        <v>0</v>
      </c>
      <c r="X59" s="86">
        <f>IF(ISNA(VLOOKUP($C59,'VSC Nor-Am Feb 27 MO'!$A$17:$I$99,9,FALSE))=TRUE,0,VLOOKUP($C59,'VSC Nor-Am Feb 27 MO'!$A$17:$I$99,9,FALSE))</f>
        <v>0</v>
      </c>
      <c r="Y59" s="86">
        <f>IF(ISNA(VLOOKUP($C59,'VSC Nor-Am Feb 28 DM'!$A$17:$I$99,9,FALSE))=TRUE,0,VLOOKUP($C59,'VSC Nor-Am Feb 28 DM'!$A$17:$I$99,9,FALSE))</f>
        <v>0</v>
      </c>
      <c r="Z59" s="86">
        <f>IF(ISNA(VLOOKUP($C59,'Sr Nationals March 12 MO'!$A$17:$I$99,9,FALSE))=TRUE,0,VLOOKUP($C59,'Sr Nationals March 12 MO'!$A$17:$I$99,9,FALSE))</f>
        <v>0</v>
      </c>
      <c r="AA59" s="86">
        <f>IF(ISNA(VLOOKUP($C59,'Sr Nationals March 13 DM'!$A$17:$I$99,9,FALSE))=TRUE,0,VLOOKUP($C59,'Sr Nationals March 13 DM'!$A$17:$I$99,9,FALSE))</f>
        <v>0</v>
      </c>
      <c r="AB59" s="86">
        <f>IF(ISNA(VLOOKUP($C59,'Jr Nationals March 18 MO'!$A$17:$I$99,9,FALSE))=TRUE,0,VLOOKUP($C59,'Jr Nationals March 18 MO'!$A$17:$I$99,9,FALSE))</f>
        <v>0</v>
      </c>
      <c r="AC59" s="86">
        <f>IF(ISNA(VLOOKUP($C59,'Thunder Bay TT Jan 2016 MO'!$A$17:$I$99,9,FALSE))=TRUE,0,VLOOKUP($C59,'Thunder Bay TT Jan 2016 MO'!$A$17:$I$99,9,FALSE))</f>
        <v>0</v>
      </c>
      <c r="AD59" s="86">
        <f>IF(ISNA(VLOOKUP($C59,Event28!$A$17:$I$99,9,FALSE))=TRUE,0,VLOOKUP($C59,Event28!$A$17:$I$99,9,FALSE))</f>
        <v>0</v>
      </c>
      <c r="AE59" s="86">
        <f>IF(ISNA(VLOOKUP($C59,Event29!$A$17:$I$99,9,FALSE))=TRUE,0,VLOOKUP($C59,Event29!$A$17:$I$99,9,FALSE))</f>
        <v>0</v>
      </c>
      <c r="AF59" s="86">
        <f>IF(ISNA(VLOOKUP($C59,Event30!$A$17:$I$99,9,FALSE))=TRUE,0,VLOOKUP($C59,Event30!$A$17:$I$99,9,FALSE))</f>
        <v>0</v>
      </c>
    </row>
    <row r="60" spans="1:32" ht="15">
      <c r="A60" s="151" t="s">
        <v>139</v>
      </c>
      <c r="B60" s="174" t="s">
        <v>81</v>
      </c>
      <c r="C60" s="220" t="s">
        <v>101</v>
      </c>
      <c r="D60" s="90">
        <f>IF(ISNA(VLOOKUP($C60,'RPA Caclulations'!$C$6:$K$81,3,FALSE))=TRUE,"0",VLOOKUP($C60,'RPA Caclulations'!$C$6:$K$81,3,FALSE))</f>
        <v>53</v>
      </c>
      <c r="E60" s="85" t="str">
        <f>IF(ISNA(VLOOKUP($C60,'Canadian Selections Dec 19 - M'!$A$17:$I$67,9,FALSE))=TRUE,"0",VLOOKUP($C60,'Canadian Selections Dec 19 - M'!$A$17:$I$67,9,FALSE))</f>
        <v>0</v>
      </c>
      <c r="F60" s="86">
        <f>IF(ISNA(VLOOKUP($C60,'Canadian Selections Dec 20 - M'!$A$17:$I$17,9,FALSE))=TRUE,0,VLOOKUP($C60,'Canadian Selections Dec 20 - M'!$A$17:$I$17,9,FALSE))</f>
        <v>0</v>
      </c>
      <c r="G60" s="86">
        <f>IF(ISNA(VLOOKUP($C60,'Le Massif Cnd. Series Jan 16 MO'!$A$17:$I$95,9,FALSE))=TRUE,0,VLOOKUP($C60,'Le Massif Cnd. Series Jan 16 MO'!$A$17:$I$95,9,FALSE))</f>
        <v>0</v>
      </c>
      <c r="H60" s="86">
        <f>IF(ISNA(VLOOKUP($C60,'Le Massif Cnd. Series Jan 17 DM'!$A$17:$I$97,9,FALSE))=TRUE,0,VLOOKUP($C60,'Le Massif Cnd. Series Jan 17 DM'!$A$17:$I$97,9,FALSE))</f>
        <v>0</v>
      </c>
      <c r="I60" s="86">
        <f>IF(ISNA(VLOOKUP($C60,'USSA Bristol Jan 16 MO'!$A$17:$I$100,9,FALSE))=TRUE,0,VLOOKUP($C60,'USSA Bristol Jan 16 MO'!$A$17:$I$100,9,FALSE))</f>
        <v>0</v>
      </c>
      <c r="J60" s="86">
        <f>IF(ISNA(VLOOKUP($C60,'USSA Bristol Jan 17 DM'!$A$17:$I$99,9,FALSE))=TRUE,0,VLOOKUP($C60,'USSA Bristol Jan 17 DM'!$A$17:$I$99,9,FALSE))</f>
        <v>0</v>
      </c>
      <c r="K60" s="86">
        <f>IF(ISNA(VLOOKUP($C60,'Apex Cnd. Series Feb 6 MO'!$A$17:$I$99,9,FALSE))=TRUE,0,VLOOKUP($C60,'Apex Cnd. Series Feb 6 MO'!$A$17:$I$99,9,FALSE))</f>
        <v>0</v>
      </c>
      <c r="L60" s="86">
        <f>IF(ISNA(VLOOKUP($C60,'Apex Cnd. Series Feb 7 DM'!$A$17:$I$99,9,FALSE))=TRUE,0,VLOOKUP($C60,'Apex Cnd. Series Feb 7 DM'!$A$17:$I$99,9,FALSE))</f>
        <v>0</v>
      </c>
      <c r="M60" s="86">
        <f>IF(ISNA(VLOOKUP($C60,'Calabogie TT Feb 7 MO'!$A$17:$I$96,9,FALSE))=TRUE,0,VLOOKUP($C60,'Calabogie TT Feb 7 MO'!$A$17:$I$96,9,FALSE))</f>
        <v>0</v>
      </c>
      <c r="N60" s="86">
        <f>IF(ISNA(VLOOKUP($C60,'Calabogie TT Feb 6 MO'!$A$17:$I$99,9,FALSE))=TRUE,0,VLOOKUP($C60,'Calabogie TT Feb 6 MO'!$A$17:$I$99,9,FALSE))</f>
        <v>38</v>
      </c>
      <c r="O60" s="86">
        <f>IF(ISNA(VLOOKUP($C60,'Calgary Nor-Am Feb 13 MO'!$A$17:$I$99,9,FALSE))=TRUE,0,VLOOKUP($C60,'Calgary Nor-Am Feb 13 MO'!$A$17:$I$99,9,FALSE))</f>
        <v>0</v>
      </c>
      <c r="P60" s="86">
        <f>IF(ISNA(VLOOKUP($C60,'Calgary Nor-Am Feb 14 DM'!$A$17:$I$99,9,FALSE))=TRUE,0,VLOOKUP($C60,'Calgary Nor-Am Feb 14 DM'!$A$17:$I$99,9,FALSE))</f>
        <v>0</v>
      </c>
      <c r="Q60" s="86">
        <f>IF(ISNA(VLOOKUP($C60,'Camp Fortune TT Feb 21 MO'!$A$17:$I$99,9,FALSE))=TRUE,0,VLOOKUP($C60,'Camp Fortune TT Feb 21 MO'!$A$17:$I$99,9,FALSE))</f>
        <v>28</v>
      </c>
      <c r="R60" s="85">
        <f>IF(ISNA(VLOOKUP($C60,'Park City Nor-Am Feb 20 MO'!$A$17:$I$99,9,FALSE))=TRUE,0,VLOOKUP($C60,'Park City Nor-Am Feb 20 MO'!$A$17:$I$99,9,FALSE))</f>
        <v>0</v>
      </c>
      <c r="S60" s="86">
        <f>IF(ISNA(VLOOKUP($C60,'Park City Nor-Am Feb 21 DM'!$A$17:$I$99,9,FALSE))=TRUE,0,VLOOKUP($C60,'Park City Nor-Am Feb 21 DM'!$A$17:$I$99,9,FALSE))</f>
        <v>0</v>
      </c>
      <c r="T60" s="86">
        <f>IF(ISNA(VLOOKUP($C60,'Caledon TT Feb 27 MO'!$A$17:$I$98,9,FALSE))=TRUE,0,VLOOKUP($C60,'Caledon TT Feb 27 MO'!$A$17:$I$98,9,FALSE))</f>
        <v>0</v>
      </c>
      <c r="U60" s="86">
        <f>IF(ISNA(VLOOKUP($C60,'Caledon TT Feb 28 DM'!$A$17:$I$99,9,FALSE))=TRUE,0,VLOOKUP($C60,'Caledon TT Feb 28 DM'!$A$17:$I$99,9,FALSE))</f>
        <v>0</v>
      </c>
      <c r="V60" s="86">
        <f>IF(ISNA(VLOOKUP($C60,'Killington Nor-Am March 5 MO'!$A$17:$I$99,9,FALSE))=TRUE,0,VLOOKUP($C60,'Killington Nor-Am March 5 MO'!$A$17:$I$99,9,FALSE))</f>
        <v>0</v>
      </c>
      <c r="W60" s="86">
        <f>IF(ISNA(VLOOKUP($C60,'Killington Nor-Am March 6 DM'!$A$17:$I$99,9,FALSE))=TRUE,0,VLOOKUP($C60,'Killington Nor-Am March 6 DM'!$A$17:$I$99,9,FALSE))</f>
        <v>0</v>
      </c>
      <c r="X60" s="86">
        <f>IF(ISNA(VLOOKUP($C60,'VSC Nor-Am Feb 27 MO'!$A$17:$I$99,9,FALSE))=TRUE,0,VLOOKUP($C60,'VSC Nor-Am Feb 27 MO'!$A$17:$I$99,9,FALSE))</f>
        <v>0</v>
      </c>
      <c r="Y60" s="86">
        <f>IF(ISNA(VLOOKUP($C60,'VSC Nor-Am Feb 28 DM'!$A$17:$I$99,9,FALSE))=TRUE,0,VLOOKUP($C60,'VSC Nor-Am Feb 28 DM'!$A$17:$I$99,9,FALSE))</f>
        <v>0</v>
      </c>
      <c r="Z60" s="86">
        <f>IF(ISNA(VLOOKUP($C60,'Sr Nationals March 12 MO'!$A$17:$I$99,9,FALSE))=TRUE,0,VLOOKUP($C60,'Sr Nationals March 12 MO'!$A$17:$I$99,9,FALSE))</f>
        <v>0</v>
      </c>
      <c r="AA60" s="86">
        <f>IF(ISNA(VLOOKUP($C60,'Sr Nationals March 13 DM'!$A$17:$I$99,9,FALSE))=TRUE,0,VLOOKUP($C60,'Sr Nationals March 13 DM'!$A$17:$I$99,9,FALSE))</f>
        <v>0</v>
      </c>
      <c r="AB60" s="86">
        <f>IF(ISNA(VLOOKUP($C60,'Jr Nationals March 18 MO'!$A$17:$I$99,9,FALSE))=TRUE,0,VLOOKUP($C60,'Jr Nationals March 18 MO'!$A$17:$I$99,9,FALSE))</f>
        <v>0</v>
      </c>
      <c r="AC60" s="86">
        <f>IF(ISNA(VLOOKUP($C60,'Thunder Bay TT Jan 2016 MO'!$A$17:$I$99,9,FALSE))=TRUE,0,VLOOKUP($C60,'Thunder Bay TT Jan 2016 MO'!$A$17:$I$99,9,FALSE))</f>
        <v>0</v>
      </c>
      <c r="AD60" s="86">
        <f>IF(ISNA(VLOOKUP($C60,Event28!$A$17:$I$99,9,FALSE))=TRUE,0,VLOOKUP($C60,Event28!$A$17:$I$99,9,FALSE))</f>
        <v>0</v>
      </c>
      <c r="AE60" s="86">
        <f>IF(ISNA(VLOOKUP($C60,Event29!$A$17:$I$99,9,FALSE))=TRUE,0,VLOOKUP($C60,Event29!$A$17:$I$99,9,FALSE))</f>
        <v>0</v>
      </c>
      <c r="AF60" s="86">
        <f>IF(ISNA(VLOOKUP($C60,Event30!$A$17:$I$99,9,FALSE))=TRUE,0,VLOOKUP($C60,Event30!$A$17:$I$99,9,FALSE))</f>
        <v>0</v>
      </c>
    </row>
    <row r="61" spans="1:32" ht="13.5">
      <c r="A61" s="151" t="s">
        <v>141</v>
      </c>
      <c r="B61" s="151" t="s">
        <v>81</v>
      </c>
      <c r="C61" s="220" t="s">
        <v>172</v>
      </c>
      <c r="D61" s="90">
        <f>IF(ISNA(VLOOKUP($C61,'RPA Caclulations'!$C$6:$K$81,3,FALSE))=TRUE,"0",VLOOKUP($C61,'RPA Caclulations'!$C$6:$K$81,3,FALSE))</f>
        <v>54</v>
      </c>
      <c r="E61" s="85" t="str">
        <f>IF(ISNA(VLOOKUP($C61,'Canadian Selections Dec 19 - M'!$A$17:$I$67,9,FALSE))=TRUE,"0",VLOOKUP($C61,'Canadian Selections Dec 19 - M'!$A$17:$I$67,9,FALSE))</f>
        <v>0</v>
      </c>
      <c r="F61" s="86">
        <f>IF(ISNA(VLOOKUP($C61,'Canadian Selections Dec 20 - M'!$A$17:$I$17,9,FALSE))=TRUE,0,VLOOKUP($C61,'Canadian Selections Dec 20 - M'!$A$17:$I$17,9,FALSE))</f>
        <v>0</v>
      </c>
      <c r="G61" s="86">
        <f>IF(ISNA(VLOOKUP($C61,'Le Massif Cnd. Series Jan 16 MO'!$A$17:$I$95,9,FALSE))=TRUE,0,VLOOKUP($C61,'Le Massif Cnd. Series Jan 16 MO'!$A$17:$I$95,9,FALSE))</f>
        <v>0</v>
      </c>
      <c r="H61" s="86">
        <f>IF(ISNA(VLOOKUP($C61,'Le Massif Cnd. Series Jan 17 DM'!$A$17:$I$97,9,FALSE))=TRUE,0,VLOOKUP($C61,'Le Massif Cnd. Series Jan 17 DM'!$A$17:$I$97,9,FALSE))</f>
        <v>0</v>
      </c>
      <c r="I61" s="86">
        <f>IF(ISNA(VLOOKUP($C61,'USSA Bristol Jan 16 MO'!$A$17:$I$100,9,FALSE))=TRUE,0,VLOOKUP($C61,'USSA Bristol Jan 16 MO'!$A$17:$I$100,9,FALSE))</f>
        <v>0</v>
      </c>
      <c r="J61" s="86">
        <f>IF(ISNA(VLOOKUP($C61,'USSA Bristol Jan 17 DM'!$A$17:$I$99,9,FALSE))=TRUE,0,VLOOKUP($C61,'USSA Bristol Jan 17 DM'!$A$17:$I$99,9,FALSE))</f>
        <v>0</v>
      </c>
      <c r="K61" s="86">
        <f>IF(ISNA(VLOOKUP($C61,'Apex Cnd. Series Feb 6 MO'!$A$17:$I$99,9,FALSE))=TRUE,0,VLOOKUP($C61,'Apex Cnd. Series Feb 6 MO'!$A$17:$I$99,9,FALSE))</f>
        <v>0</v>
      </c>
      <c r="L61" s="86">
        <f>IF(ISNA(VLOOKUP($C61,'Apex Cnd. Series Feb 7 DM'!$A$17:$I$99,9,FALSE))=TRUE,0,VLOOKUP($C61,'Apex Cnd. Series Feb 7 DM'!$A$17:$I$99,9,FALSE))</f>
        <v>0</v>
      </c>
      <c r="M61" s="86">
        <f>IF(ISNA(VLOOKUP($C61,'Calabogie TT Feb 7 MO'!$A$17:$I$96,9,FALSE))=TRUE,0,VLOOKUP($C61,'Calabogie TT Feb 7 MO'!$A$17:$I$96,9,FALSE))</f>
        <v>0</v>
      </c>
      <c r="N61" s="86">
        <f>IF(ISNA(VLOOKUP($C61,'Calabogie TT Feb 6 MO'!$A$17:$I$99,9,FALSE))=TRUE,0,VLOOKUP($C61,'Calabogie TT Feb 6 MO'!$A$17:$I$99,9,FALSE))</f>
        <v>0</v>
      </c>
      <c r="O61" s="86">
        <f>IF(ISNA(VLOOKUP($C61,'Calgary Nor-Am Feb 13 MO'!$A$17:$I$99,9,FALSE))=TRUE,0,VLOOKUP($C61,'Calgary Nor-Am Feb 13 MO'!$A$17:$I$99,9,FALSE))</f>
        <v>0</v>
      </c>
      <c r="P61" s="86">
        <f>IF(ISNA(VLOOKUP($C61,'Calgary Nor-Am Feb 14 DM'!$A$17:$I$99,9,FALSE))=TRUE,0,VLOOKUP($C61,'Calgary Nor-Am Feb 14 DM'!$A$17:$I$99,9,FALSE))</f>
        <v>0</v>
      </c>
      <c r="Q61" s="86">
        <f>IF(ISNA(VLOOKUP($C61,'Camp Fortune TT Feb 21 MO'!$A$17:$I$99,9,FALSE))=TRUE,0,VLOOKUP($C61,'Camp Fortune TT Feb 21 MO'!$A$17:$I$99,9,FALSE))</f>
        <v>0</v>
      </c>
      <c r="R61" s="85">
        <f>IF(ISNA(VLOOKUP($C61,'Park City Nor-Am Feb 20 MO'!$A$17:$I$99,9,FALSE))=TRUE,0,VLOOKUP($C61,'Park City Nor-Am Feb 20 MO'!$A$17:$I$99,9,FALSE))</f>
        <v>0</v>
      </c>
      <c r="S61" s="86">
        <f>IF(ISNA(VLOOKUP($C61,'Park City Nor-Am Feb 21 DM'!$A$17:$I$99,9,FALSE))=TRUE,0,VLOOKUP($C61,'Park City Nor-Am Feb 21 DM'!$A$17:$I$99,9,FALSE))</f>
        <v>0</v>
      </c>
      <c r="T61" s="86">
        <f>IF(ISNA(VLOOKUP($C61,'Caledon TT Feb 27 MO'!$A$17:$I$98,9,FALSE))=TRUE,0,VLOOKUP($C61,'Caledon TT Feb 27 MO'!$A$17:$I$98,9,FALSE))</f>
        <v>45</v>
      </c>
      <c r="U61" s="86">
        <f>IF(ISNA(VLOOKUP($C61,'Caledon TT Feb 28 DM'!$A$17:$I$99,9,FALSE))=TRUE,0,VLOOKUP($C61,'Caledon TT Feb 28 DM'!$A$17:$I$99,9,FALSE))</f>
        <v>27</v>
      </c>
      <c r="V61" s="86">
        <f>IF(ISNA(VLOOKUP($C61,'Killington Nor-Am March 5 MO'!$A$17:$I$99,9,FALSE))=TRUE,0,VLOOKUP($C61,'Killington Nor-Am March 5 MO'!$A$17:$I$99,9,FALSE))</f>
        <v>0</v>
      </c>
      <c r="W61" s="86">
        <f>IF(ISNA(VLOOKUP($C61,'Killington Nor-Am March 6 DM'!$A$17:$I$99,9,FALSE))=TRUE,0,VLOOKUP($C61,'Killington Nor-Am March 6 DM'!$A$17:$I$99,9,FALSE))</f>
        <v>0</v>
      </c>
      <c r="X61" s="86">
        <f>IF(ISNA(VLOOKUP($C61,'VSC Nor-Am Feb 27 MO'!$A$17:$I$99,9,FALSE))=TRUE,0,VLOOKUP($C61,'VSC Nor-Am Feb 27 MO'!$A$17:$I$99,9,FALSE))</f>
        <v>0</v>
      </c>
      <c r="Y61" s="86">
        <f>IF(ISNA(VLOOKUP($C61,'VSC Nor-Am Feb 28 DM'!$A$17:$I$99,9,FALSE))=TRUE,0,VLOOKUP($C61,'VSC Nor-Am Feb 28 DM'!$A$17:$I$99,9,FALSE))</f>
        <v>0</v>
      </c>
      <c r="Z61" s="86">
        <f>IF(ISNA(VLOOKUP($C61,'Sr Nationals March 12 MO'!$A$17:$I$99,9,FALSE))=TRUE,0,VLOOKUP($C61,'Sr Nationals March 12 MO'!$A$17:$I$99,9,FALSE))</f>
        <v>0</v>
      </c>
      <c r="AA61" s="86">
        <f>IF(ISNA(VLOOKUP($C61,'Sr Nationals March 13 DM'!$A$17:$I$99,9,FALSE))=TRUE,0,VLOOKUP($C61,'Sr Nationals March 13 DM'!$A$17:$I$99,9,FALSE))</f>
        <v>0</v>
      </c>
      <c r="AB61" s="86">
        <f>IF(ISNA(VLOOKUP($C61,'Jr Nationals March 18 MO'!$A$17:$I$99,9,FALSE))=TRUE,0,VLOOKUP($C61,'Jr Nationals March 18 MO'!$A$17:$I$99,9,FALSE))</f>
        <v>0</v>
      </c>
      <c r="AC61" s="86">
        <f>IF(ISNA(VLOOKUP($C61,'Thunder Bay TT Jan 2016 MO'!$A$17:$I$99,9,FALSE))=TRUE,0,VLOOKUP($C61,'Thunder Bay TT Jan 2016 MO'!$A$17:$I$99,9,FALSE))</f>
        <v>0</v>
      </c>
      <c r="AD61" s="86">
        <f>IF(ISNA(VLOOKUP($C61,Event28!$A$17:$I$99,9,FALSE))=TRUE,0,VLOOKUP($C61,Event28!$A$17:$I$99,9,FALSE))</f>
        <v>0</v>
      </c>
      <c r="AE61" s="86">
        <f>IF(ISNA(VLOOKUP($C61,Event29!$A$17:$I$99,9,FALSE))=TRUE,0,VLOOKUP($C61,Event29!$A$17:$I$99,9,FALSE))</f>
        <v>0</v>
      </c>
      <c r="AF61" s="86">
        <f>IF(ISNA(VLOOKUP($C61,Event30!$A$17:$I$99,9,FALSE))=TRUE,0,VLOOKUP($C61,Event30!$A$17:$I$99,9,FALSE))</f>
        <v>0</v>
      </c>
    </row>
    <row r="62" spans="1:32" ht="15">
      <c r="A62" s="151" t="s">
        <v>139</v>
      </c>
      <c r="B62" s="174" t="s">
        <v>81</v>
      </c>
      <c r="C62" s="220" t="s">
        <v>102</v>
      </c>
      <c r="D62" s="90">
        <f>IF(ISNA(VLOOKUP($C62,'RPA Caclulations'!$C$6:$K$81,3,FALSE))=TRUE,"0",VLOOKUP($C62,'RPA Caclulations'!$C$6:$K$81,3,FALSE))</f>
        <v>55</v>
      </c>
      <c r="E62" s="85" t="str">
        <f>IF(ISNA(VLOOKUP($C62,'Canadian Selections Dec 19 - M'!$A$17:$I$67,9,FALSE))=TRUE,"0",VLOOKUP($C62,'Canadian Selections Dec 19 - M'!$A$17:$I$67,9,FALSE))</f>
        <v>0</v>
      </c>
      <c r="F62" s="86">
        <f>IF(ISNA(VLOOKUP($C62,'Canadian Selections Dec 20 - M'!$A$17:$I$17,9,FALSE))=TRUE,0,VLOOKUP($C62,'Canadian Selections Dec 20 - M'!$A$17:$I$17,9,FALSE))</f>
        <v>0</v>
      </c>
      <c r="G62" s="86">
        <f>IF(ISNA(VLOOKUP($C62,'Le Massif Cnd. Series Jan 16 MO'!$A$17:$I$95,9,FALSE))=TRUE,0,VLOOKUP($C62,'Le Massif Cnd. Series Jan 16 MO'!$A$17:$I$95,9,FALSE))</f>
        <v>0</v>
      </c>
      <c r="H62" s="86">
        <f>IF(ISNA(VLOOKUP($C62,'Le Massif Cnd. Series Jan 17 DM'!$A$17:$I$97,9,FALSE))=TRUE,0,VLOOKUP($C62,'Le Massif Cnd. Series Jan 17 DM'!$A$17:$I$97,9,FALSE))</f>
        <v>0</v>
      </c>
      <c r="I62" s="86">
        <f>IF(ISNA(VLOOKUP($C62,'USSA Bristol Jan 16 MO'!$A$17:$I$100,9,FALSE))=TRUE,0,VLOOKUP($C62,'USSA Bristol Jan 16 MO'!$A$17:$I$100,9,FALSE))</f>
        <v>0</v>
      </c>
      <c r="J62" s="86">
        <f>IF(ISNA(VLOOKUP($C62,'USSA Bristol Jan 17 DM'!$A$17:$I$99,9,FALSE))=TRUE,0,VLOOKUP($C62,'USSA Bristol Jan 17 DM'!$A$17:$I$99,9,FALSE))</f>
        <v>0</v>
      </c>
      <c r="K62" s="86">
        <f>IF(ISNA(VLOOKUP($C62,'Apex Cnd. Series Feb 6 MO'!$A$17:$I$99,9,FALSE))=TRUE,0,VLOOKUP($C62,'Apex Cnd. Series Feb 6 MO'!$A$17:$I$99,9,FALSE))</f>
        <v>0</v>
      </c>
      <c r="L62" s="86">
        <f>IF(ISNA(VLOOKUP($C62,'Apex Cnd. Series Feb 7 DM'!$A$17:$I$99,9,FALSE))=TRUE,0,VLOOKUP($C62,'Apex Cnd. Series Feb 7 DM'!$A$17:$I$99,9,FALSE))</f>
        <v>0</v>
      </c>
      <c r="M62" s="86">
        <f>IF(ISNA(VLOOKUP($C62,'Calabogie TT Feb 7 MO'!$A$17:$I$96,9,FALSE))=TRUE,0,VLOOKUP($C62,'Calabogie TT Feb 7 MO'!$A$17:$I$96,9,FALSE))</f>
        <v>42</v>
      </c>
      <c r="N62" s="86">
        <f>IF(ISNA(VLOOKUP($C62,'Calabogie TT Feb 6 MO'!$A$17:$I$99,9,FALSE))=TRUE,0,VLOOKUP($C62,'Calabogie TT Feb 6 MO'!$A$17:$I$99,9,FALSE))</f>
        <v>41</v>
      </c>
      <c r="O62" s="86">
        <f>IF(ISNA(VLOOKUP($C62,'Calgary Nor-Am Feb 13 MO'!$A$17:$I$99,9,FALSE))=TRUE,0,VLOOKUP($C62,'Calgary Nor-Am Feb 13 MO'!$A$17:$I$99,9,FALSE))</f>
        <v>0</v>
      </c>
      <c r="P62" s="86">
        <f>IF(ISNA(VLOOKUP($C62,'Calgary Nor-Am Feb 14 DM'!$A$17:$I$99,9,FALSE))=TRUE,0,VLOOKUP($C62,'Calgary Nor-Am Feb 14 DM'!$A$17:$I$99,9,FALSE))</f>
        <v>0</v>
      </c>
      <c r="Q62" s="86">
        <f>IF(ISNA(VLOOKUP($C62,'Camp Fortune TT Feb 21 MO'!$A$17:$I$99,9,FALSE))=TRUE,0,VLOOKUP($C62,'Camp Fortune TT Feb 21 MO'!$A$17:$I$99,9,FALSE))</f>
        <v>45</v>
      </c>
      <c r="R62" s="85">
        <f>IF(ISNA(VLOOKUP($C62,'Park City Nor-Am Feb 20 MO'!$A$17:$I$99,9,FALSE))=TRUE,0,VLOOKUP($C62,'Park City Nor-Am Feb 20 MO'!$A$17:$I$99,9,FALSE))</f>
        <v>0</v>
      </c>
      <c r="S62" s="86">
        <f>IF(ISNA(VLOOKUP($C62,'Park City Nor-Am Feb 21 DM'!$A$17:$I$99,9,FALSE))=TRUE,0,VLOOKUP($C62,'Park City Nor-Am Feb 21 DM'!$A$17:$I$99,9,FALSE))</f>
        <v>0</v>
      </c>
      <c r="T62" s="86">
        <f>IF(ISNA(VLOOKUP($C62,'Caledon TT Feb 27 MO'!$A$17:$I$98,9,FALSE))=TRUE,0,VLOOKUP($C62,'Caledon TT Feb 27 MO'!$A$17:$I$98,9,FALSE))</f>
        <v>0</v>
      </c>
      <c r="U62" s="86">
        <f>IF(ISNA(VLOOKUP($C62,'Caledon TT Feb 28 DM'!$A$17:$I$99,9,FALSE))=TRUE,0,VLOOKUP($C62,'Caledon TT Feb 28 DM'!$A$17:$I$99,9,FALSE))</f>
        <v>0</v>
      </c>
      <c r="V62" s="86">
        <f>IF(ISNA(VLOOKUP($C62,'Killington Nor-Am March 5 MO'!$A$17:$I$99,9,FALSE))=TRUE,0,VLOOKUP($C62,'Killington Nor-Am March 5 MO'!$A$17:$I$99,9,FALSE))</f>
        <v>0</v>
      </c>
      <c r="W62" s="86">
        <f>IF(ISNA(VLOOKUP($C62,'Killington Nor-Am March 6 DM'!$A$17:$I$99,9,FALSE))=TRUE,0,VLOOKUP($C62,'Killington Nor-Am March 6 DM'!$A$17:$I$99,9,FALSE))</f>
        <v>0</v>
      </c>
      <c r="X62" s="86">
        <f>IF(ISNA(VLOOKUP($C62,'VSC Nor-Am Feb 27 MO'!$A$17:$I$99,9,FALSE))=TRUE,0,VLOOKUP($C62,'VSC Nor-Am Feb 27 MO'!$A$17:$I$99,9,FALSE))</f>
        <v>0</v>
      </c>
      <c r="Y62" s="86">
        <f>IF(ISNA(VLOOKUP($C62,'VSC Nor-Am Feb 28 DM'!$A$17:$I$99,9,FALSE))=TRUE,0,VLOOKUP($C62,'VSC Nor-Am Feb 28 DM'!$A$17:$I$99,9,FALSE))</f>
        <v>0</v>
      </c>
      <c r="Z62" s="86">
        <f>IF(ISNA(VLOOKUP($C62,'Sr Nationals March 12 MO'!$A$17:$I$99,9,FALSE))=TRUE,0,VLOOKUP($C62,'Sr Nationals March 12 MO'!$A$17:$I$99,9,FALSE))</f>
        <v>0</v>
      </c>
      <c r="AA62" s="86">
        <f>IF(ISNA(VLOOKUP($C62,'Sr Nationals March 13 DM'!$A$17:$I$99,9,FALSE))=TRUE,0,VLOOKUP($C62,'Sr Nationals March 13 DM'!$A$17:$I$99,9,FALSE))</f>
        <v>0</v>
      </c>
      <c r="AB62" s="86">
        <f>IF(ISNA(VLOOKUP($C62,'Jr Nationals March 18 MO'!$A$17:$I$99,9,FALSE))=TRUE,0,VLOOKUP($C62,'Jr Nationals March 18 MO'!$A$17:$I$99,9,FALSE))</f>
        <v>0</v>
      </c>
      <c r="AC62" s="86">
        <f>IF(ISNA(VLOOKUP($C62,'Thunder Bay TT Jan 2016 MO'!$A$17:$I$99,9,FALSE))=TRUE,0,VLOOKUP($C62,'Thunder Bay TT Jan 2016 MO'!$A$17:$I$99,9,FALSE))</f>
        <v>0</v>
      </c>
      <c r="AD62" s="86">
        <f>IF(ISNA(VLOOKUP($C62,Event28!$A$17:$I$99,9,FALSE))=TRUE,0,VLOOKUP($C62,Event28!$A$17:$I$99,9,FALSE))</f>
        <v>0</v>
      </c>
      <c r="AE62" s="86">
        <f>IF(ISNA(VLOOKUP($C62,Event29!$A$17:$I$99,9,FALSE))=TRUE,0,VLOOKUP($C62,Event29!$A$17:$I$99,9,FALSE))</f>
        <v>0</v>
      </c>
      <c r="AF62" s="86">
        <f>IF(ISNA(VLOOKUP($C62,Event30!$A$17:$I$99,9,FALSE))=TRUE,0,VLOOKUP($C62,Event30!$A$17:$I$99,9,FALSE))</f>
        <v>0</v>
      </c>
    </row>
    <row r="63" spans="1:32" ht="15">
      <c r="A63" s="151" t="s">
        <v>139</v>
      </c>
      <c r="B63" s="174" t="s">
        <v>81</v>
      </c>
      <c r="C63" s="220" t="s">
        <v>99</v>
      </c>
      <c r="D63" s="90">
        <f>IF(ISNA(VLOOKUP($C63,'RPA Caclulations'!$C$6:$K$81,3,FALSE))=TRUE,"0",VLOOKUP($C63,'RPA Caclulations'!$C$6:$K$81,3,FALSE))</f>
        <v>56</v>
      </c>
      <c r="E63" s="85" t="str">
        <f>IF(ISNA(VLOOKUP($C63,'Canadian Selections Dec 19 - M'!$A$17:$I$67,9,FALSE))=TRUE,"0",VLOOKUP($C63,'Canadian Selections Dec 19 - M'!$A$17:$I$67,9,FALSE))</f>
        <v>0</v>
      </c>
      <c r="F63" s="86">
        <f>IF(ISNA(VLOOKUP($C63,'Canadian Selections Dec 20 - M'!$A$17:$I$17,9,FALSE))=TRUE,0,VLOOKUP($C63,'Canadian Selections Dec 20 - M'!$A$17:$I$17,9,FALSE))</f>
        <v>0</v>
      </c>
      <c r="G63" s="86">
        <f>IF(ISNA(VLOOKUP($C63,'Le Massif Cnd. Series Jan 16 MO'!$A$17:$I$95,9,FALSE))=TRUE,0,VLOOKUP($C63,'Le Massif Cnd. Series Jan 16 MO'!$A$17:$I$95,9,FALSE))</f>
        <v>0</v>
      </c>
      <c r="H63" s="86">
        <f>IF(ISNA(VLOOKUP($C63,'Le Massif Cnd. Series Jan 17 DM'!$A$17:$I$97,9,FALSE))=TRUE,0,VLOOKUP($C63,'Le Massif Cnd. Series Jan 17 DM'!$A$17:$I$97,9,FALSE))</f>
        <v>0</v>
      </c>
      <c r="I63" s="86">
        <f>IF(ISNA(VLOOKUP($C63,'USSA Bristol Jan 16 MO'!$A$17:$I$100,9,FALSE))=TRUE,0,VLOOKUP($C63,'USSA Bristol Jan 16 MO'!$A$17:$I$100,9,FALSE))</f>
        <v>0</v>
      </c>
      <c r="J63" s="86">
        <f>IF(ISNA(VLOOKUP($C63,'USSA Bristol Jan 17 DM'!$A$17:$I$99,9,FALSE))=TRUE,0,VLOOKUP($C63,'USSA Bristol Jan 17 DM'!$A$17:$I$99,9,FALSE))</f>
        <v>0</v>
      </c>
      <c r="K63" s="86">
        <f>IF(ISNA(VLOOKUP($C63,'Apex Cnd. Series Feb 6 MO'!$A$17:$I$99,9,FALSE))=TRUE,0,VLOOKUP($C63,'Apex Cnd. Series Feb 6 MO'!$A$17:$I$99,9,FALSE))</f>
        <v>0</v>
      </c>
      <c r="L63" s="86">
        <f>IF(ISNA(VLOOKUP($C63,'Apex Cnd. Series Feb 7 DM'!$A$17:$I$99,9,FALSE))=TRUE,0,VLOOKUP($C63,'Apex Cnd. Series Feb 7 DM'!$A$17:$I$99,9,FALSE))</f>
        <v>0</v>
      </c>
      <c r="M63" s="86">
        <f>IF(ISNA(VLOOKUP($C63,'Calabogie TT Feb 7 MO'!$A$17:$I$96,9,FALSE))=TRUE,0,VLOOKUP($C63,'Calabogie TT Feb 7 MO'!$A$17:$I$96,9,FALSE))</f>
        <v>41</v>
      </c>
      <c r="N63" s="86">
        <f>IF(ISNA(VLOOKUP($C63,'Calabogie TT Feb 6 MO'!$A$17:$I$99,9,FALSE))=TRUE,0,VLOOKUP($C63,'Calabogie TT Feb 6 MO'!$A$17:$I$99,9,FALSE))</f>
        <v>36</v>
      </c>
      <c r="O63" s="86">
        <f>IF(ISNA(VLOOKUP($C63,'Calgary Nor-Am Feb 13 MO'!$A$17:$I$99,9,FALSE))=TRUE,0,VLOOKUP($C63,'Calgary Nor-Am Feb 13 MO'!$A$17:$I$99,9,FALSE))</f>
        <v>0</v>
      </c>
      <c r="P63" s="86">
        <f>IF(ISNA(VLOOKUP($C63,'Calgary Nor-Am Feb 14 DM'!$A$17:$I$99,9,FALSE))=TRUE,0,VLOOKUP($C63,'Calgary Nor-Am Feb 14 DM'!$A$17:$I$99,9,FALSE))</f>
        <v>0</v>
      </c>
      <c r="Q63" s="86">
        <f>IF(ISNA(VLOOKUP($C63,'Camp Fortune TT Feb 21 MO'!$A$17:$I$99,9,FALSE))=TRUE,0,VLOOKUP($C63,'Camp Fortune TT Feb 21 MO'!$A$17:$I$99,9,FALSE))</f>
        <v>48</v>
      </c>
      <c r="R63" s="85">
        <f>IF(ISNA(VLOOKUP($C63,'Park City Nor-Am Feb 20 MO'!$A$17:$I$99,9,FALSE))=TRUE,0,VLOOKUP($C63,'Park City Nor-Am Feb 20 MO'!$A$17:$I$99,9,FALSE))</f>
        <v>0</v>
      </c>
      <c r="S63" s="86">
        <f>IF(ISNA(VLOOKUP($C63,'Park City Nor-Am Feb 21 DM'!$A$17:$I$99,9,FALSE))=TRUE,0,VLOOKUP($C63,'Park City Nor-Am Feb 21 DM'!$A$17:$I$99,9,FALSE))</f>
        <v>0</v>
      </c>
      <c r="T63" s="86">
        <f>IF(ISNA(VLOOKUP($C63,'Caledon TT Feb 27 MO'!$A$17:$I$98,9,FALSE))=TRUE,0,VLOOKUP($C63,'Caledon TT Feb 27 MO'!$A$17:$I$98,9,FALSE))</f>
        <v>0</v>
      </c>
      <c r="U63" s="86">
        <f>IF(ISNA(VLOOKUP($C63,'Caledon TT Feb 28 DM'!$A$17:$I$99,9,FALSE))=TRUE,0,VLOOKUP($C63,'Caledon TT Feb 28 DM'!$A$17:$I$99,9,FALSE))</f>
        <v>0</v>
      </c>
      <c r="V63" s="86">
        <f>IF(ISNA(VLOOKUP($C63,'Killington Nor-Am March 5 MO'!$A$17:$I$99,9,FALSE))=TRUE,0,VLOOKUP($C63,'Killington Nor-Am March 5 MO'!$A$17:$I$99,9,FALSE))</f>
        <v>0</v>
      </c>
      <c r="W63" s="86">
        <f>IF(ISNA(VLOOKUP($C63,'Killington Nor-Am March 6 DM'!$A$17:$I$99,9,FALSE))=TRUE,0,VLOOKUP($C63,'Killington Nor-Am March 6 DM'!$A$17:$I$99,9,FALSE))</f>
        <v>0</v>
      </c>
      <c r="X63" s="86">
        <f>IF(ISNA(VLOOKUP($C63,'VSC Nor-Am Feb 27 MO'!$A$17:$I$99,9,FALSE))=TRUE,0,VLOOKUP($C63,'VSC Nor-Am Feb 27 MO'!$A$17:$I$99,9,FALSE))</f>
        <v>0</v>
      </c>
      <c r="Y63" s="86">
        <f>IF(ISNA(VLOOKUP($C63,'VSC Nor-Am Feb 28 DM'!$A$17:$I$99,9,FALSE))=TRUE,0,VLOOKUP($C63,'VSC Nor-Am Feb 28 DM'!$A$17:$I$99,9,FALSE))</f>
        <v>0</v>
      </c>
      <c r="Z63" s="86">
        <f>IF(ISNA(VLOOKUP($C63,'Sr Nationals March 12 MO'!$A$17:$I$99,9,FALSE))=TRUE,0,VLOOKUP($C63,'Sr Nationals March 12 MO'!$A$17:$I$99,9,FALSE))</f>
        <v>0</v>
      </c>
      <c r="AA63" s="86">
        <f>IF(ISNA(VLOOKUP($C63,'Sr Nationals March 13 DM'!$A$17:$I$99,9,FALSE))=TRUE,0,VLOOKUP($C63,'Sr Nationals March 13 DM'!$A$17:$I$99,9,FALSE))</f>
        <v>0</v>
      </c>
      <c r="AB63" s="86">
        <f>IF(ISNA(VLOOKUP($C63,'Jr Nationals March 18 MO'!$A$17:$I$99,9,FALSE))=TRUE,0,VLOOKUP($C63,'Jr Nationals March 18 MO'!$A$17:$I$99,9,FALSE))</f>
        <v>0</v>
      </c>
      <c r="AC63" s="86">
        <f>IF(ISNA(VLOOKUP($C63,'Thunder Bay TT Jan 2016 MO'!$A$17:$I$99,9,FALSE))=TRUE,0,VLOOKUP($C63,'Thunder Bay TT Jan 2016 MO'!$A$17:$I$99,9,FALSE))</f>
        <v>0</v>
      </c>
      <c r="AD63" s="86">
        <f>IF(ISNA(VLOOKUP($C63,Event28!$A$17:$I$99,9,FALSE))=TRUE,0,VLOOKUP($C63,Event28!$A$17:$I$99,9,FALSE))</f>
        <v>0</v>
      </c>
      <c r="AE63" s="86">
        <f>IF(ISNA(VLOOKUP($C63,Event29!$A$17:$I$99,9,FALSE))=TRUE,0,VLOOKUP($C63,Event29!$A$17:$I$99,9,FALSE))</f>
        <v>0</v>
      </c>
      <c r="AF63" s="86">
        <f>IF(ISNA(VLOOKUP($C63,Event30!$A$17:$I$99,9,FALSE))=TRUE,0,VLOOKUP($C63,Event30!$A$17:$I$99,9,FALSE))</f>
        <v>0</v>
      </c>
    </row>
    <row r="64" spans="1:32" ht="13.5">
      <c r="A64" s="151" t="s">
        <v>139</v>
      </c>
      <c r="B64" s="151" t="s">
        <v>67</v>
      </c>
      <c r="C64" s="210" t="s">
        <v>115</v>
      </c>
      <c r="D64" s="90">
        <f>IF(ISNA(VLOOKUP($C64,'RPA Caclulations'!$C$6:$K$81,3,FALSE))=TRUE,"0",VLOOKUP($C64,'RPA Caclulations'!$C$6:$K$81,3,FALSE))</f>
        <v>57</v>
      </c>
      <c r="E64" s="85" t="str">
        <f>IF(ISNA(VLOOKUP($C64,'Canadian Selections Dec 19 - M'!$A$17:$I$67,9,FALSE))=TRUE,"0",VLOOKUP($C64,'Canadian Selections Dec 19 - M'!$A$17:$I$67,9,FALSE))</f>
        <v>0</v>
      </c>
      <c r="F64" s="86">
        <f>IF(ISNA(VLOOKUP($C64,'Canadian Selections Dec 20 - M'!$A$17:$I$17,9,FALSE))=TRUE,0,VLOOKUP($C64,'Canadian Selections Dec 20 - M'!$A$17:$I$17,9,FALSE))</f>
        <v>0</v>
      </c>
      <c r="G64" s="86">
        <f>IF(ISNA(VLOOKUP($C64,'Le Massif Cnd. Series Jan 16 MO'!$A$17:$I$95,9,FALSE))=TRUE,0,VLOOKUP($C64,'Le Massif Cnd. Series Jan 16 MO'!$A$17:$I$95,9,FALSE))</f>
        <v>0</v>
      </c>
      <c r="H64" s="86">
        <f>IF(ISNA(VLOOKUP($C64,'Le Massif Cnd. Series Jan 17 DM'!$A$17:$I$97,9,FALSE))=TRUE,0,VLOOKUP($C64,'Le Massif Cnd. Series Jan 17 DM'!$A$17:$I$97,9,FALSE))</f>
        <v>0</v>
      </c>
      <c r="I64" s="86">
        <f>IF(ISNA(VLOOKUP($C64,'USSA Bristol Jan 16 MO'!$A$17:$I$100,9,FALSE))=TRUE,0,VLOOKUP($C64,'USSA Bristol Jan 16 MO'!$A$17:$I$100,9,FALSE))</f>
        <v>0</v>
      </c>
      <c r="J64" s="86">
        <f>IF(ISNA(VLOOKUP($C64,'USSA Bristol Jan 17 DM'!$A$17:$I$99,9,FALSE))=TRUE,0,VLOOKUP($C64,'USSA Bristol Jan 17 DM'!$A$17:$I$99,9,FALSE))</f>
        <v>0</v>
      </c>
      <c r="K64" s="86">
        <f>IF(ISNA(VLOOKUP($C64,'Apex Cnd. Series Feb 6 MO'!$A$17:$I$99,9,FALSE))=TRUE,0,VLOOKUP($C64,'Apex Cnd. Series Feb 6 MO'!$A$17:$I$99,9,FALSE))</f>
        <v>0</v>
      </c>
      <c r="L64" s="86">
        <f>IF(ISNA(VLOOKUP($C64,'Apex Cnd. Series Feb 7 DM'!$A$17:$I$99,9,FALSE))=TRUE,0,VLOOKUP($C64,'Apex Cnd. Series Feb 7 DM'!$A$17:$I$99,9,FALSE))</f>
        <v>0</v>
      </c>
      <c r="M64" s="86">
        <f>IF(ISNA(VLOOKUP($C64,'Calabogie TT Feb 7 MO'!$A$17:$I$96,9,FALSE))=TRUE,0,VLOOKUP($C64,'Calabogie TT Feb 7 MO'!$A$17:$I$96,9,FALSE))</f>
        <v>34</v>
      </c>
      <c r="N64" s="86">
        <f>IF(ISNA(VLOOKUP($C64,'Calabogie TT Feb 6 MO'!$A$17:$I$99,9,FALSE))=TRUE,0,VLOOKUP($C64,'Calabogie TT Feb 6 MO'!$A$17:$I$99,9,FALSE))</f>
        <v>46</v>
      </c>
      <c r="O64" s="86">
        <f>IF(ISNA(VLOOKUP($C64,'Calgary Nor-Am Feb 13 MO'!$A$17:$I$99,9,FALSE))=TRUE,0,VLOOKUP($C64,'Calgary Nor-Am Feb 13 MO'!$A$17:$I$99,9,FALSE))</f>
        <v>0</v>
      </c>
      <c r="P64" s="86">
        <f>IF(ISNA(VLOOKUP($C64,'Calgary Nor-Am Feb 14 DM'!$A$17:$I$99,9,FALSE))=TRUE,0,VLOOKUP($C64,'Calgary Nor-Am Feb 14 DM'!$A$17:$I$99,9,FALSE))</f>
        <v>0</v>
      </c>
      <c r="Q64" s="86">
        <f>IF(ISNA(VLOOKUP($C64,'Camp Fortune TT Feb 21 MO'!$A$17:$I$99,9,FALSE))=TRUE,0,VLOOKUP($C64,'Camp Fortune TT Feb 21 MO'!$A$17:$I$99,9,FALSE))</f>
        <v>49</v>
      </c>
      <c r="R64" s="85">
        <f>IF(ISNA(VLOOKUP($C64,'Park City Nor-Am Feb 20 MO'!$A$17:$I$99,9,FALSE))=TRUE,0,VLOOKUP($C64,'Park City Nor-Am Feb 20 MO'!$A$17:$I$99,9,FALSE))</f>
        <v>0</v>
      </c>
      <c r="S64" s="86">
        <f>IF(ISNA(VLOOKUP($C64,'Park City Nor-Am Feb 21 DM'!$A$17:$I$99,9,FALSE))=TRUE,0,VLOOKUP($C64,'Park City Nor-Am Feb 21 DM'!$A$17:$I$99,9,FALSE))</f>
        <v>0</v>
      </c>
      <c r="T64" s="86">
        <f>IF(ISNA(VLOOKUP($C64,'Caledon TT Feb 27 MO'!$A$17:$I$98,9,FALSE))=TRUE,0,VLOOKUP($C64,'Caledon TT Feb 27 MO'!$A$17:$I$98,9,FALSE))</f>
        <v>0</v>
      </c>
      <c r="U64" s="86">
        <f>IF(ISNA(VLOOKUP($C64,'Caledon TT Feb 28 DM'!$A$17:$I$99,9,FALSE))=TRUE,0,VLOOKUP($C64,'Caledon TT Feb 28 DM'!$A$17:$I$99,9,FALSE))</f>
        <v>0</v>
      </c>
      <c r="V64" s="86">
        <f>IF(ISNA(VLOOKUP($C64,'Killington Nor-Am March 5 MO'!$A$17:$I$99,9,FALSE))=TRUE,0,VLOOKUP($C64,'Killington Nor-Am March 5 MO'!$A$17:$I$99,9,FALSE))</f>
        <v>0</v>
      </c>
      <c r="W64" s="86">
        <f>IF(ISNA(VLOOKUP($C64,'Killington Nor-Am March 6 DM'!$A$17:$I$99,9,FALSE))=TRUE,0,VLOOKUP($C64,'Killington Nor-Am March 6 DM'!$A$17:$I$99,9,FALSE))</f>
        <v>0</v>
      </c>
      <c r="X64" s="86">
        <f>IF(ISNA(VLOOKUP($C64,'VSC Nor-Am Feb 27 MO'!$A$17:$I$99,9,FALSE))=TRUE,0,VLOOKUP($C64,'VSC Nor-Am Feb 27 MO'!$A$17:$I$99,9,FALSE))</f>
        <v>0</v>
      </c>
      <c r="Y64" s="86">
        <f>IF(ISNA(VLOOKUP($C64,'VSC Nor-Am Feb 28 DM'!$A$17:$I$99,9,FALSE))=TRUE,0,VLOOKUP($C64,'VSC Nor-Am Feb 28 DM'!$A$17:$I$99,9,FALSE))</f>
        <v>0</v>
      </c>
      <c r="Z64" s="86">
        <f>IF(ISNA(VLOOKUP($C64,'Sr Nationals March 12 MO'!$A$17:$I$99,9,FALSE))=TRUE,0,VLOOKUP($C64,'Sr Nationals March 12 MO'!$A$17:$I$99,9,FALSE))</f>
        <v>0</v>
      </c>
      <c r="AA64" s="86">
        <f>IF(ISNA(VLOOKUP($C64,'Sr Nationals March 13 DM'!$A$17:$I$99,9,FALSE))=TRUE,0,VLOOKUP($C64,'Sr Nationals March 13 DM'!$A$17:$I$99,9,FALSE))</f>
        <v>0</v>
      </c>
      <c r="AB64" s="86">
        <f>IF(ISNA(VLOOKUP($C64,'Jr Nationals March 18 MO'!$A$17:$I$99,9,FALSE))=TRUE,0,VLOOKUP($C64,'Jr Nationals March 18 MO'!$A$17:$I$99,9,FALSE))</f>
        <v>0</v>
      </c>
      <c r="AC64" s="86">
        <f>IF(ISNA(VLOOKUP($C64,'Thunder Bay TT Jan 2016 MO'!$A$17:$I$99,9,FALSE))=TRUE,0,VLOOKUP($C64,'Thunder Bay TT Jan 2016 MO'!$A$17:$I$99,9,FALSE))</f>
        <v>0</v>
      </c>
      <c r="AD64" s="86">
        <f>IF(ISNA(VLOOKUP($C64,Event28!$A$17:$I$99,9,FALSE))=TRUE,0,VLOOKUP($C64,Event28!$A$17:$I$99,9,FALSE))</f>
        <v>0</v>
      </c>
      <c r="AE64" s="86">
        <f>IF(ISNA(VLOOKUP($C64,Event29!$A$17:$I$99,9,FALSE))=TRUE,0,VLOOKUP($C64,Event29!$A$17:$I$99,9,FALSE))</f>
        <v>0</v>
      </c>
      <c r="AF64" s="86">
        <f>IF(ISNA(VLOOKUP($C64,Event30!$A$17:$I$99,9,FALSE))=TRUE,0,VLOOKUP($C64,Event30!$A$17:$I$99,9,FALSE))</f>
        <v>0</v>
      </c>
    </row>
    <row r="65" spans="1:32" ht="13.5">
      <c r="A65" s="151" t="s">
        <v>89</v>
      </c>
      <c r="B65" s="151" t="s">
        <v>67</v>
      </c>
      <c r="C65" s="219" t="s">
        <v>113</v>
      </c>
      <c r="D65" s="90">
        <f>IF(ISNA(VLOOKUP($C65,'RPA Caclulations'!$C$6:$K$81,3,FALSE))=TRUE,"0",VLOOKUP($C65,'RPA Caclulations'!$C$6:$K$81,3,FALSE))</f>
        <v>58</v>
      </c>
      <c r="E65" s="85" t="str">
        <f>IF(ISNA(VLOOKUP($C65,'Canadian Selections Dec 19 - M'!$A$17:$I$67,9,FALSE))=TRUE,"0",VLOOKUP($C65,'Canadian Selections Dec 19 - M'!$A$17:$I$67,9,FALSE))</f>
        <v>0</v>
      </c>
      <c r="F65" s="86">
        <f>IF(ISNA(VLOOKUP($C65,'Canadian Selections Dec 20 - M'!$A$17:$I$17,9,FALSE))=TRUE,0,VLOOKUP($C65,'Canadian Selections Dec 20 - M'!$A$17:$I$17,9,FALSE))</f>
        <v>0</v>
      </c>
      <c r="G65" s="86">
        <f>IF(ISNA(VLOOKUP($C65,'Le Massif Cnd. Series Jan 16 MO'!$A$17:$I$95,9,FALSE))=TRUE,0,VLOOKUP($C65,'Le Massif Cnd. Series Jan 16 MO'!$A$17:$I$95,9,FALSE))</f>
        <v>0</v>
      </c>
      <c r="H65" s="86">
        <f>IF(ISNA(VLOOKUP($C65,'Le Massif Cnd. Series Jan 17 DM'!$A$17:$I$97,9,FALSE))=TRUE,0,VLOOKUP($C65,'Le Massif Cnd. Series Jan 17 DM'!$A$17:$I$97,9,FALSE))</f>
        <v>0</v>
      </c>
      <c r="I65" s="86">
        <f>IF(ISNA(VLOOKUP($C65,'USSA Bristol Jan 16 MO'!$A$17:$I$100,9,FALSE))=TRUE,0,VLOOKUP($C65,'USSA Bristol Jan 16 MO'!$A$17:$I$100,9,FALSE))</f>
        <v>0</v>
      </c>
      <c r="J65" s="86">
        <f>IF(ISNA(VLOOKUP($C65,'USSA Bristol Jan 17 DM'!$A$17:$I$99,9,FALSE))=TRUE,0,VLOOKUP($C65,'USSA Bristol Jan 17 DM'!$A$17:$I$99,9,FALSE))</f>
        <v>0</v>
      </c>
      <c r="K65" s="86">
        <f>IF(ISNA(VLOOKUP($C65,'Apex Cnd. Series Feb 6 MO'!$A$17:$I$99,9,FALSE))=TRUE,0,VLOOKUP($C65,'Apex Cnd. Series Feb 6 MO'!$A$17:$I$99,9,FALSE))</f>
        <v>0</v>
      </c>
      <c r="L65" s="86">
        <f>IF(ISNA(VLOOKUP($C65,'Apex Cnd. Series Feb 7 DM'!$A$17:$I$99,9,FALSE))=TRUE,0,VLOOKUP($C65,'Apex Cnd. Series Feb 7 DM'!$A$17:$I$99,9,FALSE))</f>
        <v>0</v>
      </c>
      <c r="M65" s="86">
        <f>IF(ISNA(VLOOKUP($C65,'Calabogie TT Feb 7 MO'!$A$17:$I$96,9,FALSE))=TRUE,0,VLOOKUP($C65,'Calabogie TT Feb 7 MO'!$A$17:$I$96,9,FALSE))</f>
        <v>36</v>
      </c>
      <c r="N65" s="86">
        <f>IF(ISNA(VLOOKUP($C65,'Calabogie TT Feb 6 MO'!$A$17:$I$99,9,FALSE))=TRUE,0,VLOOKUP($C65,'Calabogie TT Feb 6 MO'!$A$17:$I$99,9,FALSE))</f>
        <v>40</v>
      </c>
      <c r="O65" s="86">
        <f>IF(ISNA(VLOOKUP($C65,'Calgary Nor-Am Feb 13 MO'!$A$17:$I$99,9,FALSE))=TRUE,0,VLOOKUP($C65,'Calgary Nor-Am Feb 13 MO'!$A$17:$I$99,9,FALSE))</f>
        <v>0</v>
      </c>
      <c r="P65" s="86">
        <f>IF(ISNA(VLOOKUP($C65,'Calgary Nor-Am Feb 14 DM'!$A$17:$I$99,9,FALSE))=TRUE,0,VLOOKUP($C65,'Calgary Nor-Am Feb 14 DM'!$A$17:$I$99,9,FALSE))</f>
        <v>0</v>
      </c>
      <c r="Q65" s="86">
        <f>IF(ISNA(VLOOKUP($C65,'Camp Fortune TT Feb 21 MO'!$A$17:$I$99,9,FALSE))=TRUE,0,VLOOKUP($C65,'Camp Fortune TT Feb 21 MO'!$A$17:$I$99,9,FALSE))</f>
        <v>0</v>
      </c>
      <c r="R65" s="85">
        <f>IF(ISNA(VLOOKUP($C65,'Park City Nor-Am Feb 20 MO'!$A$17:$I$99,9,FALSE))=TRUE,0,VLOOKUP($C65,'Park City Nor-Am Feb 20 MO'!$A$17:$I$99,9,FALSE))</f>
        <v>0</v>
      </c>
      <c r="S65" s="86">
        <f>IF(ISNA(VLOOKUP($C65,'Park City Nor-Am Feb 21 DM'!$A$17:$I$99,9,FALSE))=TRUE,0,VLOOKUP($C65,'Park City Nor-Am Feb 21 DM'!$A$17:$I$99,9,FALSE))</f>
        <v>0</v>
      </c>
      <c r="T65" s="86">
        <f>IF(ISNA(VLOOKUP($C65,'Caledon TT Feb 27 MO'!$A$17:$I$98,9,FALSE))=TRUE,0,VLOOKUP($C65,'Caledon TT Feb 27 MO'!$A$17:$I$98,9,FALSE))</f>
        <v>0</v>
      </c>
      <c r="U65" s="86">
        <f>IF(ISNA(VLOOKUP($C65,'Caledon TT Feb 28 DM'!$A$17:$I$99,9,FALSE))=TRUE,0,VLOOKUP($C65,'Caledon TT Feb 28 DM'!$A$17:$I$99,9,FALSE))</f>
        <v>0</v>
      </c>
      <c r="V65" s="86">
        <f>IF(ISNA(VLOOKUP($C65,'Killington Nor-Am March 5 MO'!$A$17:$I$99,9,FALSE))=TRUE,0,VLOOKUP($C65,'Killington Nor-Am March 5 MO'!$A$17:$I$99,9,FALSE))</f>
        <v>0</v>
      </c>
      <c r="W65" s="86">
        <f>IF(ISNA(VLOOKUP($C65,'Killington Nor-Am March 6 DM'!$A$17:$I$99,9,FALSE))=TRUE,0,VLOOKUP($C65,'Killington Nor-Am March 6 DM'!$A$17:$I$99,9,FALSE))</f>
        <v>0</v>
      </c>
      <c r="X65" s="86">
        <f>IF(ISNA(VLOOKUP($C65,'VSC Nor-Am Feb 27 MO'!$A$17:$I$99,9,FALSE))=TRUE,0,VLOOKUP($C65,'VSC Nor-Am Feb 27 MO'!$A$17:$I$99,9,FALSE))</f>
        <v>0</v>
      </c>
      <c r="Y65" s="86">
        <f>IF(ISNA(VLOOKUP($C65,'VSC Nor-Am Feb 28 DM'!$A$17:$I$99,9,FALSE))=TRUE,0,VLOOKUP($C65,'VSC Nor-Am Feb 28 DM'!$A$17:$I$99,9,FALSE))</f>
        <v>0</v>
      </c>
      <c r="Z65" s="86">
        <f>IF(ISNA(VLOOKUP($C65,'Sr Nationals March 12 MO'!$A$17:$I$99,9,FALSE))=TRUE,0,VLOOKUP($C65,'Sr Nationals March 12 MO'!$A$17:$I$99,9,FALSE))</f>
        <v>0</v>
      </c>
      <c r="AA65" s="86">
        <f>IF(ISNA(VLOOKUP($C65,'Sr Nationals March 13 DM'!$A$17:$I$99,9,FALSE))=TRUE,0,VLOOKUP($C65,'Sr Nationals March 13 DM'!$A$17:$I$99,9,FALSE))</f>
        <v>0</v>
      </c>
      <c r="AB65" s="86">
        <f>IF(ISNA(VLOOKUP($C65,'Jr Nationals March 18 MO'!$A$17:$I$99,9,FALSE))=TRUE,0,VLOOKUP($C65,'Jr Nationals March 18 MO'!$A$17:$I$99,9,FALSE))</f>
        <v>0</v>
      </c>
      <c r="AC65" s="86">
        <f>IF(ISNA(VLOOKUP($C65,'Thunder Bay TT Jan 2016 MO'!$A$17:$I$99,9,FALSE))=TRUE,0,VLOOKUP($C65,'Thunder Bay TT Jan 2016 MO'!$A$17:$I$99,9,FALSE))</f>
        <v>0</v>
      </c>
      <c r="AD65" s="86">
        <f>IF(ISNA(VLOOKUP($C65,Event28!$A$17:$I$99,9,FALSE))=TRUE,0,VLOOKUP($C65,Event28!$A$17:$I$99,9,FALSE))</f>
        <v>0</v>
      </c>
      <c r="AE65" s="86">
        <f>IF(ISNA(VLOOKUP($C65,Event29!$A$17:$I$99,9,FALSE))=TRUE,0,VLOOKUP($C65,Event29!$A$17:$I$99,9,FALSE))</f>
        <v>0</v>
      </c>
      <c r="AF65" s="86">
        <f>IF(ISNA(VLOOKUP($C65,Event30!$A$17:$I$99,9,FALSE))=TRUE,0,VLOOKUP($C65,Event30!$A$17:$I$99,9,FALSE))</f>
        <v>0</v>
      </c>
    </row>
    <row r="66" spans="1:32" ht="15">
      <c r="A66" s="174" t="s">
        <v>139</v>
      </c>
      <c r="B66" s="174" t="s">
        <v>135</v>
      </c>
      <c r="C66" s="207" t="s">
        <v>131</v>
      </c>
      <c r="D66" s="90">
        <f>IF(ISNA(VLOOKUP($C66,'RPA Caclulations'!$C$6:$K$81,3,FALSE))=TRUE,"0",VLOOKUP($C66,'RPA Caclulations'!$C$6:$K$81,3,FALSE))</f>
        <v>59</v>
      </c>
      <c r="E66" s="85" t="str">
        <f>IF(ISNA(VLOOKUP($C66,'Canadian Selections Dec 19 - M'!$A$17:$I$67,9,FALSE))=TRUE,"0",VLOOKUP($C66,'Canadian Selections Dec 19 - M'!$A$17:$I$67,9,FALSE))</f>
        <v>0</v>
      </c>
      <c r="F66" s="86">
        <f>IF(ISNA(VLOOKUP($C66,'Canadian Selections Dec 20 - M'!$A$17:$I$17,9,FALSE))=TRUE,0,VLOOKUP($C66,'Canadian Selections Dec 20 - M'!$A$17:$I$17,9,FALSE))</f>
        <v>0</v>
      </c>
      <c r="G66" s="86">
        <f>IF(ISNA(VLOOKUP($C66,'Le Massif Cnd. Series Jan 16 MO'!$A$17:$I$95,9,FALSE))=TRUE,0,VLOOKUP($C66,'Le Massif Cnd. Series Jan 16 MO'!$A$17:$I$95,9,FALSE))</f>
        <v>0</v>
      </c>
      <c r="H66" s="86">
        <f>IF(ISNA(VLOOKUP($C66,'Le Massif Cnd. Series Jan 17 DM'!$A$17:$I$97,9,FALSE))=TRUE,0,VLOOKUP($C66,'Le Massif Cnd. Series Jan 17 DM'!$A$17:$I$97,9,FALSE))</f>
        <v>0</v>
      </c>
      <c r="I66" s="86">
        <f>IF(ISNA(VLOOKUP($C66,'USSA Bristol Jan 16 MO'!$A$17:$I$100,9,FALSE))=TRUE,0,VLOOKUP($C66,'USSA Bristol Jan 16 MO'!$A$17:$I$100,9,FALSE))</f>
        <v>0</v>
      </c>
      <c r="J66" s="86">
        <f>IF(ISNA(VLOOKUP($C66,'USSA Bristol Jan 17 DM'!$A$17:$I$99,9,FALSE))=TRUE,0,VLOOKUP($C66,'USSA Bristol Jan 17 DM'!$A$17:$I$99,9,FALSE))</f>
        <v>0</v>
      </c>
      <c r="K66" s="86">
        <f>IF(ISNA(VLOOKUP($C66,'Apex Cnd. Series Feb 6 MO'!$A$17:$I$99,9,FALSE))=TRUE,0,VLOOKUP($C66,'Apex Cnd. Series Feb 6 MO'!$A$17:$I$99,9,FALSE))</f>
        <v>0</v>
      </c>
      <c r="L66" s="86">
        <f>IF(ISNA(VLOOKUP($C66,'Apex Cnd. Series Feb 7 DM'!$A$17:$I$99,9,FALSE))=TRUE,0,VLOOKUP($C66,'Apex Cnd. Series Feb 7 DM'!$A$17:$I$99,9,FALSE))</f>
        <v>0</v>
      </c>
      <c r="M66" s="86">
        <f>IF(ISNA(VLOOKUP($C66,'Calabogie TT Feb 7 MO'!$A$17:$I$96,9,FALSE))=TRUE,0,VLOOKUP($C66,'Calabogie TT Feb 7 MO'!$A$17:$I$96,9,FALSE))</f>
        <v>0</v>
      </c>
      <c r="N66" s="86">
        <f>IF(ISNA(VLOOKUP($C66,'Calabogie TT Feb 6 MO'!$A$17:$I$99,9,FALSE))=TRUE,0,VLOOKUP($C66,'Calabogie TT Feb 6 MO'!$A$17:$I$99,9,FALSE))</f>
        <v>44</v>
      </c>
      <c r="O66" s="86">
        <f>IF(ISNA(VLOOKUP($C66,'Calgary Nor-Am Feb 13 MO'!$A$17:$I$99,9,FALSE))=TRUE,0,VLOOKUP($C66,'Calgary Nor-Am Feb 13 MO'!$A$17:$I$99,9,FALSE))</f>
        <v>0</v>
      </c>
      <c r="P66" s="86">
        <f>IF(ISNA(VLOOKUP($C66,'Calgary Nor-Am Feb 14 DM'!$A$17:$I$99,9,FALSE))=TRUE,0,VLOOKUP($C66,'Calgary Nor-Am Feb 14 DM'!$A$17:$I$99,9,FALSE))</f>
        <v>0</v>
      </c>
      <c r="Q66" s="86">
        <f>IF(ISNA(VLOOKUP($C66,'Camp Fortune TT Feb 21 MO'!$A$17:$I$99,9,FALSE))=TRUE,0,VLOOKUP($C66,'Camp Fortune TT Feb 21 MO'!$A$17:$I$99,9,FALSE))</f>
        <v>44</v>
      </c>
      <c r="R66" s="85">
        <f>IF(ISNA(VLOOKUP($C66,'Park City Nor-Am Feb 20 MO'!$A$17:$I$99,9,FALSE))=TRUE,0,VLOOKUP($C66,'Park City Nor-Am Feb 20 MO'!$A$17:$I$99,9,FALSE))</f>
        <v>0</v>
      </c>
      <c r="S66" s="86">
        <f>IF(ISNA(VLOOKUP($C66,'Park City Nor-Am Feb 21 DM'!$A$17:$I$99,9,FALSE))=TRUE,0,VLOOKUP($C66,'Park City Nor-Am Feb 21 DM'!$A$17:$I$99,9,FALSE))</f>
        <v>0</v>
      </c>
      <c r="T66" s="86">
        <f>IF(ISNA(VLOOKUP($C66,'Caledon TT Feb 27 MO'!$A$17:$I$98,9,FALSE))=TRUE,0,VLOOKUP($C66,'Caledon TT Feb 27 MO'!$A$17:$I$98,9,FALSE))</f>
        <v>0</v>
      </c>
      <c r="U66" s="86">
        <f>IF(ISNA(VLOOKUP($C66,'Caledon TT Feb 28 DM'!$A$17:$I$99,9,FALSE))=TRUE,0,VLOOKUP($C66,'Caledon TT Feb 28 DM'!$A$17:$I$99,9,FALSE))</f>
        <v>0</v>
      </c>
      <c r="V66" s="86">
        <f>IF(ISNA(VLOOKUP($C66,'Killington Nor-Am March 5 MO'!$A$17:$I$99,9,FALSE))=TRUE,0,VLOOKUP($C66,'Killington Nor-Am March 5 MO'!$A$17:$I$99,9,FALSE))</f>
        <v>0</v>
      </c>
      <c r="W66" s="86">
        <f>IF(ISNA(VLOOKUP($C66,'Killington Nor-Am March 6 DM'!$A$17:$I$99,9,FALSE))=TRUE,0,VLOOKUP($C66,'Killington Nor-Am March 6 DM'!$A$17:$I$99,9,FALSE))</f>
        <v>0</v>
      </c>
      <c r="X66" s="86">
        <f>IF(ISNA(VLOOKUP($C66,'VSC Nor-Am Feb 27 MO'!$A$17:$I$99,9,FALSE))=TRUE,0,VLOOKUP($C66,'VSC Nor-Am Feb 27 MO'!$A$17:$I$99,9,FALSE))</f>
        <v>0</v>
      </c>
      <c r="Y66" s="86">
        <f>IF(ISNA(VLOOKUP($C66,'VSC Nor-Am Feb 28 DM'!$A$17:$I$99,9,FALSE))=TRUE,0,VLOOKUP($C66,'VSC Nor-Am Feb 28 DM'!$A$17:$I$99,9,FALSE))</f>
        <v>0</v>
      </c>
      <c r="Z66" s="86">
        <f>IF(ISNA(VLOOKUP($C66,'Sr Nationals March 12 MO'!$A$17:$I$99,9,FALSE))=TRUE,0,VLOOKUP($C66,'Sr Nationals March 12 MO'!$A$17:$I$99,9,FALSE))</f>
        <v>0</v>
      </c>
      <c r="AA66" s="86">
        <f>IF(ISNA(VLOOKUP($C66,'Sr Nationals March 13 DM'!$A$17:$I$99,9,FALSE))=TRUE,0,VLOOKUP($C66,'Sr Nationals March 13 DM'!$A$17:$I$99,9,FALSE))</f>
        <v>0</v>
      </c>
      <c r="AB66" s="86">
        <f>IF(ISNA(VLOOKUP($C66,'Jr Nationals March 18 MO'!$A$17:$I$99,9,FALSE))=TRUE,0,VLOOKUP($C66,'Jr Nationals March 18 MO'!$A$17:$I$99,9,FALSE))</f>
        <v>0</v>
      </c>
      <c r="AC66" s="86">
        <f>IF(ISNA(VLOOKUP($C66,'Thunder Bay TT Jan 2016 MO'!$A$17:$I$99,9,FALSE))=TRUE,0,VLOOKUP($C66,'Thunder Bay TT Jan 2016 MO'!$A$17:$I$99,9,FALSE))</f>
        <v>0</v>
      </c>
      <c r="AD66" s="86">
        <f>IF(ISNA(VLOOKUP($C66,Event28!$A$17:$I$99,9,FALSE))=TRUE,0,VLOOKUP($C66,Event28!$A$17:$I$99,9,FALSE))</f>
        <v>0</v>
      </c>
      <c r="AE66" s="86">
        <f>IF(ISNA(VLOOKUP($C66,Event29!$A$17:$I$99,9,FALSE))=TRUE,0,VLOOKUP($C66,Event29!$A$17:$I$99,9,FALSE))</f>
        <v>0</v>
      </c>
      <c r="AF66" s="86">
        <f>IF(ISNA(VLOOKUP($C66,Event30!$A$17:$I$99,9,FALSE))=TRUE,0,VLOOKUP($C66,Event30!$A$17:$I$99,9,FALSE))</f>
        <v>0</v>
      </c>
    </row>
    <row r="67" spans="1:32" ht="13.5">
      <c r="A67" s="151" t="s">
        <v>139</v>
      </c>
      <c r="B67" s="151" t="s">
        <v>67</v>
      </c>
      <c r="C67" s="207" t="s">
        <v>150</v>
      </c>
      <c r="D67" s="90">
        <f>IF(ISNA(VLOOKUP($C67,'RPA Caclulations'!$C$6:$K$81,3,FALSE))=TRUE,"0",VLOOKUP($C67,'RPA Caclulations'!$C$6:$K$81,3,FALSE))</f>
        <v>60</v>
      </c>
      <c r="E67" s="85" t="str">
        <f>IF(ISNA(VLOOKUP($C67,'Canadian Selections Dec 19 - M'!$A$17:$I$67,9,FALSE))=TRUE,"0",VLOOKUP($C67,'Canadian Selections Dec 19 - M'!$A$17:$I$67,9,FALSE))</f>
        <v>0</v>
      </c>
      <c r="F67" s="86">
        <f>IF(ISNA(VLOOKUP($C67,'Canadian Selections Dec 20 - M'!$A$17:$I$17,9,FALSE))=TRUE,0,VLOOKUP($C67,'Canadian Selections Dec 20 - M'!$A$17:$I$17,9,FALSE))</f>
        <v>0</v>
      </c>
      <c r="G67" s="86">
        <f>IF(ISNA(VLOOKUP($C67,'Le Massif Cnd. Series Jan 16 MO'!$A$17:$I$95,9,FALSE))=TRUE,0,VLOOKUP($C67,'Le Massif Cnd. Series Jan 16 MO'!$A$17:$I$95,9,FALSE))</f>
        <v>0</v>
      </c>
      <c r="H67" s="86">
        <f>IF(ISNA(VLOOKUP($C67,'Le Massif Cnd. Series Jan 17 DM'!$A$17:$I$97,9,FALSE))=TRUE,0,VLOOKUP($C67,'Le Massif Cnd. Series Jan 17 DM'!$A$17:$I$97,9,FALSE))</f>
        <v>0</v>
      </c>
      <c r="I67" s="86">
        <f>IF(ISNA(VLOOKUP($C67,'USSA Bristol Jan 16 MO'!$A$17:$I$100,9,FALSE))=TRUE,0,VLOOKUP($C67,'USSA Bristol Jan 16 MO'!$A$17:$I$100,9,FALSE))</f>
        <v>0</v>
      </c>
      <c r="J67" s="86">
        <f>IF(ISNA(VLOOKUP($C67,'USSA Bristol Jan 17 DM'!$A$17:$I$99,9,FALSE))=TRUE,0,VLOOKUP($C67,'USSA Bristol Jan 17 DM'!$A$17:$I$99,9,FALSE))</f>
        <v>0</v>
      </c>
      <c r="K67" s="86">
        <f>IF(ISNA(VLOOKUP($C67,'Apex Cnd. Series Feb 6 MO'!$A$17:$I$99,9,FALSE))=TRUE,0,VLOOKUP($C67,'Apex Cnd. Series Feb 6 MO'!$A$17:$I$99,9,FALSE))</f>
        <v>0</v>
      </c>
      <c r="L67" s="86">
        <f>IF(ISNA(VLOOKUP($C67,'Apex Cnd. Series Feb 7 DM'!$A$17:$I$99,9,FALSE))=TRUE,0,VLOOKUP($C67,'Apex Cnd. Series Feb 7 DM'!$A$17:$I$99,9,FALSE))</f>
        <v>0</v>
      </c>
      <c r="M67" s="86">
        <f>IF(ISNA(VLOOKUP($C67,'Calabogie TT Feb 7 MO'!$A$17:$I$96,9,FALSE))=TRUE,0,VLOOKUP($C67,'Calabogie TT Feb 7 MO'!$A$17:$I$96,9,FALSE))</f>
        <v>0</v>
      </c>
      <c r="N67" s="86">
        <f>IF(ISNA(VLOOKUP($C67,'Calabogie TT Feb 6 MO'!$A$17:$I$99,9,FALSE))=TRUE,0,VLOOKUP($C67,'Calabogie TT Feb 6 MO'!$A$17:$I$99,9,FALSE))</f>
        <v>0</v>
      </c>
      <c r="O67" s="86">
        <f>IF(ISNA(VLOOKUP($C67,'Calgary Nor-Am Feb 13 MO'!$A$17:$I$99,9,FALSE))=TRUE,0,VLOOKUP($C67,'Calgary Nor-Am Feb 13 MO'!$A$17:$I$99,9,FALSE))</f>
        <v>0</v>
      </c>
      <c r="P67" s="86">
        <f>IF(ISNA(VLOOKUP($C67,'Calgary Nor-Am Feb 14 DM'!$A$17:$I$99,9,FALSE))=TRUE,0,VLOOKUP($C67,'Calgary Nor-Am Feb 14 DM'!$A$17:$I$99,9,FALSE))</f>
        <v>0</v>
      </c>
      <c r="Q67" s="86">
        <f>IF(ISNA(VLOOKUP($C67,'Camp Fortune TT Feb 21 MO'!$A$17:$I$99,9,FALSE))=TRUE,0,VLOOKUP($C67,'Camp Fortune TT Feb 21 MO'!$A$17:$I$99,9,FALSE))</f>
        <v>29</v>
      </c>
      <c r="R67" s="85">
        <f>IF(ISNA(VLOOKUP($C67,'Park City Nor-Am Feb 20 MO'!$A$17:$I$99,9,FALSE))=TRUE,0,VLOOKUP($C67,'Park City Nor-Am Feb 20 MO'!$A$17:$I$99,9,FALSE))</f>
        <v>0</v>
      </c>
      <c r="S67" s="86">
        <f>IF(ISNA(VLOOKUP($C67,'Park City Nor-Am Feb 21 DM'!$A$17:$I$99,9,FALSE))=TRUE,0,VLOOKUP($C67,'Park City Nor-Am Feb 21 DM'!$A$17:$I$99,9,FALSE))</f>
        <v>0</v>
      </c>
      <c r="T67" s="86">
        <f>IF(ISNA(VLOOKUP($C67,'Caledon TT Feb 27 MO'!$A$17:$I$98,9,FALSE))=TRUE,0,VLOOKUP($C67,'Caledon TT Feb 27 MO'!$A$17:$I$98,9,FALSE))</f>
        <v>0</v>
      </c>
      <c r="U67" s="86">
        <f>IF(ISNA(VLOOKUP($C67,'Caledon TT Feb 28 DM'!$A$17:$I$99,9,FALSE))=TRUE,0,VLOOKUP($C67,'Caledon TT Feb 28 DM'!$A$17:$I$99,9,FALSE))</f>
        <v>0</v>
      </c>
      <c r="V67" s="86">
        <f>IF(ISNA(VLOOKUP($C67,'Killington Nor-Am March 5 MO'!$A$17:$I$99,9,FALSE))=TRUE,0,VLOOKUP($C67,'Killington Nor-Am March 5 MO'!$A$17:$I$99,9,FALSE))</f>
        <v>0</v>
      </c>
      <c r="W67" s="86">
        <f>IF(ISNA(VLOOKUP($C67,'Killington Nor-Am March 6 DM'!$A$17:$I$99,9,FALSE))=TRUE,0,VLOOKUP($C67,'Killington Nor-Am March 6 DM'!$A$17:$I$99,9,FALSE))</f>
        <v>0</v>
      </c>
      <c r="X67" s="86">
        <f>IF(ISNA(VLOOKUP($C67,'VSC Nor-Am Feb 27 MO'!$A$17:$I$99,9,FALSE))=TRUE,0,VLOOKUP($C67,'VSC Nor-Am Feb 27 MO'!$A$17:$I$99,9,FALSE))</f>
        <v>0</v>
      </c>
      <c r="Y67" s="86">
        <f>IF(ISNA(VLOOKUP($C67,'VSC Nor-Am Feb 28 DM'!$A$17:$I$99,9,FALSE))=TRUE,0,VLOOKUP($C67,'VSC Nor-Am Feb 28 DM'!$A$17:$I$99,9,FALSE))</f>
        <v>0</v>
      </c>
      <c r="Z67" s="86">
        <f>IF(ISNA(VLOOKUP($C67,'Sr Nationals March 12 MO'!$A$17:$I$99,9,FALSE))=TRUE,0,VLOOKUP($C67,'Sr Nationals March 12 MO'!$A$17:$I$99,9,FALSE))</f>
        <v>0</v>
      </c>
      <c r="AA67" s="86">
        <f>IF(ISNA(VLOOKUP($C67,'Sr Nationals March 13 DM'!$A$17:$I$99,9,FALSE))=TRUE,0,VLOOKUP($C67,'Sr Nationals March 13 DM'!$A$17:$I$99,9,FALSE))</f>
        <v>0</v>
      </c>
      <c r="AB67" s="86">
        <f>IF(ISNA(VLOOKUP($C67,'Jr Nationals March 18 MO'!$A$17:$I$99,9,FALSE))=TRUE,0,VLOOKUP($C67,'Jr Nationals March 18 MO'!$A$17:$I$99,9,FALSE))</f>
        <v>0</v>
      </c>
      <c r="AC67" s="86">
        <f>IF(ISNA(VLOOKUP($C67,'Thunder Bay TT Jan 2016 MO'!$A$17:$I$99,9,FALSE))=TRUE,0,VLOOKUP($C67,'Thunder Bay TT Jan 2016 MO'!$A$17:$I$99,9,FALSE))</f>
        <v>0</v>
      </c>
      <c r="AD67" s="86">
        <f>IF(ISNA(VLOOKUP($C67,Event28!$A$17:$I$99,9,FALSE))=TRUE,0,VLOOKUP($C67,Event28!$A$17:$I$99,9,FALSE))</f>
        <v>0</v>
      </c>
      <c r="AE67" s="86">
        <f>IF(ISNA(VLOOKUP($C67,Event29!$A$17:$I$99,9,FALSE))=TRUE,0,VLOOKUP($C67,Event29!$A$17:$I$99,9,FALSE))</f>
        <v>0</v>
      </c>
      <c r="AF67" s="86">
        <f>IF(ISNA(VLOOKUP($C67,Event30!$A$17:$I$99,9,FALSE))=TRUE,0,VLOOKUP($C67,Event30!$A$17:$I$99,9,FALSE))</f>
        <v>0</v>
      </c>
    </row>
    <row r="68" spans="1:32" ht="13.5" customHeight="1">
      <c r="A68" s="151" t="s">
        <v>89</v>
      </c>
      <c r="B68" s="174" t="s">
        <v>81</v>
      </c>
      <c r="C68" s="207" t="s">
        <v>98</v>
      </c>
      <c r="D68" s="90">
        <f>IF(ISNA(VLOOKUP($C68,'RPA Caclulations'!$C$6:$K$81,3,FALSE))=TRUE,"0",VLOOKUP($C68,'RPA Caclulations'!$C$6:$K$81,3,FALSE))</f>
        <v>61</v>
      </c>
      <c r="E68" s="85" t="str">
        <f>IF(ISNA(VLOOKUP($C68,'Canadian Selections Dec 19 - M'!$A$17:$I$67,9,FALSE))=TRUE,"0",VLOOKUP($C68,'Canadian Selections Dec 19 - M'!$A$17:$I$67,9,FALSE))</f>
        <v>0</v>
      </c>
      <c r="F68" s="86">
        <f>IF(ISNA(VLOOKUP($C68,'Canadian Selections Dec 20 - M'!$A$17:$I$17,9,FALSE))=TRUE,0,VLOOKUP($C68,'Canadian Selections Dec 20 - M'!$A$17:$I$17,9,FALSE))</f>
        <v>0</v>
      </c>
      <c r="G68" s="86">
        <f>IF(ISNA(VLOOKUP($C68,'Le Massif Cnd. Series Jan 16 MO'!$A$17:$I$95,9,FALSE))=TRUE,0,VLOOKUP($C68,'Le Massif Cnd. Series Jan 16 MO'!$A$17:$I$95,9,FALSE))</f>
        <v>0</v>
      </c>
      <c r="H68" s="86">
        <f>IF(ISNA(VLOOKUP($C68,'Le Massif Cnd. Series Jan 17 DM'!$A$17:$I$97,9,FALSE))=TRUE,0,VLOOKUP($C68,'Le Massif Cnd. Series Jan 17 DM'!$A$17:$I$97,9,FALSE))</f>
        <v>0</v>
      </c>
      <c r="I68" s="86">
        <f>IF(ISNA(VLOOKUP($C68,'USSA Bristol Jan 16 MO'!$A$17:$I$100,9,FALSE))=TRUE,0,VLOOKUP($C68,'USSA Bristol Jan 16 MO'!$A$17:$I$100,9,FALSE))</f>
        <v>0</v>
      </c>
      <c r="J68" s="86">
        <f>IF(ISNA(VLOOKUP($C68,'USSA Bristol Jan 17 DM'!$A$17:$I$99,9,FALSE))=TRUE,0,VLOOKUP($C68,'USSA Bristol Jan 17 DM'!$A$17:$I$99,9,FALSE))</f>
        <v>0</v>
      </c>
      <c r="K68" s="86">
        <f>IF(ISNA(VLOOKUP($C68,'Apex Cnd. Series Feb 6 MO'!$A$17:$I$99,9,FALSE))=TRUE,0,VLOOKUP($C68,'Apex Cnd. Series Feb 6 MO'!$A$17:$I$99,9,FALSE))</f>
        <v>0</v>
      </c>
      <c r="L68" s="86">
        <f>IF(ISNA(VLOOKUP($C68,'Apex Cnd. Series Feb 7 DM'!$A$17:$I$99,9,FALSE))=TRUE,0,VLOOKUP($C68,'Apex Cnd. Series Feb 7 DM'!$A$17:$I$99,9,FALSE))</f>
        <v>0</v>
      </c>
      <c r="M68" s="86">
        <f>IF(ISNA(VLOOKUP($C68,'Calabogie TT Feb 7 MO'!$A$17:$I$96,9,FALSE))=TRUE,0,VLOOKUP($C68,'Calabogie TT Feb 7 MO'!$A$17:$I$96,9,FALSE))</f>
        <v>44</v>
      </c>
      <c r="N68" s="86">
        <f>IF(ISNA(VLOOKUP($C68,'Calabogie TT Feb 6 MO'!$A$17:$I$99,9,FALSE))=TRUE,0,VLOOKUP($C68,'Calabogie TT Feb 6 MO'!$A$17:$I$99,9,FALSE))</f>
        <v>35</v>
      </c>
      <c r="O68" s="86">
        <f>IF(ISNA(VLOOKUP($C68,'Calgary Nor-Am Feb 13 MO'!$A$17:$I$99,9,FALSE))=TRUE,0,VLOOKUP($C68,'Calgary Nor-Am Feb 13 MO'!$A$17:$I$99,9,FALSE))</f>
        <v>0</v>
      </c>
      <c r="P68" s="86">
        <f>IF(ISNA(VLOOKUP($C68,'Calgary Nor-Am Feb 14 DM'!$A$17:$I$99,9,FALSE))=TRUE,0,VLOOKUP($C68,'Calgary Nor-Am Feb 14 DM'!$A$17:$I$99,9,FALSE))</f>
        <v>0</v>
      </c>
      <c r="Q68" s="86">
        <f>IF(ISNA(VLOOKUP($C68,'Camp Fortune TT Feb 21 MO'!$A$17:$I$99,9,FALSE))=TRUE,0,VLOOKUP($C68,'Camp Fortune TT Feb 21 MO'!$A$17:$I$99,9,FALSE))</f>
        <v>0</v>
      </c>
      <c r="R68" s="85">
        <f>IF(ISNA(VLOOKUP($C68,'Park City Nor-Am Feb 20 MO'!$A$17:$I$99,9,FALSE))=TRUE,0,VLOOKUP($C68,'Park City Nor-Am Feb 20 MO'!$A$17:$I$99,9,FALSE))</f>
        <v>0</v>
      </c>
      <c r="S68" s="86">
        <f>IF(ISNA(VLOOKUP($C68,'Park City Nor-Am Feb 21 DM'!$A$17:$I$99,9,FALSE))=TRUE,0,VLOOKUP($C68,'Park City Nor-Am Feb 21 DM'!$A$17:$I$99,9,FALSE))</f>
        <v>0</v>
      </c>
      <c r="T68" s="86">
        <f>IF(ISNA(VLOOKUP($C68,'Caledon TT Feb 27 MO'!$A$17:$I$98,9,FALSE))=TRUE,0,VLOOKUP($C68,'Caledon TT Feb 27 MO'!$A$17:$I$98,9,FALSE))</f>
        <v>0</v>
      </c>
      <c r="U68" s="86">
        <f>IF(ISNA(VLOOKUP($C68,'Caledon TT Feb 28 DM'!$A$17:$I$99,9,FALSE))=TRUE,0,VLOOKUP($C68,'Caledon TT Feb 28 DM'!$A$17:$I$99,9,FALSE))</f>
        <v>0</v>
      </c>
      <c r="V68" s="86">
        <f>IF(ISNA(VLOOKUP($C68,'Killington Nor-Am March 5 MO'!$A$17:$I$99,9,FALSE))=TRUE,0,VLOOKUP($C68,'Killington Nor-Am March 5 MO'!$A$17:$I$99,9,FALSE))</f>
        <v>0</v>
      </c>
      <c r="W68" s="86">
        <f>IF(ISNA(VLOOKUP($C68,'Killington Nor-Am March 6 DM'!$A$17:$I$99,9,FALSE))=TRUE,0,VLOOKUP($C68,'Killington Nor-Am March 6 DM'!$A$17:$I$99,9,FALSE))</f>
        <v>0</v>
      </c>
      <c r="X68" s="86">
        <f>IF(ISNA(VLOOKUP($C68,'VSC Nor-Am Feb 27 MO'!$A$17:$I$99,9,FALSE))=TRUE,0,VLOOKUP($C68,'VSC Nor-Am Feb 27 MO'!$A$17:$I$99,9,FALSE))</f>
        <v>0</v>
      </c>
      <c r="Y68" s="86">
        <f>IF(ISNA(VLOOKUP($C68,'VSC Nor-Am Feb 28 DM'!$A$17:$I$99,9,FALSE))=TRUE,0,VLOOKUP($C68,'VSC Nor-Am Feb 28 DM'!$A$17:$I$99,9,FALSE))</f>
        <v>0</v>
      </c>
      <c r="Z68" s="86">
        <f>IF(ISNA(VLOOKUP($C68,'Sr Nationals March 12 MO'!$A$17:$I$99,9,FALSE))=TRUE,0,VLOOKUP($C68,'Sr Nationals March 12 MO'!$A$17:$I$99,9,FALSE))</f>
        <v>0</v>
      </c>
      <c r="AA68" s="86">
        <f>IF(ISNA(VLOOKUP($C68,'Sr Nationals March 13 DM'!$A$17:$I$99,9,FALSE))=TRUE,0,VLOOKUP($C68,'Sr Nationals March 13 DM'!$A$17:$I$99,9,FALSE))</f>
        <v>0</v>
      </c>
      <c r="AB68" s="86">
        <f>IF(ISNA(VLOOKUP($C68,'Jr Nationals March 18 MO'!$A$17:$I$99,9,FALSE))=TRUE,0,VLOOKUP($C68,'Jr Nationals March 18 MO'!$A$17:$I$99,9,FALSE))</f>
        <v>0</v>
      </c>
      <c r="AC68" s="86">
        <f>IF(ISNA(VLOOKUP($C68,'Thunder Bay TT Jan 2016 MO'!$A$17:$I$99,9,FALSE))=TRUE,0,VLOOKUP($C68,'Thunder Bay TT Jan 2016 MO'!$A$17:$I$99,9,FALSE))</f>
        <v>0</v>
      </c>
      <c r="AD68" s="86">
        <f>IF(ISNA(VLOOKUP($C68,Event28!$A$17:$I$99,9,FALSE))=TRUE,0,VLOOKUP($C68,Event28!$A$17:$I$99,9,FALSE))</f>
        <v>0</v>
      </c>
      <c r="AE68" s="86">
        <f>IF(ISNA(VLOOKUP($C68,Event29!$A$17:$I$99,9,FALSE))=TRUE,0,VLOOKUP($C68,Event29!$A$17:$I$99,9,FALSE))</f>
        <v>0</v>
      </c>
      <c r="AF68" s="86">
        <f>IF(ISNA(VLOOKUP($C68,Event30!$A$17:$I$99,9,FALSE))=TRUE,0,VLOOKUP($C68,Event30!$A$17:$I$99,9,FALSE))</f>
        <v>0</v>
      </c>
    </row>
    <row r="69" spans="1:32" ht="13.5" customHeight="1">
      <c r="A69" s="151" t="s">
        <v>89</v>
      </c>
      <c r="B69" s="151" t="s">
        <v>81</v>
      </c>
      <c r="C69" s="207" t="s">
        <v>138</v>
      </c>
      <c r="D69" s="90">
        <f>IF(ISNA(VLOOKUP($C69,'RPA Caclulations'!$C$6:$K$81,3,FALSE))=TRUE,"0",VLOOKUP($C69,'RPA Caclulations'!$C$6:$K$81,3,FALSE))</f>
        <v>62</v>
      </c>
      <c r="E69" s="85" t="str">
        <f>IF(ISNA(VLOOKUP($C69,'Canadian Selections Dec 19 - M'!$A$17:$I$67,9,FALSE))=TRUE,"0",VLOOKUP($C69,'Canadian Selections Dec 19 - M'!$A$17:$I$67,9,FALSE))</f>
        <v>0</v>
      </c>
      <c r="F69" s="86">
        <f>IF(ISNA(VLOOKUP($C69,'Canadian Selections Dec 20 - M'!$A$17:$I$17,9,FALSE))=TRUE,0,VLOOKUP($C69,'Canadian Selections Dec 20 - M'!$A$17:$I$17,9,FALSE))</f>
        <v>0</v>
      </c>
      <c r="G69" s="86">
        <f>IF(ISNA(VLOOKUP($C69,'Le Massif Cnd. Series Jan 16 MO'!$A$17:$I$95,9,FALSE))=TRUE,0,VLOOKUP($C69,'Le Massif Cnd. Series Jan 16 MO'!$A$17:$I$95,9,FALSE))</f>
        <v>0</v>
      </c>
      <c r="H69" s="86">
        <f>IF(ISNA(VLOOKUP($C69,'Le Massif Cnd. Series Jan 17 DM'!$A$17:$I$97,9,FALSE))=TRUE,0,VLOOKUP($C69,'Le Massif Cnd. Series Jan 17 DM'!$A$17:$I$97,9,FALSE))</f>
        <v>0</v>
      </c>
      <c r="I69" s="86">
        <f>IF(ISNA(VLOOKUP($C69,'USSA Bristol Jan 16 MO'!$A$17:$I$100,9,FALSE))=TRUE,0,VLOOKUP($C69,'USSA Bristol Jan 16 MO'!$A$17:$I$100,9,FALSE))</f>
        <v>0</v>
      </c>
      <c r="J69" s="86">
        <f>IF(ISNA(VLOOKUP($C69,'USSA Bristol Jan 17 DM'!$A$17:$I$99,9,FALSE))=TRUE,0,VLOOKUP($C69,'USSA Bristol Jan 17 DM'!$A$17:$I$99,9,FALSE))</f>
        <v>0</v>
      </c>
      <c r="K69" s="86">
        <f>IF(ISNA(VLOOKUP($C69,'Apex Cnd. Series Feb 6 MO'!$A$17:$I$99,9,FALSE))=TRUE,0,VLOOKUP($C69,'Apex Cnd. Series Feb 6 MO'!$A$17:$I$99,9,FALSE))</f>
        <v>0</v>
      </c>
      <c r="L69" s="86">
        <f>IF(ISNA(VLOOKUP($C69,'Apex Cnd. Series Feb 7 DM'!$A$17:$I$99,9,FALSE))=TRUE,0,VLOOKUP($C69,'Apex Cnd. Series Feb 7 DM'!$A$17:$I$99,9,FALSE))</f>
        <v>0</v>
      </c>
      <c r="M69" s="86">
        <f>IF(ISNA(VLOOKUP($C69,'Calabogie TT Feb 7 MO'!$A$17:$I$96,9,FALSE))=TRUE,0,VLOOKUP($C69,'Calabogie TT Feb 7 MO'!$A$17:$I$96,9,FALSE))</f>
        <v>40</v>
      </c>
      <c r="N69" s="86">
        <f>IF(ISNA(VLOOKUP($C69,'Calabogie TT Feb 6 MO'!$A$17:$I$99,9,FALSE))=TRUE,0,VLOOKUP($C69,'Calabogie TT Feb 6 MO'!$A$17:$I$99,9,FALSE))</f>
        <v>0</v>
      </c>
      <c r="O69" s="86">
        <f>IF(ISNA(VLOOKUP($C69,'Calgary Nor-Am Feb 13 MO'!$A$17:$I$99,9,FALSE))=TRUE,0,VLOOKUP($C69,'Calgary Nor-Am Feb 13 MO'!$A$17:$I$99,9,FALSE))</f>
        <v>0</v>
      </c>
      <c r="P69" s="86">
        <f>IF(ISNA(VLOOKUP($C69,'Calgary Nor-Am Feb 14 DM'!$A$17:$I$99,9,FALSE))=TRUE,0,VLOOKUP($C69,'Calgary Nor-Am Feb 14 DM'!$A$17:$I$99,9,FALSE))</f>
        <v>0</v>
      </c>
      <c r="Q69" s="86">
        <f>IF(ISNA(VLOOKUP($C69,'Camp Fortune TT Feb 21 MO'!$A$17:$I$99,9,FALSE))=TRUE,0,VLOOKUP($C69,'Camp Fortune TT Feb 21 MO'!$A$17:$I$99,9,FALSE))</f>
        <v>46</v>
      </c>
      <c r="R69" s="85">
        <f>IF(ISNA(VLOOKUP($C69,'Park City Nor-Am Feb 20 MO'!$A$17:$I$99,9,FALSE))=TRUE,0,VLOOKUP($C69,'Park City Nor-Am Feb 20 MO'!$A$17:$I$99,9,FALSE))</f>
        <v>0</v>
      </c>
      <c r="S69" s="86">
        <f>IF(ISNA(VLOOKUP($C69,'Park City Nor-Am Feb 21 DM'!$A$17:$I$99,9,FALSE))=TRUE,0,VLOOKUP($C69,'Park City Nor-Am Feb 21 DM'!$A$17:$I$99,9,FALSE))</f>
        <v>0</v>
      </c>
      <c r="T69" s="86">
        <f>IF(ISNA(VLOOKUP($C69,'Caledon TT Feb 27 MO'!$A$17:$I$98,9,FALSE))=TRUE,0,VLOOKUP($C69,'Caledon TT Feb 27 MO'!$A$17:$I$98,9,FALSE))</f>
        <v>0</v>
      </c>
      <c r="U69" s="86">
        <f>IF(ISNA(VLOOKUP($C69,'Caledon TT Feb 28 DM'!$A$17:$I$99,9,FALSE))=TRUE,0,VLOOKUP($C69,'Caledon TT Feb 28 DM'!$A$17:$I$99,9,FALSE))</f>
        <v>0</v>
      </c>
      <c r="V69" s="86">
        <f>IF(ISNA(VLOOKUP($C69,'Killington Nor-Am March 5 MO'!$A$17:$I$99,9,FALSE))=TRUE,0,VLOOKUP($C69,'Killington Nor-Am March 5 MO'!$A$17:$I$99,9,FALSE))</f>
        <v>0</v>
      </c>
      <c r="W69" s="86">
        <f>IF(ISNA(VLOOKUP($C69,'Killington Nor-Am March 6 DM'!$A$17:$I$99,9,FALSE))=TRUE,0,VLOOKUP($C69,'Killington Nor-Am March 6 DM'!$A$17:$I$99,9,FALSE))</f>
        <v>0</v>
      </c>
      <c r="X69" s="86">
        <f>IF(ISNA(VLOOKUP($C69,'VSC Nor-Am Feb 27 MO'!$A$17:$I$99,9,FALSE))=TRUE,0,VLOOKUP($C69,'VSC Nor-Am Feb 27 MO'!$A$17:$I$99,9,FALSE))</f>
        <v>0</v>
      </c>
      <c r="Y69" s="86">
        <f>IF(ISNA(VLOOKUP($C69,'VSC Nor-Am Feb 28 DM'!$A$17:$I$99,9,FALSE))=TRUE,0,VLOOKUP($C69,'VSC Nor-Am Feb 28 DM'!$A$17:$I$99,9,FALSE))</f>
        <v>0</v>
      </c>
      <c r="Z69" s="86">
        <f>IF(ISNA(VLOOKUP($C69,'Sr Nationals March 12 MO'!$A$17:$I$99,9,FALSE))=TRUE,0,VLOOKUP($C69,'Sr Nationals March 12 MO'!$A$17:$I$99,9,FALSE))</f>
        <v>0</v>
      </c>
      <c r="AA69" s="86">
        <f>IF(ISNA(VLOOKUP($C69,'Sr Nationals March 13 DM'!$A$17:$I$99,9,FALSE))=TRUE,0,VLOOKUP($C69,'Sr Nationals March 13 DM'!$A$17:$I$99,9,FALSE))</f>
        <v>0</v>
      </c>
      <c r="AB69" s="86">
        <f>IF(ISNA(VLOOKUP($C69,'Jr Nationals March 18 MO'!$A$17:$I$99,9,FALSE))=TRUE,0,VLOOKUP($C69,'Jr Nationals March 18 MO'!$A$17:$I$99,9,FALSE))</f>
        <v>0</v>
      </c>
      <c r="AC69" s="86">
        <f>IF(ISNA(VLOOKUP($C69,'Thunder Bay TT Jan 2016 MO'!$A$17:$I$99,9,FALSE))=TRUE,0,VLOOKUP($C69,'Thunder Bay TT Jan 2016 MO'!$A$17:$I$99,9,FALSE))</f>
        <v>0</v>
      </c>
      <c r="AD69" s="86">
        <f>IF(ISNA(VLOOKUP($C69,Event28!$A$17:$I$99,9,FALSE))=TRUE,0,VLOOKUP($C69,Event28!$A$17:$I$99,9,FALSE))</f>
        <v>0</v>
      </c>
      <c r="AE69" s="86">
        <f>IF(ISNA(VLOOKUP($C69,Event29!$A$17:$I$99,9,FALSE))=TRUE,0,VLOOKUP($C69,Event29!$A$17:$I$99,9,FALSE))</f>
        <v>0</v>
      </c>
      <c r="AF69" s="86">
        <f>IF(ISNA(VLOOKUP($C69,Event30!$A$17:$I$99,9,FALSE))=TRUE,0,VLOOKUP($C69,Event30!$A$17:$I$99,9,FALSE))</f>
        <v>0</v>
      </c>
    </row>
    <row r="70" spans="1:32" ht="13.5" customHeight="1">
      <c r="A70" s="151" t="s">
        <v>139</v>
      </c>
      <c r="B70" s="151" t="s">
        <v>67</v>
      </c>
      <c r="C70" s="219" t="s">
        <v>116</v>
      </c>
      <c r="D70" s="90">
        <f>IF(ISNA(VLOOKUP($C70,'RPA Caclulations'!$C$6:$K$81,3,FALSE))=TRUE,"0",VLOOKUP($C70,'RPA Caclulations'!$C$6:$K$81,3,FALSE))</f>
        <v>63</v>
      </c>
      <c r="E70" s="85" t="str">
        <f>IF(ISNA(VLOOKUP($C70,'Canadian Selections Dec 19 - M'!$A$17:$I$67,9,FALSE))=TRUE,"0",VLOOKUP($C70,'Canadian Selections Dec 19 - M'!$A$17:$I$67,9,FALSE))</f>
        <v>0</v>
      </c>
      <c r="F70" s="86">
        <f>IF(ISNA(VLOOKUP($C70,'Canadian Selections Dec 20 - M'!$A$17:$I$17,9,FALSE))=TRUE,0,VLOOKUP($C70,'Canadian Selections Dec 20 - M'!$A$17:$I$17,9,FALSE))</f>
        <v>0</v>
      </c>
      <c r="G70" s="86">
        <f>IF(ISNA(VLOOKUP($C70,'Le Massif Cnd. Series Jan 16 MO'!$A$17:$I$95,9,FALSE))=TRUE,0,VLOOKUP($C70,'Le Massif Cnd. Series Jan 16 MO'!$A$17:$I$95,9,FALSE))</f>
        <v>0</v>
      </c>
      <c r="H70" s="86">
        <f>IF(ISNA(VLOOKUP($C70,'Le Massif Cnd. Series Jan 17 DM'!$A$17:$I$97,9,FALSE))=TRUE,0,VLOOKUP($C70,'Le Massif Cnd. Series Jan 17 DM'!$A$17:$I$97,9,FALSE))</f>
        <v>0</v>
      </c>
      <c r="I70" s="86">
        <f>IF(ISNA(VLOOKUP($C70,'USSA Bristol Jan 16 MO'!$A$17:$I$100,9,FALSE))=TRUE,0,VLOOKUP($C70,'USSA Bristol Jan 16 MO'!$A$17:$I$100,9,FALSE))</f>
        <v>0</v>
      </c>
      <c r="J70" s="86">
        <f>IF(ISNA(VLOOKUP($C70,'USSA Bristol Jan 17 DM'!$A$17:$I$99,9,FALSE))=TRUE,0,VLOOKUP($C70,'USSA Bristol Jan 17 DM'!$A$17:$I$99,9,FALSE))</f>
        <v>0</v>
      </c>
      <c r="K70" s="86">
        <f>IF(ISNA(VLOOKUP($C70,'Apex Cnd. Series Feb 6 MO'!$A$17:$I$99,9,FALSE))=TRUE,0,VLOOKUP($C70,'Apex Cnd. Series Feb 6 MO'!$A$17:$I$99,9,FALSE))</f>
        <v>0</v>
      </c>
      <c r="L70" s="86">
        <f>IF(ISNA(VLOOKUP($C70,'Apex Cnd. Series Feb 7 DM'!$A$17:$I$99,9,FALSE))=TRUE,0,VLOOKUP($C70,'Apex Cnd. Series Feb 7 DM'!$A$17:$I$99,9,FALSE))</f>
        <v>0</v>
      </c>
      <c r="M70" s="86">
        <f>IF(ISNA(VLOOKUP($C70,'Calabogie TT Feb 7 MO'!$A$17:$I$96,9,FALSE))=TRUE,0,VLOOKUP($C70,'Calabogie TT Feb 7 MO'!$A$17:$I$96,9,FALSE))</f>
        <v>0</v>
      </c>
      <c r="N70" s="86">
        <f>IF(ISNA(VLOOKUP($C70,'Calabogie TT Feb 6 MO'!$A$17:$I$99,9,FALSE))=TRUE,0,VLOOKUP($C70,'Calabogie TT Feb 6 MO'!$A$17:$I$99,9,FALSE))</f>
        <v>47</v>
      </c>
      <c r="O70" s="86">
        <f>IF(ISNA(VLOOKUP($C70,'Calgary Nor-Am Feb 13 MO'!$A$17:$I$99,9,FALSE))=TRUE,0,VLOOKUP($C70,'Calgary Nor-Am Feb 13 MO'!$A$17:$I$99,9,FALSE))</f>
        <v>0</v>
      </c>
      <c r="P70" s="86">
        <f>IF(ISNA(VLOOKUP($C70,'Calgary Nor-Am Feb 14 DM'!$A$17:$I$99,9,FALSE))=TRUE,0,VLOOKUP($C70,'Calgary Nor-Am Feb 14 DM'!$A$17:$I$99,9,FALSE))</f>
        <v>0</v>
      </c>
      <c r="Q70" s="86">
        <f>IF(ISNA(VLOOKUP($C70,'Camp Fortune TT Feb 21 MO'!$A$17:$I$99,9,FALSE))=TRUE,0,VLOOKUP($C70,'Camp Fortune TT Feb 21 MO'!$A$17:$I$99,9,FALSE))</f>
        <v>43</v>
      </c>
      <c r="R70" s="85">
        <f>IF(ISNA(VLOOKUP($C70,'Park City Nor-Am Feb 20 MO'!$A$17:$I$99,9,FALSE))=TRUE,0,VLOOKUP($C70,'Park City Nor-Am Feb 20 MO'!$A$17:$I$99,9,FALSE))</f>
        <v>0</v>
      </c>
      <c r="S70" s="86">
        <f>IF(ISNA(VLOOKUP($C70,'Park City Nor-Am Feb 21 DM'!$A$17:$I$99,9,FALSE))=TRUE,0,VLOOKUP($C70,'Park City Nor-Am Feb 21 DM'!$A$17:$I$99,9,FALSE))</f>
        <v>0</v>
      </c>
      <c r="T70" s="86">
        <f>IF(ISNA(VLOOKUP($C70,'Caledon TT Feb 27 MO'!$A$17:$I$98,9,FALSE))=TRUE,0,VLOOKUP($C70,'Caledon TT Feb 27 MO'!$A$17:$I$98,9,FALSE))</f>
        <v>0</v>
      </c>
      <c r="U70" s="86">
        <f>IF(ISNA(VLOOKUP($C70,'Caledon TT Feb 28 DM'!$A$17:$I$99,9,FALSE))=TRUE,0,VLOOKUP($C70,'Caledon TT Feb 28 DM'!$A$17:$I$99,9,FALSE))</f>
        <v>0</v>
      </c>
      <c r="V70" s="86">
        <f>IF(ISNA(VLOOKUP($C70,'Killington Nor-Am March 5 MO'!$A$17:$I$99,9,FALSE))=TRUE,0,VLOOKUP($C70,'Killington Nor-Am March 5 MO'!$A$17:$I$99,9,FALSE))</f>
        <v>0</v>
      </c>
      <c r="W70" s="86">
        <f>IF(ISNA(VLOOKUP($C70,'Killington Nor-Am March 6 DM'!$A$17:$I$99,9,FALSE))=TRUE,0,VLOOKUP($C70,'Killington Nor-Am March 6 DM'!$A$17:$I$99,9,FALSE))</f>
        <v>0</v>
      </c>
      <c r="X70" s="86">
        <f>IF(ISNA(VLOOKUP($C70,'VSC Nor-Am Feb 27 MO'!$A$17:$I$99,9,FALSE))=TRUE,0,VLOOKUP($C70,'VSC Nor-Am Feb 27 MO'!$A$17:$I$99,9,FALSE))</f>
        <v>0</v>
      </c>
      <c r="Y70" s="86">
        <f>IF(ISNA(VLOOKUP($C70,'VSC Nor-Am Feb 28 DM'!$A$17:$I$99,9,FALSE))=TRUE,0,VLOOKUP($C70,'VSC Nor-Am Feb 28 DM'!$A$17:$I$99,9,FALSE))</f>
        <v>0</v>
      </c>
      <c r="Z70" s="86">
        <f>IF(ISNA(VLOOKUP($C70,'Sr Nationals March 12 MO'!$A$17:$I$99,9,FALSE))=TRUE,0,VLOOKUP($C70,'Sr Nationals March 12 MO'!$A$17:$I$99,9,FALSE))</f>
        <v>0</v>
      </c>
      <c r="AA70" s="86">
        <f>IF(ISNA(VLOOKUP($C70,'Sr Nationals March 13 DM'!$A$17:$I$99,9,FALSE))=TRUE,0,VLOOKUP($C70,'Sr Nationals March 13 DM'!$A$17:$I$99,9,FALSE))</f>
        <v>0</v>
      </c>
      <c r="AB70" s="86">
        <f>IF(ISNA(VLOOKUP($C70,'Jr Nationals March 18 MO'!$A$17:$I$99,9,FALSE))=TRUE,0,VLOOKUP($C70,'Jr Nationals March 18 MO'!$A$17:$I$99,9,FALSE))</f>
        <v>0</v>
      </c>
      <c r="AC70" s="86">
        <f>IF(ISNA(VLOOKUP($C70,'Thunder Bay TT Jan 2016 MO'!$A$17:$I$99,9,FALSE))=TRUE,0,VLOOKUP($C70,'Thunder Bay TT Jan 2016 MO'!$A$17:$I$99,9,FALSE))</f>
        <v>0</v>
      </c>
      <c r="AD70" s="86">
        <f>IF(ISNA(VLOOKUP($C70,Event28!$A$17:$I$99,9,FALSE))=TRUE,0,VLOOKUP($C70,Event28!$A$17:$I$99,9,FALSE))</f>
        <v>0</v>
      </c>
      <c r="AE70" s="86">
        <f>IF(ISNA(VLOOKUP($C70,Event29!$A$17:$I$99,9,FALSE))=TRUE,0,VLOOKUP($C70,Event29!$A$17:$I$99,9,FALSE))</f>
        <v>0</v>
      </c>
      <c r="AF70" s="86">
        <f>IF(ISNA(VLOOKUP($C70,Event30!$A$17:$I$99,9,FALSE))=TRUE,0,VLOOKUP($C70,Event30!$A$17:$I$99,9,FALSE))</f>
        <v>0</v>
      </c>
    </row>
    <row r="71" spans="1:32" ht="13.5" customHeight="1">
      <c r="A71" s="151" t="s">
        <v>141</v>
      </c>
      <c r="B71" s="151" t="s">
        <v>81</v>
      </c>
      <c r="C71" s="207" t="s">
        <v>167</v>
      </c>
      <c r="D71" s="90">
        <f>IF(ISNA(VLOOKUP($C71,'RPA Caclulations'!$C$6:$K$81,3,FALSE))=TRUE,"0",VLOOKUP($C71,'RPA Caclulations'!$C$6:$K$81,3,FALSE))</f>
        <v>64</v>
      </c>
      <c r="E71" s="85" t="str">
        <f>IF(ISNA(VLOOKUP($C71,'Canadian Selections Dec 19 - M'!$A$17:$I$67,9,FALSE))=TRUE,"0",VLOOKUP($C71,'Canadian Selections Dec 19 - M'!$A$17:$I$67,9,FALSE))</f>
        <v>0</v>
      </c>
      <c r="F71" s="86">
        <f>IF(ISNA(VLOOKUP($C71,'Canadian Selections Dec 20 - M'!$A$17:$I$17,9,FALSE))=TRUE,0,VLOOKUP($C71,'Canadian Selections Dec 20 - M'!$A$17:$I$17,9,FALSE))</f>
        <v>0</v>
      </c>
      <c r="G71" s="86">
        <f>IF(ISNA(VLOOKUP($C71,'Le Massif Cnd. Series Jan 16 MO'!$A$17:$I$95,9,FALSE))=TRUE,0,VLOOKUP($C71,'Le Massif Cnd. Series Jan 16 MO'!$A$17:$I$95,9,FALSE))</f>
        <v>0</v>
      </c>
      <c r="H71" s="86">
        <f>IF(ISNA(VLOOKUP($C71,'Le Massif Cnd. Series Jan 17 DM'!$A$17:$I$97,9,FALSE))=TRUE,0,VLOOKUP($C71,'Le Massif Cnd. Series Jan 17 DM'!$A$17:$I$97,9,FALSE))</f>
        <v>0</v>
      </c>
      <c r="I71" s="86">
        <f>IF(ISNA(VLOOKUP($C71,'USSA Bristol Jan 16 MO'!$A$17:$I$100,9,FALSE))=TRUE,0,VLOOKUP($C71,'USSA Bristol Jan 16 MO'!$A$17:$I$100,9,FALSE))</f>
        <v>0</v>
      </c>
      <c r="J71" s="86">
        <f>IF(ISNA(VLOOKUP($C71,'USSA Bristol Jan 17 DM'!$A$17:$I$99,9,FALSE))=TRUE,0,VLOOKUP($C71,'USSA Bristol Jan 17 DM'!$A$17:$I$99,9,FALSE))</f>
        <v>0</v>
      </c>
      <c r="K71" s="86">
        <f>IF(ISNA(VLOOKUP($C71,'Apex Cnd. Series Feb 6 MO'!$A$17:$I$99,9,FALSE))=TRUE,0,VLOOKUP($C71,'Apex Cnd. Series Feb 6 MO'!$A$17:$I$99,9,FALSE))</f>
        <v>0</v>
      </c>
      <c r="L71" s="86">
        <f>IF(ISNA(VLOOKUP($C71,'Apex Cnd. Series Feb 7 DM'!$A$17:$I$99,9,FALSE))=TRUE,0,VLOOKUP($C71,'Apex Cnd. Series Feb 7 DM'!$A$17:$I$99,9,FALSE))</f>
        <v>0</v>
      </c>
      <c r="M71" s="86">
        <f>IF(ISNA(VLOOKUP($C71,'Calabogie TT Feb 7 MO'!$A$17:$I$96,9,FALSE))=TRUE,0,VLOOKUP($C71,'Calabogie TT Feb 7 MO'!$A$17:$I$96,9,FALSE))</f>
        <v>0</v>
      </c>
      <c r="N71" s="86">
        <f>IF(ISNA(VLOOKUP($C71,'Calabogie TT Feb 6 MO'!$A$17:$I$99,9,FALSE))=TRUE,0,VLOOKUP($C71,'Calabogie TT Feb 6 MO'!$A$17:$I$99,9,FALSE))</f>
        <v>0</v>
      </c>
      <c r="O71" s="86">
        <f>IF(ISNA(VLOOKUP($C71,'Calgary Nor-Am Feb 13 MO'!$A$17:$I$99,9,FALSE))=TRUE,0,VLOOKUP($C71,'Calgary Nor-Am Feb 13 MO'!$A$17:$I$99,9,FALSE))</f>
        <v>0</v>
      </c>
      <c r="P71" s="86">
        <f>IF(ISNA(VLOOKUP($C71,'Calgary Nor-Am Feb 14 DM'!$A$17:$I$99,9,FALSE))=TRUE,0,VLOOKUP($C71,'Calgary Nor-Am Feb 14 DM'!$A$17:$I$99,9,FALSE))</f>
        <v>0</v>
      </c>
      <c r="Q71" s="86">
        <f>IF(ISNA(VLOOKUP($C71,'Camp Fortune TT Feb 21 MO'!$A$17:$I$99,9,FALSE))=TRUE,0,VLOOKUP($C71,'Camp Fortune TT Feb 21 MO'!$A$17:$I$99,9,FALSE))</f>
        <v>0</v>
      </c>
      <c r="R71" s="85">
        <f>IF(ISNA(VLOOKUP($C71,'Park City Nor-Am Feb 20 MO'!$A$17:$I$99,9,FALSE))=TRUE,0,VLOOKUP($C71,'Park City Nor-Am Feb 20 MO'!$A$17:$I$99,9,FALSE))</f>
        <v>0</v>
      </c>
      <c r="S71" s="86">
        <f>IF(ISNA(VLOOKUP($C71,'Park City Nor-Am Feb 21 DM'!$A$17:$I$99,9,FALSE))=TRUE,0,VLOOKUP($C71,'Park City Nor-Am Feb 21 DM'!$A$17:$I$99,9,FALSE))</f>
        <v>0</v>
      </c>
      <c r="T71" s="86">
        <f>IF(ISNA(VLOOKUP($C71,'Caledon TT Feb 27 MO'!$A$17:$I$98,9,FALSE))=TRUE,0,VLOOKUP($C71,'Caledon TT Feb 27 MO'!$A$17:$I$98,9,FALSE))</f>
        <v>33</v>
      </c>
      <c r="U71" s="86">
        <f>IF(ISNA(VLOOKUP($C71,'Caledon TT Feb 28 DM'!$A$17:$I$99,9,FALSE))=TRUE,0,VLOOKUP($C71,'Caledon TT Feb 28 DM'!$A$17:$I$99,9,FALSE))</f>
        <v>33</v>
      </c>
      <c r="V71" s="86">
        <f>IF(ISNA(VLOOKUP($C71,'Killington Nor-Am March 5 MO'!$A$17:$I$99,9,FALSE))=TRUE,0,VLOOKUP($C71,'Killington Nor-Am March 5 MO'!$A$17:$I$99,9,FALSE))</f>
        <v>0</v>
      </c>
      <c r="W71" s="86">
        <f>IF(ISNA(VLOOKUP($C71,'Killington Nor-Am March 6 DM'!$A$17:$I$99,9,FALSE))=TRUE,0,VLOOKUP($C71,'Killington Nor-Am March 6 DM'!$A$17:$I$99,9,FALSE))</f>
        <v>0</v>
      </c>
      <c r="X71" s="86">
        <f>IF(ISNA(VLOOKUP($C71,'VSC Nor-Am Feb 27 MO'!$A$17:$I$99,9,FALSE))=TRUE,0,VLOOKUP($C71,'VSC Nor-Am Feb 27 MO'!$A$17:$I$99,9,FALSE))</f>
        <v>0</v>
      </c>
      <c r="Y71" s="86">
        <f>IF(ISNA(VLOOKUP($C71,'VSC Nor-Am Feb 28 DM'!$A$17:$I$99,9,FALSE))=TRUE,0,VLOOKUP($C71,'VSC Nor-Am Feb 28 DM'!$A$17:$I$99,9,FALSE))</f>
        <v>0</v>
      </c>
      <c r="Z71" s="86">
        <f>IF(ISNA(VLOOKUP($C71,'Sr Nationals March 12 MO'!$A$17:$I$99,9,FALSE))=TRUE,0,VLOOKUP($C71,'Sr Nationals March 12 MO'!$A$17:$I$99,9,FALSE))</f>
        <v>0</v>
      </c>
      <c r="AA71" s="86">
        <f>IF(ISNA(VLOOKUP($C71,'Sr Nationals March 13 DM'!$A$17:$I$99,9,FALSE))=TRUE,0,VLOOKUP($C71,'Sr Nationals March 13 DM'!$A$17:$I$99,9,FALSE))</f>
        <v>0</v>
      </c>
      <c r="AB71" s="86">
        <f>IF(ISNA(VLOOKUP($C71,'Jr Nationals March 18 MO'!$A$17:$I$99,9,FALSE))=TRUE,0,VLOOKUP($C71,'Jr Nationals March 18 MO'!$A$17:$I$99,9,FALSE))</f>
        <v>0</v>
      </c>
      <c r="AC71" s="86">
        <f>IF(ISNA(VLOOKUP($C71,'Thunder Bay TT Jan 2016 MO'!$A$17:$I$99,9,FALSE))=TRUE,0,VLOOKUP($C71,'Thunder Bay TT Jan 2016 MO'!$A$17:$I$99,9,FALSE))</f>
        <v>0</v>
      </c>
      <c r="AD71" s="86">
        <f>IF(ISNA(VLOOKUP($C71,Event28!$A$17:$I$99,9,FALSE))=TRUE,0,VLOOKUP($C71,Event28!$A$17:$I$99,9,FALSE))</f>
        <v>0</v>
      </c>
      <c r="AE71" s="86">
        <f>IF(ISNA(VLOOKUP($C71,Event29!$A$17:$I$99,9,FALSE))=TRUE,0,VLOOKUP($C71,Event29!$A$17:$I$99,9,FALSE))</f>
        <v>0</v>
      </c>
      <c r="AF71" s="86">
        <f>IF(ISNA(VLOOKUP($C71,Event30!$A$17:$I$99,9,FALSE))=TRUE,0,VLOOKUP($C71,Event30!$A$17:$I$99,9,FALSE))</f>
        <v>0</v>
      </c>
    </row>
    <row r="72" spans="1:32" ht="13.5">
      <c r="A72" s="151" t="s">
        <v>89</v>
      </c>
      <c r="B72" s="151" t="s">
        <v>70</v>
      </c>
      <c r="C72" s="207" t="s">
        <v>155</v>
      </c>
      <c r="D72" s="90">
        <f>IF(ISNA(VLOOKUP($C72,'RPA Caclulations'!$C$6:$K$81,3,FALSE))=TRUE,"0",VLOOKUP($C72,'RPA Caclulations'!$C$6:$K$81,3,FALSE))</f>
        <v>65</v>
      </c>
      <c r="E72" s="85" t="str">
        <f>IF(ISNA(VLOOKUP($C72,'Canadian Selections Dec 19 - M'!$A$17:$I$67,9,FALSE))=TRUE,"0",VLOOKUP($C72,'Canadian Selections Dec 19 - M'!$A$17:$I$67,9,FALSE))</f>
        <v>0</v>
      </c>
      <c r="F72" s="86">
        <f>IF(ISNA(VLOOKUP($C72,'Canadian Selections Dec 20 - M'!$A$17:$I$17,9,FALSE))=TRUE,0,VLOOKUP($C72,'Canadian Selections Dec 20 - M'!$A$17:$I$17,9,FALSE))</f>
        <v>0</v>
      </c>
      <c r="G72" s="86">
        <f>IF(ISNA(VLOOKUP($C72,'Le Massif Cnd. Series Jan 16 MO'!$A$17:$I$95,9,FALSE))=TRUE,0,VLOOKUP($C72,'Le Massif Cnd. Series Jan 16 MO'!$A$17:$I$95,9,FALSE))</f>
        <v>0</v>
      </c>
      <c r="H72" s="86">
        <f>IF(ISNA(VLOOKUP($C72,'Le Massif Cnd. Series Jan 17 DM'!$A$17:$I$97,9,FALSE))=TRUE,0,VLOOKUP($C72,'Le Massif Cnd. Series Jan 17 DM'!$A$17:$I$97,9,FALSE))</f>
        <v>0</v>
      </c>
      <c r="I72" s="86">
        <f>IF(ISNA(VLOOKUP($C72,'USSA Bristol Jan 16 MO'!$A$17:$I$100,9,FALSE))=TRUE,0,VLOOKUP($C72,'USSA Bristol Jan 16 MO'!$A$17:$I$100,9,FALSE))</f>
        <v>0</v>
      </c>
      <c r="J72" s="86">
        <f>IF(ISNA(VLOOKUP($C72,'USSA Bristol Jan 17 DM'!$A$17:$I$99,9,FALSE))=TRUE,0,VLOOKUP($C72,'USSA Bristol Jan 17 DM'!$A$17:$I$99,9,FALSE))</f>
        <v>0</v>
      </c>
      <c r="K72" s="86">
        <f>IF(ISNA(VLOOKUP($C72,'Apex Cnd. Series Feb 6 MO'!$A$17:$I$99,9,FALSE))=TRUE,0,VLOOKUP($C72,'Apex Cnd. Series Feb 6 MO'!$A$17:$I$99,9,FALSE))</f>
        <v>0</v>
      </c>
      <c r="L72" s="86">
        <f>IF(ISNA(VLOOKUP($C72,'Apex Cnd. Series Feb 7 DM'!$A$17:$I$99,9,FALSE))=TRUE,0,VLOOKUP($C72,'Apex Cnd. Series Feb 7 DM'!$A$17:$I$99,9,FALSE))</f>
        <v>0</v>
      </c>
      <c r="M72" s="86">
        <f>IF(ISNA(VLOOKUP($C72,'Calabogie TT Feb 7 MO'!$A$17:$I$96,9,FALSE))=TRUE,0,VLOOKUP($C72,'Calabogie TT Feb 7 MO'!$A$17:$I$96,9,FALSE))</f>
        <v>0</v>
      </c>
      <c r="N72" s="86">
        <f>IF(ISNA(VLOOKUP($C72,'Calabogie TT Feb 6 MO'!$A$17:$I$99,9,FALSE))=TRUE,0,VLOOKUP($C72,'Calabogie TT Feb 6 MO'!$A$17:$I$99,9,FALSE))</f>
        <v>0</v>
      </c>
      <c r="O72" s="86">
        <f>IF(ISNA(VLOOKUP($C72,'Calgary Nor-Am Feb 13 MO'!$A$17:$I$99,9,FALSE))=TRUE,0,VLOOKUP($C72,'Calgary Nor-Am Feb 13 MO'!$A$17:$I$99,9,FALSE))</f>
        <v>0</v>
      </c>
      <c r="P72" s="86">
        <f>IF(ISNA(VLOOKUP($C72,'Calgary Nor-Am Feb 14 DM'!$A$17:$I$99,9,FALSE))=TRUE,0,VLOOKUP($C72,'Calgary Nor-Am Feb 14 DM'!$A$17:$I$99,9,FALSE))</f>
        <v>0</v>
      </c>
      <c r="Q72" s="86">
        <f>IF(ISNA(VLOOKUP($C72,'Camp Fortune TT Feb 21 MO'!$A$17:$I$99,9,FALSE))=TRUE,0,VLOOKUP($C72,'Camp Fortune TT Feb 21 MO'!$A$17:$I$99,9,FALSE))</f>
        <v>31</v>
      </c>
      <c r="R72" s="85">
        <f>IF(ISNA(VLOOKUP($C72,'Park City Nor-Am Feb 20 MO'!$A$17:$I$99,9,FALSE))=TRUE,0,VLOOKUP($C72,'Park City Nor-Am Feb 20 MO'!$A$17:$I$99,9,FALSE))</f>
        <v>0</v>
      </c>
      <c r="S72" s="86">
        <f>IF(ISNA(VLOOKUP($C72,'Park City Nor-Am Feb 21 DM'!$A$17:$I$99,9,FALSE))=TRUE,0,VLOOKUP($C72,'Park City Nor-Am Feb 21 DM'!$A$17:$I$99,9,FALSE))</f>
        <v>0</v>
      </c>
      <c r="T72" s="86" t="str">
        <f>IF(ISNA(VLOOKUP($C72,'Caledon TT Feb 27 MO'!$A$17:$I$98,9,FALSE))=TRUE,0,VLOOKUP($C72,'Caledon TT Feb 27 MO'!$A$17:$I$98,9,FALSE))</f>
        <v>DNF</v>
      </c>
      <c r="U72" s="86">
        <f>IF(ISNA(VLOOKUP($C72,'Caledon TT Feb 28 DM'!$A$17:$I$99,9,FALSE))=TRUE,0,VLOOKUP($C72,'Caledon TT Feb 28 DM'!$A$17:$I$99,9,FALSE))</f>
        <v>0</v>
      </c>
      <c r="V72" s="86">
        <f>IF(ISNA(VLOOKUP($C72,'Killington Nor-Am March 5 MO'!$A$17:$I$99,9,FALSE))=TRUE,0,VLOOKUP($C72,'Killington Nor-Am March 5 MO'!$A$17:$I$99,9,FALSE))</f>
        <v>0</v>
      </c>
      <c r="W72" s="86">
        <f>IF(ISNA(VLOOKUP($C72,'Killington Nor-Am March 6 DM'!$A$17:$I$99,9,FALSE))=TRUE,0,VLOOKUP($C72,'Killington Nor-Am March 6 DM'!$A$17:$I$99,9,FALSE))</f>
        <v>0</v>
      </c>
      <c r="X72" s="86">
        <f>IF(ISNA(VLOOKUP($C72,'VSC Nor-Am Feb 27 MO'!$A$17:$I$99,9,FALSE))=TRUE,0,VLOOKUP($C72,'VSC Nor-Am Feb 27 MO'!$A$17:$I$99,9,FALSE))</f>
        <v>0</v>
      </c>
      <c r="Y72" s="86">
        <f>IF(ISNA(VLOOKUP($C72,'VSC Nor-Am Feb 28 DM'!$A$17:$I$99,9,FALSE))=TRUE,0,VLOOKUP($C72,'VSC Nor-Am Feb 28 DM'!$A$17:$I$99,9,FALSE))</f>
        <v>0</v>
      </c>
      <c r="Z72" s="86">
        <f>IF(ISNA(VLOOKUP($C72,'Sr Nationals March 12 MO'!$A$17:$I$99,9,FALSE))=TRUE,0,VLOOKUP($C72,'Sr Nationals March 12 MO'!$A$17:$I$99,9,FALSE))</f>
        <v>0</v>
      </c>
      <c r="AA72" s="86">
        <f>IF(ISNA(VLOOKUP($C72,'Sr Nationals March 13 DM'!$A$17:$I$99,9,FALSE))=TRUE,0,VLOOKUP($C72,'Sr Nationals March 13 DM'!$A$17:$I$99,9,FALSE))</f>
        <v>0</v>
      </c>
      <c r="AB72" s="86">
        <f>IF(ISNA(VLOOKUP($C72,'Jr Nationals March 18 MO'!$A$17:$I$99,9,FALSE))=TRUE,0,VLOOKUP($C72,'Jr Nationals March 18 MO'!$A$17:$I$99,9,FALSE))</f>
        <v>0</v>
      </c>
      <c r="AC72" s="86">
        <f>IF(ISNA(VLOOKUP($C72,'Thunder Bay TT Jan 2016 MO'!$A$17:$I$99,9,FALSE))=TRUE,0,VLOOKUP($C72,'Thunder Bay TT Jan 2016 MO'!$A$17:$I$99,9,FALSE))</f>
        <v>0</v>
      </c>
      <c r="AD72" s="86">
        <f>IF(ISNA(VLOOKUP($C72,Event28!$A$17:$I$99,9,FALSE))=TRUE,0,VLOOKUP($C72,Event28!$A$17:$I$99,9,FALSE))</f>
        <v>0</v>
      </c>
      <c r="AE72" s="86">
        <f>IF(ISNA(VLOOKUP($C72,Event29!$A$17:$I$99,9,FALSE))=TRUE,0,VLOOKUP($C72,Event29!$A$17:$I$99,9,FALSE))</f>
        <v>0</v>
      </c>
      <c r="AF72" s="86">
        <f>IF(ISNA(VLOOKUP($C72,Event30!$A$17:$I$99,9,FALSE))=TRUE,0,VLOOKUP($C72,Event30!$A$17:$I$99,9,FALSE))</f>
        <v>0</v>
      </c>
    </row>
    <row r="73" spans="1:32" ht="13.5">
      <c r="A73" s="151" t="s">
        <v>139</v>
      </c>
      <c r="B73" s="151" t="s">
        <v>136</v>
      </c>
      <c r="C73" s="219" t="s">
        <v>130</v>
      </c>
      <c r="D73" s="90">
        <f>IF(ISNA(VLOOKUP($C73,'RPA Caclulations'!$C$6:$K$81,3,FALSE))=TRUE,"0",VLOOKUP($C73,'RPA Caclulations'!$C$6:$K$81,3,FALSE))</f>
        <v>66</v>
      </c>
      <c r="E73" s="85" t="str">
        <f>IF(ISNA(VLOOKUP($C73,'Canadian Selections Dec 19 - M'!$A$17:$I$67,9,FALSE))=TRUE,"0",VLOOKUP($C73,'Canadian Selections Dec 19 - M'!$A$17:$I$67,9,FALSE))</f>
        <v>0</v>
      </c>
      <c r="F73" s="86">
        <f>IF(ISNA(VLOOKUP($C73,'Canadian Selections Dec 20 - M'!$A$17:$I$17,9,FALSE))=TRUE,0,VLOOKUP($C73,'Canadian Selections Dec 20 - M'!$A$17:$I$17,9,FALSE))</f>
        <v>0</v>
      </c>
      <c r="G73" s="86">
        <f>IF(ISNA(VLOOKUP($C73,'Le Massif Cnd. Series Jan 16 MO'!$A$17:$I$95,9,FALSE))=TRUE,0,VLOOKUP($C73,'Le Massif Cnd. Series Jan 16 MO'!$A$17:$I$95,9,FALSE))</f>
        <v>0</v>
      </c>
      <c r="H73" s="86">
        <f>IF(ISNA(VLOOKUP($C73,'Le Massif Cnd. Series Jan 17 DM'!$A$17:$I$97,9,FALSE))=TRUE,0,VLOOKUP($C73,'Le Massif Cnd. Series Jan 17 DM'!$A$17:$I$97,9,FALSE))</f>
        <v>0</v>
      </c>
      <c r="I73" s="86">
        <f>IF(ISNA(VLOOKUP($C73,'USSA Bristol Jan 16 MO'!$A$17:$I$100,9,FALSE))=TRUE,0,VLOOKUP($C73,'USSA Bristol Jan 16 MO'!$A$17:$I$100,9,FALSE))</f>
        <v>0</v>
      </c>
      <c r="J73" s="86">
        <f>IF(ISNA(VLOOKUP($C73,'USSA Bristol Jan 17 DM'!$A$17:$I$99,9,FALSE))=TRUE,0,VLOOKUP($C73,'USSA Bristol Jan 17 DM'!$A$17:$I$99,9,FALSE))</f>
        <v>0</v>
      </c>
      <c r="K73" s="86">
        <f>IF(ISNA(VLOOKUP($C73,'Apex Cnd. Series Feb 6 MO'!$A$17:$I$99,9,FALSE))=TRUE,0,VLOOKUP($C73,'Apex Cnd. Series Feb 6 MO'!$A$17:$I$99,9,FALSE))</f>
        <v>0</v>
      </c>
      <c r="L73" s="86">
        <f>IF(ISNA(VLOOKUP($C73,'Apex Cnd. Series Feb 7 DM'!$A$17:$I$99,9,FALSE))=TRUE,0,VLOOKUP($C73,'Apex Cnd. Series Feb 7 DM'!$A$17:$I$99,9,FALSE))</f>
        <v>0</v>
      </c>
      <c r="M73" s="86">
        <f>IF(ISNA(VLOOKUP($C73,'Calabogie TT Feb 7 MO'!$A$17:$I$96,9,FALSE))=TRUE,0,VLOOKUP($C73,'Calabogie TT Feb 7 MO'!$A$17:$I$96,9,FALSE))</f>
        <v>28</v>
      </c>
      <c r="N73" s="86">
        <f>IF(ISNA(VLOOKUP($C73,'Calabogie TT Feb 6 MO'!$A$17:$I$99,9,FALSE))=TRUE,0,VLOOKUP($C73,'Calabogie TT Feb 6 MO'!$A$17:$I$99,9,FALSE))</f>
        <v>48</v>
      </c>
      <c r="O73" s="86">
        <f>IF(ISNA(VLOOKUP($C73,'Calgary Nor-Am Feb 13 MO'!$A$17:$I$99,9,FALSE))=TRUE,0,VLOOKUP($C73,'Calgary Nor-Am Feb 13 MO'!$A$17:$I$99,9,FALSE))</f>
        <v>0</v>
      </c>
      <c r="P73" s="86">
        <f>IF(ISNA(VLOOKUP($C73,'Calgary Nor-Am Feb 14 DM'!$A$17:$I$99,9,FALSE))=TRUE,0,VLOOKUP($C73,'Calgary Nor-Am Feb 14 DM'!$A$17:$I$99,9,FALSE))</f>
        <v>0</v>
      </c>
      <c r="Q73" s="86">
        <f>IF(ISNA(VLOOKUP($C73,'Camp Fortune TT Feb 21 MO'!$A$17:$I$99,9,FALSE))=TRUE,0,VLOOKUP($C73,'Camp Fortune TT Feb 21 MO'!$A$17:$I$99,9,FALSE))</f>
        <v>0</v>
      </c>
      <c r="R73" s="85">
        <f>IF(ISNA(VLOOKUP($C73,'Park City Nor-Am Feb 20 MO'!$A$17:$I$99,9,FALSE))=TRUE,0,VLOOKUP($C73,'Park City Nor-Am Feb 20 MO'!$A$17:$I$99,9,FALSE))</f>
        <v>0</v>
      </c>
      <c r="S73" s="86">
        <f>IF(ISNA(VLOOKUP($C73,'Park City Nor-Am Feb 21 DM'!$A$17:$I$99,9,FALSE))=TRUE,0,VLOOKUP($C73,'Park City Nor-Am Feb 21 DM'!$A$17:$I$99,9,FALSE))</f>
        <v>0</v>
      </c>
      <c r="T73" s="86">
        <f>IF(ISNA(VLOOKUP($C73,'Caledon TT Feb 27 MO'!$A$17:$I$98,9,FALSE))=TRUE,0,VLOOKUP($C73,'Caledon TT Feb 27 MO'!$A$17:$I$98,9,FALSE))</f>
        <v>0</v>
      </c>
      <c r="U73" s="86">
        <f>IF(ISNA(VLOOKUP($C73,'Caledon TT Feb 28 DM'!$A$17:$I$99,9,FALSE))=TRUE,0,VLOOKUP($C73,'Caledon TT Feb 28 DM'!$A$17:$I$99,9,FALSE))</f>
        <v>0</v>
      </c>
      <c r="V73" s="86">
        <f>IF(ISNA(VLOOKUP($C73,'Killington Nor-Am March 5 MO'!$A$17:$I$99,9,FALSE))=TRUE,0,VLOOKUP($C73,'Killington Nor-Am March 5 MO'!$A$17:$I$99,9,FALSE))</f>
        <v>0</v>
      </c>
      <c r="W73" s="86">
        <f>IF(ISNA(VLOOKUP($C73,'Killington Nor-Am March 6 DM'!$A$17:$I$99,9,FALSE))=TRUE,0,VLOOKUP($C73,'Killington Nor-Am March 6 DM'!$A$17:$I$99,9,FALSE))</f>
        <v>0</v>
      </c>
      <c r="X73" s="86">
        <f>IF(ISNA(VLOOKUP($C73,'VSC Nor-Am Feb 27 MO'!$A$17:$I$99,9,FALSE))=TRUE,0,VLOOKUP($C73,'VSC Nor-Am Feb 27 MO'!$A$17:$I$99,9,FALSE))</f>
        <v>0</v>
      </c>
      <c r="Y73" s="86">
        <f>IF(ISNA(VLOOKUP($C73,'VSC Nor-Am Feb 28 DM'!$A$17:$I$99,9,FALSE))=TRUE,0,VLOOKUP($C73,'VSC Nor-Am Feb 28 DM'!$A$17:$I$99,9,FALSE))</f>
        <v>0</v>
      </c>
      <c r="Z73" s="86">
        <f>IF(ISNA(VLOOKUP($C73,'Sr Nationals March 12 MO'!$A$17:$I$99,9,FALSE))=TRUE,0,VLOOKUP($C73,'Sr Nationals March 12 MO'!$A$17:$I$99,9,FALSE))</f>
        <v>0</v>
      </c>
      <c r="AA73" s="86">
        <f>IF(ISNA(VLOOKUP($C73,'Sr Nationals March 13 DM'!$A$17:$I$99,9,FALSE))=TRUE,0,VLOOKUP($C73,'Sr Nationals March 13 DM'!$A$17:$I$99,9,FALSE))</f>
        <v>0</v>
      </c>
      <c r="AB73" s="86">
        <f>IF(ISNA(VLOOKUP($C73,'Jr Nationals March 18 MO'!$A$17:$I$99,9,FALSE))=TRUE,0,VLOOKUP($C73,'Jr Nationals March 18 MO'!$A$17:$I$99,9,FALSE))</f>
        <v>0</v>
      </c>
      <c r="AC73" s="86">
        <f>IF(ISNA(VLOOKUP($C73,'Thunder Bay TT Jan 2016 MO'!$A$17:$I$99,9,FALSE))=TRUE,0,VLOOKUP($C73,'Thunder Bay TT Jan 2016 MO'!$A$17:$I$99,9,FALSE))</f>
        <v>0</v>
      </c>
      <c r="AD73" s="86">
        <f>IF(ISNA(VLOOKUP($C73,Event28!$A$17:$I$99,9,FALSE))=TRUE,0,VLOOKUP($C73,Event28!$A$17:$I$99,9,FALSE))</f>
        <v>0</v>
      </c>
      <c r="AE73" s="86">
        <f>IF(ISNA(VLOOKUP($C73,Event29!$A$17:$I$99,9,FALSE))=TRUE,0,VLOOKUP($C73,Event29!$A$17:$I$99,9,FALSE))</f>
        <v>0</v>
      </c>
      <c r="AF73" s="86">
        <f>IF(ISNA(VLOOKUP($C73,Event30!$A$17:$I$99,9,FALSE))=TRUE,0,VLOOKUP($C73,Event30!$A$17:$I$99,9,FALSE))</f>
        <v>0</v>
      </c>
    </row>
    <row r="74" spans="1:32" ht="13.5" customHeight="1">
      <c r="A74" s="151" t="s">
        <v>141</v>
      </c>
      <c r="B74" s="151" t="s">
        <v>67</v>
      </c>
      <c r="C74" s="207" t="s">
        <v>169</v>
      </c>
      <c r="D74" s="90">
        <f>IF(ISNA(VLOOKUP($C74,'RPA Caclulations'!$C$6:$K$81,3,FALSE))=TRUE,"0",VLOOKUP($C74,'RPA Caclulations'!$C$6:$K$81,3,FALSE))</f>
        <v>67</v>
      </c>
      <c r="E74" s="85" t="str">
        <f>IF(ISNA(VLOOKUP($C74,'Canadian Selections Dec 19 - M'!$A$17:$I$67,9,FALSE))=TRUE,"0",VLOOKUP($C74,'Canadian Selections Dec 19 - M'!$A$17:$I$67,9,FALSE))</f>
        <v>0</v>
      </c>
      <c r="F74" s="86">
        <f>IF(ISNA(VLOOKUP($C74,'Canadian Selections Dec 20 - M'!$A$17:$I$17,9,FALSE))=TRUE,0,VLOOKUP($C74,'Canadian Selections Dec 20 - M'!$A$17:$I$17,9,FALSE))</f>
        <v>0</v>
      </c>
      <c r="G74" s="86">
        <f>IF(ISNA(VLOOKUP($C74,'Le Massif Cnd. Series Jan 16 MO'!$A$17:$I$95,9,FALSE))=TRUE,0,VLOOKUP($C74,'Le Massif Cnd. Series Jan 16 MO'!$A$17:$I$95,9,FALSE))</f>
        <v>0</v>
      </c>
      <c r="H74" s="86">
        <f>IF(ISNA(VLOOKUP($C74,'Le Massif Cnd. Series Jan 17 DM'!$A$17:$I$97,9,FALSE))=TRUE,0,VLOOKUP($C74,'Le Massif Cnd. Series Jan 17 DM'!$A$17:$I$97,9,FALSE))</f>
        <v>0</v>
      </c>
      <c r="I74" s="86">
        <f>IF(ISNA(VLOOKUP($C74,'USSA Bristol Jan 16 MO'!$A$17:$I$100,9,FALSE))=TRUE,0,VLOOKUP($C74,'USSA Bristol Jan 16 MO'!$A$17:$I$100,9,FALSE))</f>
        <v>0</v>
      </c>
      <c r="J74" s="86">
        <f>IF(ISNA(VLOOKUP($C74,'USSA Bristol Jan 17 DM'!$A$17:$I$99,9,FALSE))=TRUE,0,VLOOKUP($C74,'USSA Bristol Jan 17 DM'!$A$17:$I$99,9,FALSE))</f>
        <v>0</v>
      </c>
      <c r="K74" s="86">
        <f>IF(ISNA(VLOOKUP($C74,'Apex Cnd. Series Feb 6 MO'!$A$17:$I$99,9,FALSE))=TRUE,0,VLOOKUP($C74,'Apex Cnd. Series Feb 6 MO'!$A$17:$I$99,9,FALSE))</f>
        <v>0</v>
      </c>
      <c r="L74" s="86">
        <f>IF(ISNA(VLOOKUP($C74,'Apex Cnd. Series Feb 7 DM'!$A$17:$I$99,9,FALSE))=TRUE,0,VLOOKUP($C74,'Apex Cnd. Series Feb 7 DM'!$A$17:$I$99,9,FALSE))</f>
        <v>0</v>
      </c>
      <c r="M74" s="86">
        <f>IF(ISNA(VLOOKUP($C74,'Calabogie TT Feb 7 MO'!$A$17:$I$96,9,FALSE))=TRUE,0,VLOOKUP($C74,'Calabogie TT Feb 7 MO'!$A$17:$I$96,9,FALSE))</f>
        <v>0</v>
      </c>
      <c r="N74" s="86">
        <f>IF(ISNA(VLOOKUP($C74,'Calabogie TT Feb 6 MO'!$A$17:$I$99,9,FALSE))=TRUE,0,VLOOKUP($C74,'Calabogie TT Feb 6 MO'!$A$17:$I$99,9,FALSE))</f>
        <v>0</v>
      </c>
      <c r="O74" s="86">
        <f>IF(ISNA(VLOOKUP($C74,'Calgary Nor-Am Feb 13 MO'!$A$17:$I$99,9,FALSE))=TRUE,0,VLOOKUP($C74,'Calgary Nor-Am Feb 13 MO'!$A$17:$I$99,9,FALSE))</f>
        <v>0</v>
      </c>
      <c r="P74" s="86">
        <f>IF(ISNA(VLOOKUP($C74,'Calgary Nor-Am Feb 14 DM'!$A$17:$I$99,9,FALSE))=TRUE,0,VLOOKUP($C74,'Calgary Nor-Am Feb 14 DM'!$A$17:$I$99,9,FALSE))</f>
        <v>0</v>
      </c>
      <c r="Q74" s="86">
        <f>IF(ISNA(VLOOKUP($C74,'Camp Fortune TT Feb 21 MO'!$A$17:$I$99,9,FALSE))=TRUE,0,VLOOKUP($C74,'Camp Fortune TT Feb 21 MO'!$A$17:$I$99,9,FALSE))</f>
        <v>0</v>
      </c>
      <c r="R74" s="85">
        <f>IF(ISNA(VLOOKUP($C74,'Park City Nor-Am Feb 20 MO'!$A$17:$I$99,9,FALSE))=TRUE,0,VLOOKUP($C74,'Park City Nor-Am Feb 20 MO'!$A$17:$I$99,9,FALSE))</f>
        <v>0</v>
      </c>
      <c r="S74" s="86">
        <f>IF(ISNA(VLOOKUP($C74,'Park City Nor-Am Feb 21 DM'!$A$17:$I$99,9,FALSE))=TRUE,0,VLOOKUP($C74,'Park City Nor-Am Feb 21 DM'!$A$17:$I$99,9,FALSE))</f>
        <v>0</v>
      </c>
      <c r="T74" s="86">
        <f>IF(ISNA(VLOOKUP($C74,'Caledon TT Feb 27 MO'!$A$17:$I$98,9,FALSE))=TRUE,0,VLOOKUP($C74,'Caledon TT Feb 27 MO'!$A$17:$I$98,9,FALSE))</f>
        <v>38</v>
      </c>
      <c r="U74" s="86">
        <f>IF(ISNA(VLOOKUP($C74,'Caledon TT Feb 28 DM'!$A$17:$I$99,9,FALSE))=TRUE,0,VLOOKUP($C74,'Caledon TT Feb 28 DM'!$A$17:$I$99,9,FALSE))</f>
        <v>37</v>
      </c>
      <c r="V74" s="86">
        <f>IF(ISNA(VLOOKUP($C74,'Killington Nor-Am March 5 MO'!$A$17:$I$99,9,FALSE))=TRUE,0,VLOOKUP($C74,'Killington Nor-Am March 5 MO'!$A$17:$I$99,9,FALSE))</f>
        <v>0</v>
      </c>
      <c r="W74" s="86">
        <f>IF(ISNA(VLOOKUP($C74,'Killington Nor-Am March 6 DM'!$A$17:$I$99,9,FALSE))=TRUE,0,VLOOKUP($C74,'Killington Nor-Am March 6 DM'!$A$17:$I$99,9,FALSE))</f>
        <v>0</v>
      </c>
      <c r="X74" s="86">
        <f>IF(ISNA(VLOOKUP($C74,'VSC Nor-Am Feb 27 MO'!$A$17:$I$99,9,FALSE))=TRUE,0,VLOOKUP($C74,'VSC Nor-Am Feb 27 MO'!$A$17:$I$99,9,FALSE))</f>
        <v>0</v>
      </c>
      <c r="Y74" s="86">
        <f>IF(ISNA(VLOOKUP($C74,'VSC Nor-Am Feb 28 DM'!$A$17:$I$99,9,FALSE))=TRUE,0,VLOOKUP($C74,'VSC Nor-Am Feb 28 DM'!$A$17:$I$99,9,FALSE))</f>
        <v>0</v>
      </c>
      <c r="Z74" s="86">
        <f>IF(ISNA(VLOOKUP($C74,'Sr Nationals March 12 MO'!$A$17:$I$99,9,FALSE))=TRUE,0,VLOOKUP($C74,'Sr Nationals March 12 MO'!$A$17:$I$99,9,FALSE))</f>
        <v>0</v>
      </c>
      <c r="AA74" s="86">
        <f>IF(ISNA(VLOOKUP($C74,'Sr Nationals March 13 DM'!$A$17:$I$99,9,FALSE))=TRUE,0,VLOOKUP($C74,'Sr Nationals March 13 DM'!$A$17:$I$99,9,FALSE))</f>
        <v>0</v>
      </c>
      <c r="AB74" s="86">
        <f>IF(ISNA(VLOOKUP($C74,'Jr Nationals March 18 MO'!$A$17:$I$99,9,FALSE))=TRUE,0,VLOOKUP($C74,'Jr Nationals March 18 MO'!$A$17:$I$99,9,FALSE))</f>
        <v>0</v>
      </c>
      <c r="AC74" s="86">
        <f>IF(ISNA(VLOOKUP($C74,'Thunder Bay TT Jan 2016 MO'!$A$17:$I$99,9,FALSE))=TRUE,0,VLOOKUP($C74,'Thunder Bay TT Jan 2016 MO'!$A$17:$I$99,9,FALSE))</f>
        <v>0</v>
      </c>
      <c r="AD74" s="86">
        <f>IF(ISNA(VLOOKUP($C74,Event28!$A$17:$I$99,9,FALSE))=TRUE,0,VLOOKUP($C74,Event28!$A$17:$I$99,9,FALSE))</f>
        <v>0</v>
      </c>
      <c r="AE74" s="86">
        <f>IF(ISNA(VLOOKUP($C74,Event29!$A$17:$I$99,9,FALSE))=TRUE,0,VLOOKUP($C74,Event29!$A$17:$I$99,9,FALSE))</f>
        <v>0</v>
      </c>
      <c r="AF74" s="86">
        <f>IF(ISNA(VLOOKUP($C74,Event30!$A$17:$I$99,9,FALSE))=TRUE,0,VLOOKUP($C74,Event30!$A$17:$I$99,9,FALSE))</f>
        <v>0</v>
      </c>
    </row>
    <row r="75" spans="1:32" ht="13.5" customHeight="1">
      <c r="A75" s="151" t="s">
        <v>141</v>
      </c>
      <c r="B75" s="151" t="s">
        <v>81</v>
      </c>
      <c r="C75" s="207" t="s">
        <v>112</v>
      </c>
      <c r="D75" s="90">
        <f>IF(ISNA(VLOOKUP($C75,'RPA Caclulations'!$C$6:$K$81,3,FALSE))=TRUE,"0",VLOOKUP($C75,'RPA Caclulations'!$C$6:$K$81,3,FALSE))</f>
        <v>68</v>
      </c>
      <c r="E75" s="85" t="str">
        <f>IF(ISNA(VLOOKUP($C75,'Canadian Selections Dec 19 - M'!$A$17:$I$67,9,FALSE))=TRUE,"0",VLOOKUP($C75,'Canadian Selections Dec 19 - M'!$A$17:$I$67,9,FALSE))</f>
        <v>0</v>
      </c>
      <c r="F75" s="86">
        <f>IF(ISNA(VLOOKUP($C75,'Canadian Selections Dec 20 - M'!$A$17:$I$17,9,FALSE))=TRUE,0,VLOOKUP($C75,'Canadian Selections Dec 20 - M'!$A$17:$I$17,9,FALSE))</f>
        <v>0</v>
      </c>
      <c r="G75" s="86">
        <f>IF(ISNA(VLOOKUP($C75,'Le Massif Cnd. Series Jan 16 MO'!$A$17:$I$95,9,FALSE))=TRUE,0,VLOOKUP($C75,'Le Massif Cnd. Series Jan 16 MO'!$A$17:$I$95,9,FALSE))</f>
        <v>0</v>
      </c>
      <c r="H75" s="86">
        <f>IF(ISNA(VLOOKUP($C75,'Le Massif Cnd. Series Jan 17 DM'!$A$17:$I$97,9,FALSE))=TRUE,0,VLOOKUP($C75,'Le Massif Cnd. Series Jan 17 DM'!$A$17:$I$97,9,FALSE))</f>
        <v>0</v>
      </c>
      <c r="I75" s="86">
        <f>IF(ISNA(VLOOKUP($C75,'USSA Bristol Jan 16 MO'!$A$17:$I$100,9,FALSE))=TRUE,0,VLOOKUP($C75,'USSA Bristol Jan 16 MO'!$A$17:$I$100,9,FALSE))</f>
        <v>0</v>
      </c>
      <c r="J75" s="86">
        <f>IF(ISNA(VLOOKUP($C75,'USSA Bristol Jan 17 DM'!$A$17:$I$99,9,FALSE))=TRUE,0,VLOOKUP($C75,'USSA Bristol Jan 17 DM'!$A$17:$I$99,9,FALSE))</f>
        <v>0</v>
      </c>
      <c r="K75" s="86">
        <f>IF(ISNA(VLOOKUP($C75,'Apex Cnd. Series Feb 6 MO'!$A$17:$I$99,9,FALSE))=TRUE,0,VLOOKUP($C75,'Apex Cnd. Series Feb 6 MO'!$A$17:$I$99,9,FALSE))</f>
        <v>0</v>
      </c>
      <c r="L75" s="86">
        <f>IF(ISNA(VLOOKUP($C75,'Apex Cnd. Series Feb 7 DM'!$A$17:$I$99,9,FALSE))=TRUE,0,VLOOKUP($C75,'Apex Cnd. Series Feb 7 DM'!$A$17:$I$99,9,FALSE))</f>
        <v>0</v>
      </c>
      <c r="M75" s="86">
        <f>IF(ISNA(VLOOKUP($C75,'Calabogie TT Feb 7 MO'!$A$17:$I$96,9,FALSE))=TRUE,0,VLOOKUP($C75,'Calabogie TT Feb 7 MO'!$A$17:$I$96,9,FALSE))</f>
        <v>0</v>
      </c>
      <c r="N75" s="86">
        <f>IF(ISNA(VLOOKUP($C75,'Calabogie TT Feb 6 MO'!$A$17:$I$99,9,FALSE))=TRUE,0,VLOOKUP($C75,'Calabogie TT Feb 6 MO'!$A$17:$I$99,9,FALSE))</f>
        <v>32</v>
      </c>
      <c r="O75" s="86">
        <f>IF(ISNA(VLOOKUP($C75,'Calgary Nor-Am Feb 13 MO'!$A$17:$I$99,9,FALSE))=TRUE,0,VLOOKUP($C75,'Calgary Nor-Am Feb 13 MO'!$A$17:$I$99,9,FALSE))</f>
        <v>0</v>
      </c>
      <c r="P75" s="86">
        <f>IF(ISNA(VLOOKUP($C75,'Calgary Nor-Am Feb 14 DM'!$A$17:$I$99,9,FALSE))=TRUE,0,VLOOKUP($C75,'Calgary Nor-Am Feb 14 DM'!$A$17:$I$99,9,FALSE))</f>
        <v>0</v>
      </c>
      <c r="Q75" s="86">
        <f>IF(ISNA(VLOOKUP($C75,'Camp Fortune TT Feb 21 MO'!$A$17:$I$99,9,FALSE))=TRUE,0,VLOOKUP($C75,'Camp Fortune TT Feb 21 MO'!$A$17:$I$99,9,FALSE))</f>
        <v>0</v>
      </c>
      <c r="R75" s="85">
        <f>IF(ISNA(VLOOKUP($C75,'Park City Nor-Am Feb 20 MO'!$A$17:$I$99,9,FALSE))=TRUE,0,VLOOKUP($C75,'Park City Nor-Am Feb 20 MO'!$A$17:$I$99,9,FALSE))</f>
        <v>0</v>
      </c>
      <c r="S75" s="86">
        <f>IF(ISNA(VLOOKUP($C75,'Park City Nor-Am Feb 21 DM'!$A$17:$I$99,9,FALSE))=TRUE,0,VLOOKUP($C75,'Park City Nor-Am Feb 21 DM'!$A$17:$I$99,9,FALSE))</f>
        <v>0</v>
      </c>
      <c r="T75" s="86">
        <f>IF(ISNA(VLOOKUP($C75,'Caledon TT Feb 27 MO'!$A$17:$I$98,9,FALSE))=TRUE,0,VLOOKUP($C75,'Caledon TT Feb 27 MO'!$A$17:$I$98,9,FALSE))</f>
        <v>0</v>
      </c>
      <c r="U75" s="86">
        <f>IF(ISNA(VLOOKUP($C75,'Caledon TT Feb 28 DM'!$A$17:$I$99,9,FALSE))=TRUE,0,VLOOKUP($C75,'Caledon TT Feb 28 DM'!$A$17:$I$99,9,FALSE))</f>
        <v>0</v>
      </c>
      <c r="V75" s="86">
        <f>IF(ISNA(VLOOKUP($C75,'Killington Nor-Am March 5 MO'!$A$17:$I$99,9,FALSE))=TRUE,0,VLOOKUP($C75,'Killington Nor-Am March 5 MO'!$A$17:$I$99,9,FALSE))</f>
        <v>0</v>
      </c>
      <c r="W75" s="86">
        <f>IF(ISNA(VLOOKUP($C75,'Killington Nor-Am March 6 DM'!$A$17:$I$99,9,FALSE))=TRUE,0,VLOOKUP($C75,'Killington Nor-Am March 6 DM'!$A$17:$I$99,9,FALSE))</f>
        <v>0</v>
      </c>
      <c r="X75" s="86">
        <f>IF(ISNA(VLOOKUP($C75,'VSC Nor-Am Feb 27 MO'!$A$17:$I$99,9,FALSE))=TRUE,0,VLOOKUP($C75,'VSC Nor-Am Feb 27 MO'!$A$17:$I$99,9,FALSE))</f>
        <v>0</v>
      </c>
      <c r="Y75" s="86">
        <f>IF(ISNA(VLOOKUP($C75,'VSC Nor-Am Feb 28 DM'!$A$17:$I$99,9,FALSE))=TRUE,0,VLOOKUP($C75,'VSC Nor-Am Feb 28 DM'!$A$17:$I$99,9,FALSE))</f>
        <v>0</v>
      </c>
      <c r="Z75" s="86">
        <f>IF(ISNA(VLOOKUP($C75,'Sr Nationals March 12 MO'!$A$17:$I$99,9,FALSE))=TRUE,0,VLOOKUP($C75,'Sr Nationals March 12 MO'!$A$17:$I$99,9,FALSE))</f>
        <v>0</v>
      </c>
      <c r="AA75" s="86">
        <f>IF(ISNA(VLOOKUP($C75,'Sr Nationals March 13 DM'!$A$17:$I$99,9,FALSE))=TRUE,0,VLOOKUP($C75,'Sr Nationals March 13 DM'!$A$17:$I$99,9,FALSE))</f>
        <v>0</v>
      </c>
      <c r="AB75" s="86">
        <f>IF(ISNA(VLOOKUP($C75,'Jr Nationals March 18 MO'!$A$17:$I$99,9,FALSE))=TRUE,0,VLOOKUP($C75,'Jr Nationals March 18 MO'!$A$17:$I$99,9,FALSE))</f>
        <v>0</v>
      </c>
      <c r="AC75" s="86">
        <f>IF(ISNA(VLOOKUP($C75,'Thunder Bay TT Jan 2016 MO'!$A$17:$I$99,9,FALSE))=TRUE,0,VLOOKUP($C75,'Thunder Bay TT Jan 2016 MO'!$A$17:$I$99,9,FALSE))</f>
        <v>0</v>
      </c>
      <c r="AD75" s="86">
        <f>IF(ISNA(VLOOKUP($C75,Event28!$A$17:$I$99,9,FALSE))=TRUE,0,VLOOKUP($C75,Event28!$A$17:$I$99,9,FALSE))</f>
        <v>0</v>
      </c>
      <c r="AE75" s="86">
        <f>IF(ISNA(VLOOKUP($C75,Event29!$A$17:$I$99,9,FALSE))=TRUE,0,VLOOKUP($C75,Event29!$A$17:$I$99,9,FALSE))</f>
        <v>0</v>
      </c>
      <c r="AF75" s="86">
        <f>IF(ISNA(VLOOKUP($C75,Event30!$A$17:$I$99,9,FALSE))=TRUE,0,VLOOKUP($C75,Event30!$A$17:$I$99,9,FALSE))</f>
        <v>0</v>
      </c>
    </row>
    <row r="76" spans="1:32" ht="13.5" customHeight="1">
      <c r="A76" s="151" t="s">
        <v>139</v>
      </c>
      <c r="B76" s="151" t="s">
        <v>67</v>
      </c>
      <c r="C76" s="220" t="s">
        <v>177</v>
      </c>
      <c r="D76" s="90">
        <f>IF(ISNA(VLOOKUP($C76,'RPA Caclulations'!$C$6:$K$81,3,FALSE))=TRUE,"0",VLOOKUP($C76,'RPA Caclulations'!$C$6:$K$81,3,FALSE))</f>
        <v>69</v>
      </c>
      <c r="E76" s="85" t="str">
        <f>IF(ISNA(VLOOKUP($C76,'Canadian Selections Dec 19 - M'!$A$17:$I$67,9,FALSE))=TRUE,"0",VLOOKUP($C76,'Canadian Selections Dec 19 - M'!$A$17:$I$67,9,FALSE))</f>
        <v>0</v>
      </c>
      <c r="F76" s="86">
        <f>IF(ISNA(VLOOKUP($C76,'Canadian Selections Dec 20 - M'!$A$17:$I$17,9,FALSE))=TRUE,0,VLOOKUP($C76,'Canadian Selections Dec 20 - M'!$A$17:$I$17,9,FALSE))</f>
        <v>0</v>
      </c>
      <c r="G76" s="86">
        <f>IF(ISNA(VLOOKUP($C76,'Le Massif Cnd. Series Jan 16 MO'!$A$17:$I$95,9,FALSE))=TRUE,0,VLOOKUP($C76,'Le Massif Cnd. Series Jan 16 MO'!$A$17:$I$95,9,FALSE))</f>
        <v>0</v>
      </c>
      <c r="H76" s="86">
        <f>IF(ISNA(VLOOKUP($C76,'Le Massif Cnd. Series Jan 17 DM'!$A$17:$I$97,9,FALSE))=TRUE,0,VLOOKUP($C76,'Le Massif Cnd. Series Jan 17 DM'!$A$17:$I$97,9,FALSE))</f>
        <v>0</v>
      </c>
      <c r="I76" s="86">
        <f>IF(ISNA(VLOOKUP($C76,'USSA Bristol Jan 16 MO'!$A$17:$I$100,9,FALSE))=TRUE,0,VLOOKUP($C76,'USSA Bristol Jan 16 MO'!$A$17:$I$100,9,FALSE))</f>
        <v>0</v>
      </c>
      <c r="J76" s="86">
        <f>IF(ISNA(VLOOKUP($C76,'USSA Bristol Jan 17 DM'!$A$17:$I$99,9,FALSE))=TRUE,0,VLOOKUP($C76,'USSA Bristol Jan 17 DM'!$A$17:$I$99,9,FALSE))</f>
        <v>0</v>
      </c>
      <c r="K76" s="86">
        <f>IF(ISNA(VLOOKUP($C76,'Apex Cnd. Series Feb 6 MO'!$A$17:$I$99,9,FALSE))=TRUE,0,VLOOKUP($C76,'Apex Cnd. Series Feb 6 MO'!$A$17:$I$99,9,FALSE))</f>
        <v>0</v>
      </c>
      <c r="L76" s="86">
        <f>IF(ISNA(VLOOKUP($C76,'Apex Cnd. Series Feb 7 DM'!$A$17:$I$99,9,FALSE))=TRUE,0,VLOOKUP($C76,'Apex Cnd. Series Feb 7 DM'!$A$17:$I$99,9,FALSE))</f>
        <v>0</v>
      </c>
      <c r="M76" s="86">
        <f>IF(ISNA(VLOOKUP($C76,'Calabogie TT Feb 7 MO'!$A$17:$I$96,9,FALSE))=TRUE,0,VLOOKUP($C76,'Calabogie TT Feb 7 MO'!$A$17:$I$96,9,FALSE))</f>
        <v>0</v>
      </c>
      <c r="N76" s="86">
        <f>IF(ISNA(VLOOKUP($C76,'Calabogie TT Feb 6 MO'!$A$17:$I$99,9,FALSE))=TRUE,0,VLOOKUP($C76,'Calabogie TT Feb 6 MO'!$A$17:$I$99,9,FALSE))</f>
        <v>0</v>
      </c>
      <c r="O76" s="86">
        <f>IF(ISNA(VLOOKUP($C76,'Calgary Nor-Am Feb 13 MO'!$A$17:$I$99,9,FALSE))=TRUE,0,VLOOKUP($C76,'Calgary Nor-Am Feb 13 MO'!$A$17:$I$99,9,FALSE))</f>
        <v>0</v>
      </c>
      <c r="P76" s="86">
        <f>IF(ISNA(VLOOKUP($C76,'Calgary Nor-Am Feb 14 DM'!$A$17:$I$99,9,FALSE))=TRUE,0,VLOOKUP($C76,'Calgary Nor-Am Feb 14 DM'!$A$17:$I$99,9,FALSE))</f>
        <v>0</v>
      </c>
      <c r="Q76" s="86">
        <f>IF(ISNA(VLOOKUP($C76,'Camp Fortune TT Feb 21 MO'!$A$17:$I$99,9,FALSE))=TRUE,0,VLOOKUP($C76,'Camp Fortune TT Feb 21 MO'!$A$17:$I$99,9,FALSE))</f>
        <v>0</v>
      </c>
      <c r="R76" s="85">
        <f>IF(ISNA(VLOOKUP($C76,'Park City Nor-Am Feb 20 MO'!$A$17:$I$99,9,FALSE))=TRUE,0,VLOOKUP($C76,'Park City Nor-Am Feb 20 MO'!$A$17:$I$99,9,FALSE))</f>
        <v>0</v>
      </c>
      <c r="S76" s="86">
        <f>IF(ISNA(VLOOKUP($C76,'Park City Nor-Am Feb 21 DM'!$A$17:$I$99,9,FALSE))=TRUE,0,VLOOKUP($C76,'Park City Nor-Am Feb 21 DM'!$A$17:$I$99,9,FALSE))</f>
        <v>0</v>
      </c>
      <c r="T76" s="86">
        <f>IF(ISNA(VLOOKUP($C76,'Caledon TT Feb 27 MO'!$A$17:$I$98,9,FALSE))=TRUE,0,VLOOKUP($C76,'Caledon TT Feb 27 MO'!$A$17:$I$98,9,FALSE))</f>
        <v>37</v>
      </c>
      <c r="U76" s="86">
        <f>IF(ISNA(VLOOKUP($C76,'Caledon TT Feb 28 DM'!$A$17:$I$99,9,FALSE))=TRUE,0,VLOOKUP($C76,'Caledon TT Feb 28 DM'!$A$17:$I$99,9,FALSE))</f>
        <v>0</v>
      </c>
      <c r="V76" s="86">
        <f>IF(ISNA(VLOOKUP($C76,'Killington Nor-Am March 5 MO'!$A$17:$I$99,9,FALSE))=TRUE,0,VLOOKUP($C76,'Killington Nor-Am March 5 MO'!$A$17:$I$99,9,FALSE))</f>
        <v>0</v>
      </c>
      <c r="W76" s="86">
        <f>IF(ISNA(VLOOKUP($C76,'Killington Nor-Am March 6 DM'!$A$17:$I$99,9,FALSE))=TRUE,0,VLOOKUP($C76,'Killington Nor-Am March 6 DM'!$A$17:$I$99,9,FALSE))</f>
        <v>0</v>
      </c>
      <c r="X76" s="86">
        <f>IF(ISNA(VLOOKUP($C76,'VSC Nor-Am Feb 27 MO'!$A$17:$I$99,9,FALSE))=TRUE,0,VLOOKUP($C76,'VSC Nor-Am Feb 27 MO'!$A$17:$I$99,9,FALSE))</f>
        <v>0</v>
      </c>
      <c r="Y76" s="86">
        <f>IF(ISNA(VLOOKUP($C76,'VSC Nor-Am Feb 28 DM'!$A$17:$I$99,9,FALSE))=TRUE,0,VLOOKUP($C76,'VSC Nor-Am Feb 28 DM'!$A$17:$I$99,9,FALSE))</f>
        <v>0</v>
      </c>
      <c r="Z76" s="86">
        <f>IF(ISNA(VLOOKUP($C76,'Sr Nationals March 12 MO'!$A$17:$I$99,9,FALSE))=TRUE,0,VLOOKUP($C76,'Sr Nationals March 12 MO'!$A$17:$I$99,9,FALSE))</f>
        <v>0</v>
      </c>
      <c r="AA76" s="86">
        <f>IF(ISNA(VLOOKUP($C76,'Sr Nationals March 13 DM'!$A$17:$I$99,9,FALSE))=TRUE,0,VLOOKUP($C76,'Sr Nationals March 13 DM'!$A$17:$I$99,9,FALSE))</f>
        <v>0</v>
      </c>
      <c r="AB76" s="86">
        <f>IF(ISNA(VLOOKUP($C76,'Jr Nationals March 18 MO'!$A$17:$I$99,9,FALSE))=TRUE,0,VLOOKUP($C76,'Jr Nationals March 18 MO'!$A$17:$I$99,9,FALSE))</f>
        <v>0</v>
      </c>
      <c r="AC76" s="86">
        <f>IF(ISNA(VLOOKUP($C76,'Thunder Bay TT Jan 2016 MO'!$A$17:$I$99,9,FALSE))=TRUE,0,VLOOKUP($C76,'Thunder Bay TT Jan 2016 MO'!$A$17:$I$99,9,FALSE))</f>
        <v>0</v>
      </c>
      <c r="AD76" s="86">
        <f>IF(ISNA(VLOOKUP($C76,Event28!$A$17:$I$99,9,FALSE))=TRUE,0,VLOOKUP($C76,Event28!$A$17:$I$99,9,FALSE))</f>
        <v>0</v>
      </c>
      <c r="AE76" s="86">
        <f>IF(ISNA(VLOOKUP($C76,Event29!$A$17:$I$99,9,FALSE))=TRUE,0,VLOOKUP($C76,Event29!$A$17:$I$99,9,FALSE))</f>
        <v>0</v>
      </c>
      <c r="AF76" s="86">
        <f>IF(ISNA(VLOOKUP($C76,Event30!$A$17:$I$99,9,FALSE))=TRUE,0,VLOOKUP($C76,Event30!$A$17:$I$99,9,FALSE))</f>
        <v>0</v>
      </c>
    </row>
    <row r="77" spans="1:32" ht="13.5" customHeight="1">
      <c r="A77" s="151" t="s">
        <v>80</v>
      </c>
      <c r="B77" s="151" t="s">
        <v>81</v>
      </c>
      <c r="C77" s="220" t="s">
        <v>105</v>
      </c>
      <c r="D77" s="90">
        <f>IF(ISNA(VLOOKUP($C77,'RPA Caclulations'!$C$6:$K$81,3,FALSE))=TRUE,"0",VLOOKUP($C77,'RPA Caclulations'!$C$6:$K$81,3,FALSE))</f>
        <v>70</v>
      </c>
      <c r="E77" s="85" t="str">
        <f>IF(ISNA(VLOOKUP($C77,'Canadian Selections Dec 19 - M'!$A$17:$I$67,9,FALSE))=TRUE,"0",VLOOKUP($C77,'Canadian Selections Dec 19 - M'!$A$17:$I$67,9,FALSE))</f>
        <v>0</v>
      </c>
      <c r="F77" s="86">
        <f>IF(ISNA(VLOOKUP($C77,'Canadian Selections Dec 20 - M'!$A$17:$I$17,9,FALSE))=TRUE,0,VLOOKUP($C77,'Canadian Selections Dec 20 - M'!$A$17:$I$17,9,FALSE))</f>
        <v>0</v>
      </c>
      <c r="G77" s="86">
        <f>IF(ISNA(VLOOKUP($C77,'Le Massif Cnd. Series Jan 16 MO'!$A$17:$I$95,9,FALSE))=TRUE,0,VLOOKUP($C77,'Le Massif Cnd. Series Jan 16 MO'!$A$17:$I$95,9,FALSE))</f>
        <v>0</v>
      </c>
      <c r="H77" s="86">
        <f>IF(ISNA(VLOOKUP($C77,'Le Massif Cnd. Series Jan 17 DM'!$A$17:$I$97,9,FALSE))=TRUE,0,VLOOKUP($C77,'Le Massif Cnd. Series Jan 17 DM'!$A$17:$I$97,9,FALSE))</f>
        <v>0</v>
      </c>
      <c r="I77" s="86">
        <f>IF(ISNA(VLOOKUP($C77,'USSA Bristol Jan 16 MO'!$A$17:$I$100,9,FALSE))=TRUE,0,VLOOKUP($C77,'USSA Bristol Jan 16 MO'!$A$17:$I$100,9,FALSE))</f>
        <v>0</v>
      </c>
      <c r="J77" s="86">
        <f>IF(ISNA(VLOOKUP($C77,'USSA Bristol Jan 17 DM'!$A$17:$I$99,9,FALSE))=TRUE,0,VLOOKUP($C77,'USSA Bristol Jan 17 DM'!$A$17:$I$99,9,FALSE))</f>
        <v>0</v>
      </c>
      <c r="K77" s="86">
        <f>IF(ISNA(VLOOKUP($C77,'Apex Cnd. Series Feb 6 MO'!$A$17:$I$99,9,FALSE))=TRUE,0,VLOOKUP($C77,'Apex Cnd. Series Feb 6 MO'!$A$17:$I$99,9,FALSE))</f>
        <v>0</v>
      </c>
      <c r="L77" s="86">
        <f>IF(ISNA(VLOOKUP($C77,'Apex Cnd. Series Feb 7 DM'!$A$17:$I$99,9,FALSE))=TRUE,0,VLOOKUP($C77,'Apex Cnd. Series Feb 7 DM'!$A$17:$I$99,9,FALSE))</f>
        <v>0</v>
      </c>
      <c r="M77" s="86">
        <f>IF(ISNA(VLOOKUP($C77,'Calabogie TT Feb 7 MO'!$A$17:$I$96,9,FALSE))=TRUE,0,VLOOKUP($C77,'Calabogie TT Feb 7 MO'!$A$17:$I$96,9,FALSE))</f>
        <v>43</v>
      </c>
      <c r="N77" s="86">
        <f>IF(ISNA(VLOOKUP($C77,'Calabogie TT Feb 6 MO'!$A$17:$I$99,9,FALSE))=TRUE,0,VLOOKUP($C77,'Calabogie TT Feb 6 MO'!$A$17:$I$99,9,FALSE))</f>
        <v>0</v>
      </c>
      <c r="O77" s="86">
        <f>IF(ISNA(VLOOKUP($C77,'Calgary Nor-Am Feb 13 MO'!$A$17:$I$99,9,FALSE))=TRUE,0,VLOOKUP($C77,'Calgary Nor-Am Feb 13 MO'!$A$17:$I$99,9,FALSE))</f>
        <v>0</v>
      </c>
      <c r="P77" s="86">
        <f>IF(ISNA(VLOOKUP($C77,'Calgary Nor-Am Feb 14 DM'!$A$17:$I$99,9,FALSE))=TRUE,0,VLOOKUP($C77,'Calgary Nor-Am Feb 14 DM'!$A$17:$I$99,9,FALSE))</f>
        <v>0</v>
      </c>
      <c r="Q77" s="86">
        <f>IF(ISNA(VLOOKUP($C77,'Camp Fortune TT Feb 21 MO'!$A$17:$I$99,9,FALSE))=TRUE,0,VLOOKUP($C77,'Camp Fortune TT Feb 21 MO'!$A$17:$I$99,9,FALSE))</f>
        <v>0</v>
      </c>
      <c r="R77" s="85">
        <f>IF(ISNA(VLOOKUP($C77,'Park City Nor-Am Feb 20 MO'!$A$17:$I$99,9,FALSE))=TRUE,0,VLOOKUP($C77,'Park City Nor-Am Feb 20 MO'!$A$17:$I$99,9,FALSE))</f>
        <v>0</v>
      </c>
      <c r="S77" s="86">
        <f>IF(ISNA(VLOOKUP($C77,'Park City Nor-Am Feb 21 DM'!$A$17:$I$99,9,FALSE))=TRUE,0,VLOOKUP($C77,'Park City Nor-Am Feb 21 DM'!$A$17:$I$99,9,FALSE))</f>
        <v>0</v>
      </c>
      <c r="T77" s="86">
        <f>IF(ISNA(VLOOKUP($C77,'Caledon TT Feb 27 MO'!$A$17:$I$98,9,FALSE))=TRUE,0,VLOOKUP($C77,'Caledon TT Feb 27 MO'!$A$17:$I$98,9,FALSE))</f>
        <v>0</v>
      </c>
      <c r="U77" s="86">
        <f>IF(ISNA(VLOOKUP($C77,'Caledon TT Feb 28 DM'!$A$17:$I$99,9,FALSE))=TRUE,0,VLOOKUP($C77,'Caledon TT Feb 28 DM'!$A$17:$I$99,9,FALSE))</f>
        <v>0</v>
      </c>
      <c r="V77" s="86">
        <f>IF(ISNA(VLOOKUP($C77,'Killington Nor-Am March 5 MO'!$A$17:$I$99,9,FALSE))=TRUE,0,VLOOKUP($C77,'Killington Nor-Am March 5 MO'!$A$17:$I$99,9,FALSE))</f>
        <v>0</v>
      </c>
      <c r="W77" s="86">
        <f>IF(ISNA(VLOOKUP($C77,'Killington Nor-Am March 6 DM'!$A$17:$I$99,9,FALSE))=TRUE,0,VLOOKUP($C77,'Killington Nor-Am March 6 DM'!$A$17:$I$99,9,FALSE))</f>
        <v>0</v>
      </c>
      <c r="X77" s="86">
        <f>IF(ISNA(VLOOKUP($C77,'VSC Nor-Am Feb 27 MO'!$A$17:$I$99,9,FALSE))=TRUE,0,VLOOKUP($C77,'VSC Nor-Am Feb 27 MO'!$A$17:$I$99,9,FALSE))</f>
        <v>0</v>
      </c>
      <c r="Y77" s="86">
        <f>IF(ISNA(VLOOKUP($C77,'VSC Nor-Am Feb 28 DM'!$A$17:$I$99,9,FALSE))=TRUE,0,VLOOKUP($C77,'VSC Nor-Am Feb 28 DM'!$A$17:$I$99,9,FALSE))</f>
        <v>0</v>
      </c>
      <c r="Z77" s="86">
        <f>IF(ISNA(VLOOKUP($C77,'Sr Nationals March 12 MO'!$A$17:$I$99,9,FALSE))=TRUE,0,VLOOKUP($C77,'Sr Nationals March 12 MO'!$A$17:$I$99,9,FALSE))</f>
        <v>0</v>
      </c>
      <c r="AA77" s="86">
        <f>IF(ISNA(VLOOKUP($C77,'Sr Nationals March 13 DM'!$A$17:$I$99,9,FALSE))=TRUE,0,VLOOKUP($C77,'Sr Nationals March 13 DM'!$A$17:$I$99,9,FALSE))</f>
        <v>0</v>
      </c>
      <c r="AB77" s="86">
        <f>IF(ISNA(VLOOKUP($C77,'Jr Nationals March 18 MO'!$A$17:$I$99,9,FALSE))=TRUE,0,VLOOKUP($C77,'Jr Nationals March 18 MO'!$A$17:$I$99,9,FALSE))</f>
        <v>0</v>
      </c>
      <c r="AC77" s="86">
        <f>IF(ISNA(VLOOKUP($C77,'Thunder Bay TT Jan 2016 MO'!$A$17:$I$99,9,FALSE))=TRUE,0,VLOOKUP($C77,'Thunder Bay TT Jan 2016 MO'!$A$17:$I$99,9,FALSE))</f>
        <v>0</v>
      </c>
      <c r="AD77" s="86">
        <f>IF(ISNA(VLOOKUP($C77,Event28!$A$17:$I$99,9,FALSE))=TRUE,0,VLOOKUP($C77,Event28!$A$17:$I$99,9,FALSE))</f>
        <v>0</v>
      </c>
      <c r="AE77" s="86">
        <f>IF(ISNA(VLOOKUP($C77,Event29!$A$17:$I$99,9,FALSE))=TRUE,0,VLOOKUP($C77,Event29!$A$17:$I$99,9,FALSE))</f>
        <v>0</v>
      </c>
      <c r="AF77" s="86">
        <f>IF(ISNA(VLOOKUP($C77,Event30!$A$17:$I$99,9,FALSE))=TRUE,0,VLOOKUP($C77,Event30!$A$17:$I$99,9,FALSE))</f>
        <v>0</v>
      </c>
    </row>
    <row r="78" spans="1:32" ht="13.5" customHeight="1">
      <c r="A78" s="151" t="s">
        <v>139</v>
      </c>
      <c r="B78" s="151" t="s">
        <v>81</v>
      </c>
      <c r="C78" s="220" t="s">
        <v>149</v>
      </c>
      <c r="D78" s="90">
        <f>IF(ISNA(VLOOKUP($C78,'RPA Caclulations'!$C$6:$K$81,3,FALSE))=TRUE,"0",VLOOKUP($C78,'RPA Caclulations'!$C$6:$K$81,3,FALSE))</f>
        <v>71</v>
      </c>
      <c r="E78" s="85" t="str">
        <f>IF(ISNA(VLOOKUP($C78,'Canadian Selections Dec 19 - M'!$A$17:$I$67,9,FALSE))=TRUE,"0",VLOOKUP($C78,'Canadian Selections Dec 19 - M'!$A$17:$I$67,9,FALSE))</f>
        <v>0</v>
      </c>
      <c r="F78" s="86">
        <f>IF(ISNA(VLOOKUP($C78,'Canadian Selections Dec 20 - M'!$A$17:$I$17,9,FALSE))=TRUE,0,VLOOKUP($C78,'Canadian Selections Dec 20 - M'!$A$17:$I$17,9,FALSE))</f>
        <v>0</v>
      </c>
      <c r="G78" s="86">
        <f>IF(ISNA(VLOOKUP($C78,'Le Massif Cnd. Series Jan 16 MO'!$A$17:$I$95,9,FALSE))=TRUE,0,VLOOKUP($C78,'Le Massif Cnd. Series Jan 16 MO'!$A$17:$I$95,9,FALSE))</f>
        <v>0</v>
      </c>
      <c r="H78" s="86">
        <f>IF(ISNA(VLOOKUP($C78,'Le Massif Cnd. Series Jan 17 DM'!$A$17:$I$97,9,FALSE))=TRUE,0,VLOOKUP($C78,'Le Massif Cnd. Series Jan 17 DM'!$A$17:$I$97,9,FALSE))</f>
        <v>0</v>
      </c>
      <c r="I78" s="86">
        <f>IF(ISNA(VLOOKUP($C78,'USSA Bristol Jan 16 MO'!$A$17:$I$100,9,FALSE))=TRUE,0,VLOOKUP($C78,'USSA Bristol Jan 16 MO'!$A$17:$I$100,9,FALSE))</f>
        <v>0</v>
      </c>
      <c r="J78" s="86">
        <f>IF(ISNA(VLOOKUP($C78,'USSA Bristol Jan 17 DM'!$A$17:$I$99,9,FALSE))=TRUE,0,VLOOKUP($C78,'USSA Bristol Jan 17 DM'!$A$17:$I$99,9,FALSE))</f>
        <v>0</v>
      </c>
      <c r="K78" s="86">
        <f>IF(ISNA(VLOOKUP($C78,'Apex Cnd. Series Feb 6 MO'!$A$17:$I$99,9,FALSE))=TRUE,0,VLOOKUP($C78,'Apex Cnd. Series Feb 6 MO'!$A$17:$I$99,9,FALSE))</f>
        <v>0</v>
      </c>
      <c r="L78" s="86">
        <f>IF(ISNA(VLOOKUP($C78,'Apex Cnd. Series Feb 7 DM'!$A$17:$I$99,9,FALSE))=TRUE,0,VLOOKUP($C78,'Apex Cnd. Series Feb 7 DM'!$A$17:$I$99,9,FALSE))</f>
        <v>0</v>
      </c>
      <c r="M78" s="86">
        <f>IF(ISNA(VLOOKUP($C78,'Calabogie TT Feb 7 MO'!$A$17:$I$96,9,FALSE))=TRUE,0,VLOOKUP($C78,'Calabogie TT Feb 7 MO'!$A$17:$I$96,9,FALSE))</f>
        <v>0</v>
      </c>
      <c r="N78" s="86">
        <f>IF(ISNA(VLOOKUP($C78,'Calabogie TT Feb 6 MO'!$A$17:$I$99,9,FALSE))=TRUE,0,VLOOKUP($C78,'Calabogie TT Feb 6 MO'!$A$17:$I$99,9,FALSE))</f>
        <v>0</v>
      </c>
      <c r="O78" s="86">
        <f>IF(ISNA(VLOOKUP($C78,'Calgary Nor-Am Feb 13 MO'!$A$17:$I$99,9,FALSE))=TRUE,0,VLOOKUP($C78,'Calgary Nor-Am Feb 13 MO'!$A$17:$I$99,9,FALSE))</f>
        <v>0</v>
      </c>
      <c r="P78" s="86">
        <f>IF(ISNA(VLOOKUP($C78,'Calgary Nor-Am Feb 14 DM'!$A$17:$I$99,9,FALSE))=TRUE,0,VLOOKUP($C78,'Calgary Nor-Am Feb 14 DM'!$A$17:$I$99,9,FALSE))</f>
        <v>0</v>
      </c>
      <c r="Q78" s="86">
        <f>IF(ISNA(VLOOKUP($C78,'Camp Fortune TT Feb 21 MO'!$A$17:$I$99,9,FALSE))=TRUE,0,VLOOKUP($C78,'Camp Fortune TT Feb 21 MO'!$A$17:$I$99,9,FALSE))</f>
        <v>47</v>
      </c>
      <c r="R78" s="85">
        <f>IF(ISNA(VLOOKUP($C78,'Park City Nor-Am Feb 20 MO'!$A$17:$I$99,9,FALSE))=TRUE,0,VLOOKUP($C78,'Park City Nor-Am Feb 20 MO'!$A$17:$I$99,9,FALSE))</f>
        <v>0</v>
      </c>
      <c r="S78" s="86">
        <f>IF(ISNA(VLOOKUP($C78,'Park City Nor-Am Feb 21 DM'!$A$17:$I$99,9,FALSE))=TRUE,0,VLOOKUP($C78,'Park City Nor-Am Feb 21 DM'!$A$17:$I$99,9,FALSE))</f>
        <v>0</v>
      </c>
      <c r="T78" s="86">
        <f>IF(ISNA(VLOOKUP($C78,'Caledon TT Feb 27 MO'!$A$17:$I$98,9,FALSE))=TRUE,0,VLOOKUP($C78,'Caledon TT Feb 27 MO'!$A$17:$I$98,9,FALSE))</f>
        <v>0</v>
      </c>
      <c r="U78" s="86">
        <f>IF(ISNA(VLOOKUP($C78,'Caledon TT Feb 28 DM'!$A$17:$I$99,9,FALSE))=TRUE,0,VLOOKUP($C78,'Caledon TT Feb 28 DM'!$A$17:$I$99,9,FALSE))</f>
        <v>0</v>
      </c>
      <c r="V78" s="86">
        <f>IF(ISNA(VLOOKUP($C78,'Killington Nor-Am March 5 MO'!$A$17:$I$99,9,FALSE))=TRUE,0,VLOOKUP($C78,'Killington Nor-Am March 5 MO'!$A$17:$I$99,9,FALSE))</f>
        <v>0</v>
      </c>
      <c r="W78" s="86">
        <f>IF(ISNA(VLOOKUP($C78,'Killington Nor-Am March 6 DM'!$A$17:$I$99,9,FALSE))=TRUE,0,VLOOKUP($C78,'Killington Nor-Am March 6 DM'!$A$17:$I$99,9,FALSE))</f>
        <v>0</v>
      </c>
      <c r="X78" s="86">
        <f>IF(ISNA(VLOOKUP($C78,'VSC Nor-Am Feb 27 MO'!$A$17:$I$99,9,FALSE))=TRUE,0,VLOOKUP($C78,'VSC Nor-Am Feb 27 MO'!$A$17:$I$99,9,FALSE))</f>
        <v>0</v>
      </c>
      <c r="Y78" s="86">
        <f>IF(ISNA(VLOOKUP($C78,'VSC Nor-Am Feb 28 DM'!$A$17:$I$99,9,FALSE))=TRUE,0,VLOOKUP($C78,'VSC Nor-Am Feb 28 DM'!$A$17:$I$99,9,FALSE))</f>
        <v>0</v>
      </c>
      <c r="Z78" s="86">
        <f>IF(ISNA(VLOOKUP($C78,'Sr Nationals March 12 MO'!$A$17:$I$99,9,FALSE))=TRUE,0,VLOOKUP($C78,'Sr Nationals March 12 MO'!$A$17:$I$99,9,FALSE))</f>
        <v>0</v>
      </c>
      <c r="AA78" s="86">
        <f>IF(ISNA(VLOOKUP($C78,'Sr Nationals March 13 DM'!$A$17:$I$99,9,FALSE))=TRUE,0,VLOOKUP($C78,'Sr Nationals March 13 DM'!$A$17:$I$99,9,FALSE))</f>
        <v>0</v>
      </c>
      <c r="AB78" s="86">
        <f>IF(ISNA(VLOOKUP($C78,'Jr Nationals March 18 MO'!$A$17:$I$99,9,FALSE))=TRUE,0,VLOOKUP($C78,'Jr Nationals March 18 MO'!$A$17:$I$99,9,FALSE))</f>
        <v>0</v>
      </c>
      <c r="AC78" s="86">
        <f>IF(ISNA(VLOOKUP($C78,'Thunder Bay TT Jan 2016 MO'!$A$17:$I$99,9,FALSE))=TRUE,0,VLOOKUP($C78,'Thunder Bay TT Jan 2016 MO'!$A$17:$I$99,9,FALSE))</f>
        <v>0</v>
      </c>
      <c r="AD78" s="86">
        <f>IF(ISNA(VLOOKUP($C78,Event28!$A$17:$I$99,9,FALSE))=TRUE,0,VLOOKUP($C78,Event28!$A$17:$I$99,9,FALSE))</f>
        <v>0</v>
      </c>
      <c r="AE78" s="86">
        <f>IF(ISNA(VLOOKUP($C78,Event29!$A$17:$I$99,9,FALSE))=TRUE,0,VLOOKUP($C78,Event29!$A$17:$I$99,9,FALSE))</f>
        <v>0</v>
      </c>
      <c r="AF78" s="86">
        <f>IF(ISNA(VLOOKUP($C78,Event30!$A$17:$I$99,9,FALSE))=TRUE,0,VLOOKUP($C78,Event30!$A$17:$I$99,9,FALSE))</f>
        <v>0</v>
      </c>
    </row>
    <row r="79" spans="1:32" ht="13.5" customHeight="1">
      <c r="A79" s="151" t="s">
        <v>89</v>
      </c>
      <c r="B79" s="151" t="s">
        <v>81</v>
      </c>
      <c r="C79" s="220" t="s">
        <v>178</v>
      </c>
      <c r="D79" s="90">
        <f>IF(ISNA(VLOOKUP($C79,'RPA Caclulations'!$C$6:$K$81,3,FALSE))=TRUE,"0",VLOOKUP($C79,'RPA Caclulations'!$C$6:$K$81,3,FALSE))</f>
        <v>72</v>
      </c>
      <c r="E79" s="85" t="str">
        <f>IF(ISNA(VLOOKUP($C79,'Canadian Selections Dec 19 - M'!$A$17:$I$67,9,FALSE))=TRUE,"0",VLOOKUP($C79,'Canadian Selections Dec 19 - M'!$A$17:$I$67,9,FALSE))</f>
        <v>0</v>
      </c>
      <c r="F79" s="86">
        <f>IF(ISNA(VLOOKUP($C79,'Canadian Selections Dec 20 - M'!$A$17:$I$17,9,FALSE))=TRUE,0,VLOOKUP($C79,'Canadian Selections Dec 20 - M'!$A$17:$I$17,9,FALSE))</f>
        <v>0</v>
      </c>
      <c r="G79" s="86">
        <f>IF(ISNA(VLOOKUP($C79,'Le Massif Cnd. Series Jan 16 MO'!$A$17:$I$95,9,FALSE))=TRUE,0,VLOOKUP($C79,'Le Massif Cnd. Series Jan 16 MO'!$A$17:$I$95,9,FALSE))</f>
        <v>0</v>
      </c>
      <c r="H79" s="86">
        <f>IF(ISNA(VLOOKUP($C79,'Le Massif Cnd. Series Jan 17 DM'!$A$17:$I$97,9,FALSE))=TRUE,0,VLOOKUP($C79,'Le Massif Cnd. Series Jan 17 DM'!$A$17:$I$97,9,FALSE))</f>
        <v>0</v>
      </c>
      <c r="I79" s="86">
        <f>IF(ISNA(VLOOKUP($C79,'USSA Bristol Jan 16 MO'!$A$17:$I$100,9,FALSE))=TRUE,0,VLOOKUP($C79,'USSA Bristol Jan 16 MO'!$A$17:$I$100,9,FALSE))</f>
        <v>0</v>
      </c>
      <c r="J79" s="86">
        <f>IF(ISNA(VLOOKUP($C79,'USSA Bristol Jan 17 DM'!$A$17:$I$99,9,FALSE))=TRUE,0,VLOOKUP($C79,'USSA Bristol Jan 17 DM'!$A$17:$I$99,9,FALSE))</f>
        <v>0</v>
      </c>
      <c r="K79" s="86">
        <f>IF(ISNA(VLOOKUP($C79,'Apex Cnd. Series Feb 6 MO'!$A$17:$I$99,9,FALSE))=TRUE,0,VLOOKUP($C79,'Apex Cnd. Series Feb 6 MO'!$A$17:$I$99,9,FALSE))</f>
        <v>0</v>
      </c>
      <c r="L79" s="86">
        <f>IF(ISNA(VLOOKUP($C79,'Apex Cnd. Series Feb 7 DM'!$A$17:$I$99,9,FALSE))=TRUE,0,VLOOKUP($C79,'Apex Cnd. Series Feb 7 DM'!$A$17:$I$99,9,FALSE))</f>
        <v>0</v>
      </c>
      <c r="M79" s="86">
        <f>IF(ISNA(VLOOKUP($C79,'Calabogie TT Feb 7 MO'!$A$17:$I$96,9,FALSE))=TRUE,0,VLOOKUP($C79,'Calabogie TT Feb 7 MO'!$A$17:$I$96,9,FALSE))</f>
        <v>0</v>
      </c>
      <c r="N79" s="86">
        <f>IF(ISNA(VLOOKUP($C79,'Calabogie TT Feb 6 MO'!$A$17:$I$99,9,FALSE))=TRUE,0,VLOOKUP($C79,'Calabogie TT Feb 6 MO'!$A$17:$I$99,9,FALSE))</f>
        <v>0</v>
      </c>
      <c r="O79" s="86">
        <f>IF(ISNA(VLOOKUP($C79,'Calgary Nor-Am Feb 13 MO'!$A$17:$I$99,9,FALSE))=TRUE,0,VLOOKUP($C79,'Calgary Nor-Am Feb 13 MO'!$A$17:$I$99,9,FALSE))</f>
        <v>0</v>
      </c>
      <c r="P79" s="86">
        <f>IF(ISNA(VLOOKUP($C79,'Calgary Nor-Am Feb 14 DM'!$A$17:$I$99,9,FALSE))=TRUE,0,VLOOKUP($C79,'Calgary Nor-Am Feb 14 DM'!$A$17:$I$99,9,FALSE))</f>
        <v>0</v>
      </c>
      <c r="Q79" s="86">
        <f>IF(ISNA(VLOOKUP($C79,'Camp Fortune TT Feb 21 MO'!$A$17:$I$99,9,FALSE))=TRUE,0,VLOOKUP($C79,'Camp Fortune TT Feb 21 MO'!$A$17:$I$99,9,FALSE))</f>
        <v>0</v>
      </c>
      <c r="R79" s="85">
        <f>IF(ISNA(VLOOKUP($C79,'Park City Nor-Am Feb 20 MO'!$A$17:$I$99,9,FALSE))=TRUE,0,VLOOKUP($C79,'Park City Nor-Am Feb 20 MO'!$A$17:$I$99,9,FALSE))</f>
        <v>0</v>
      </c>
      <c r="S79" s="86">
        <f>IF(ISNA(VLOOKUP($C79,'Park City Nor-Am Feb 21 DM'!$A$17:$I$99,9,FALSE))=TRUE,0,VLOOKUP($C79,'Park City Nor-Am Feb 21 DM'!$A$17:$I$99,9,FALSE))</f>
        <v>0</v>
      </c>
      <c r="T79" s="86">
        <f>IF(ISNA(VLOOKUP($C79,'Caledon TT Feb 27 MO'!$A$17:$I$98,9,FALSE))=TRUE,0,VLOOKUP($C79,'Caledon TT Feb 27 MO'!$A$17:$I$98,9,FALSE))</f>
        <v>41</v>
      </c>
      <c r="U79" s="86">
        <f>IF(ISNA(VLOOKUP($C79,'Caledon TT Feb 28 DM'!$A$17:$I$99,9,FALSE))=TRUE,0,VLOOKUP($C79,'Caledon TT Feb 28 DM'!$A$17:$I$99,9,FALSE))</f>
        <v>38</v>
      </c>
      <c r="V79" s="86">
        <f>IF(ISNA(VLOOKUP($C79,'Killington Nor-Am March 5 MO'!$A$17:$I$99,9,FALSE))=TRUE,0,VLOOKUP($C79,'Killington Nor-Am March 5 MO'!$A$17:$I$99,9,FALSE))</f>
        <v>0</v>
      </c>
      <c r="W79" s="86">
        <f>IF(ISNA(VLOOKUP($C79,'Killington Nor-Am March 6 DM'!$A$17:$I$99,9,FALSE))=TRUE,0,VLOOKUP($C79,'Killington Nor-Am March 6 DM'!$A$17:$I$99,9,FALSE))</f>
        <v>0</v>
      </c>
      <c r="X79" s="86">
        <f>IF(ISNA(VLOOKUP($C79,'VSC Nor-Am Feb 27 MO'!$A$17:$I$99,9,FALSE))=TRUE,0,VLOOKUP($C79,'VSC Nor-Am Feb 27 MO'!$A$17:$I$99,9,FALSE))</f>
        <v>0</v>
      </c>
      <c r="Y79" s="86">
        <f>IF(ISNA(VLOOKUP($C79,'VSC Nor-Am Feb 28 DM'!$A$17:$I$99,9,FALSE))=TRUE,0,VLOOKUP($C79,'VSC Nor-Am Feb 28 DM'!$A$17:$I$99,9,FALSE))</f>
        <v>0</v>
      </c>
      <c r="Z79" s="86">
        <f>IF(ISNA(VLOOKUP($C79,'Sr Nationals March 12 MO'!$A$17:$I$99,9,FALSE))=TRUE,0,VLOOKUP($C79,'Sr Nationals March 12 MO'!$A$17:$I$99,9,FALSE))</f>
        <v>0</v>
      </c>
      <c r="AA79" s="86">
        <f>IF(ISNA(VLOOKUP($C79,'Sr Nationals March 13 DM'!$A$17:$I$99,9,FALSE))=TRUE,0,VLOOKUP($C79,'Sr Nationals March 13 DM'!$A$17:$I$99,9,FALSE))</f>
        <v>0</v>
      </c>
      <c r="AB79" s="86">
        <f>IF(ISNA(VLOOKUP($C79,'Jr Nationals March 18 MO'!$A$17:$I$99,9,FALSE))=TRUE,0,VLOOKUP($C79,'Jr Nationals March 18 MO'!$A$17:$I$99,9,FALSE))</f>
        <v>0</v>
      </c>
      <c r="AC79" s="86">
        <f>IF(ISNA(VLOOKUP($C79,'Thunder Bay TT Jan 2016 MO'!$A$17:$I$99,9,FALSE))=TRUE,0,VLOOKUP($C79,'Thunder Bay TT Jan 2016 MO'!$A$17:$I$99,9,FALSE))</f>
        <v>0</v>
      </c>
      <c r="AD79" s="86">
        <f>IF(ISNA(VLOOKUP($C79,Event28!$A$17:$I$99,9,FALSE))=TRUE,0,VLOOKUP($C79,Event28!$A$17:$I$99,9,FALSE))</f>
        <v>0</v>
      </c>
      <c r="AE79" s="86">
        <f>IF(ISNA(VLOOKUP($C79,Event29!$A$17:$I$99,9,FALSE))=TRUE,0,VLOOKUP($C79,Event29!$A$17:$I$99,9,FALSE))</f>
        <v>0</v>
      </c>
      <c r="AF79" s="86">
        <f>IF(ISNA(VLOOKUP($C79,Event30!$A$17:$I$99,9,FALSE))=TRUE,0,VLOOKUP($C79,Event30!$A$17:$I$99,9,FALSE))</f>
        <v>0</v>
      </c>
    </row>
    <row r="80" spans="1:32" ht="13.5" customHeight="1">
      <c r="A80" s="151" t="s">
        <v>89</v>
      </c>
      <c r="B80" s="174" t="s">
        <v>81</v>
      </c>
      <c r="C80" s="252" t="s">
        <v>179</v>
      </c>
      <c r="D80" s="90">
        <f>IF(ISNA(VLOOKUP($C80,'RPA Caclulations'!$C$6:$K$81,3,FALSE))=TRUE,"0",VLOOKUP($C80,'RPA Caclulations'!$C$6:$K$81,3,FALSE))</f>
        <v>73</v>
      </c>
      <c r="E80" s="85" t="str">
        <f>IF(ISNA(VLOOKUP($C80,'Canadian Selections Dec 19 - M'!$A$17:$I$67,9,FALSE))=TRUE,"0",VLOOKUP($C80,'Canadian Selections Dec 19 - M'!$A$17:$I$67,9,FALSE))</f>
        <v>0</v>
      </c>
      <c r="F80" s="86">
        <f>IF(ISNA(VLOOKUP($C80,'Canadian Selections Dec 20 - M'!$A$17:$I$17,9,FALSE))=TRUE,0,VLOOKUP($C80,'Canadian Selections Dec 20 - M'!$A$17:$I$17,9,FALSE))</f>
        <v>0</v>
      </c>
      <c r="G80" s="86">
        <f>IF(ISNA(VLOOKUP($C80,'Le Massif Cnd. Series Jan 16 MO'!$A$17:$I$95,9,FALSE))=TRUE,0,VLOOKUP($C80,'Le Massif Cnd. Series Jan 16 MO'!$A$17:$I$95,9,FALSE))</f>
        <v>0</v>
      </c>
      <c r="H80" s="86">
        <f>IF(ISNA(VLOOKUP($C80,'Le Massif Cnd. Series Jan 17 DM'!$A$17:$I$97,9,FALSE))=TRUE,0,VLOOKUP($C80,'Le Massif Cnd. Series Jan 17 DM'!$A$17:$I$97,9,FALSE))</f>
        <v>0</v>
      </c>
      <c r="I80" s="86">
        <f>IF(ISNA(VLOOKUP($C80,'USSA Bristol Jan 16 MO'!$A$17:$I$100,9,FALSE))=TRUE,0,VLOOKUP($C80,'USSA Bristol Jan 16 MO'!$A$17:$I$100,9,FALSE))</f>
        <v>0</v>
      </c>
      <c r="J80" s="86">
        <f>IF(ISNA(VLOOKUP($C80,'USSA Bristol Jan 17 DM'!$A$17:$I$99,9,FALSE))=TRUE,0,VLOOKUP($C80,'USSA Bristol Jan 17 DM'!$A$17:$I$99,9,FALSE))</f>
        <v>0</v>
      </c>
      <c r="K80" s="86">
        <f>IF(ISNA(VLOOKUP($C80,'Apex Cnd. Series Feb 6 MO'!$A$17:$I$99,9,FALSE))=TRUE,0,VLOOKUP($C80,'Apex Cnd. Series Feb 6 MO'!$A$17:$I$99,9,FALSE))</f>
        <v>0</v>
      </c>
      <c r="L80" s="86">
        <f>IF(ISNA(VLOOKUP($C80,'Apex Cnd. Series Feb 7 DM'!$A$17:$I$99,9,FALSE))=TRUE,0,VLOOKUP($C80,'Apex Cnd. Series Feb 7 DM'!$A$17:$I$99,9,FALSE))</f>
        <v>0</v>
      </c>
      <c r="M80" s="86">
        <f>IF(ISNA(VLOOKUP($C80,'Calabogie TT Feb 7 MO'!$A$17:$I$96,9,FALSE))=TRUE,0,VLOOKUP($C80,'Calabogie TT Feb 7 MO'!$A$17:$I$96,9,FALSE))</f>
        <v>0</v>
      </c>
      <c r="N80" s="86">
        <f>IF(ISNA(VLOOKUP($C80,'Calabogie TT Feb 6 MO'!$A$17:$I$99,9,FALSE))=TRUE,0,VLOOKUP($C80,'Calabogie TT Feb 6 MO'!$A$17:$I$99,9,FALSE))</f>
        <v>0</v>
      </c>
      <c r="O80" s="86">
        <f>IF(ISNA(VLOOKUP($C80,'Calgary Nor-Am Feb 13 MO'!$A$17:$I$99,9,FALSE))=TRUE,0,VLOOKUP($C80,'Calgary Nor-Am Feb 13 MO'!$A$17:$I$99,9,FALSE))</f>
        <v>0</v>
      </c>
      <c r="P80" s="86">
        <f>IF(ISNA(VLOOKUP($C80,'Calgary Nor-Am Feb 14 DM'!$A$17:$I$99,9,FALSE))=TRUE,0,VLOOKUP($C80,'Calgary Nor-Am Feb 14 DM'!$A$17:$I$99,9,FALSE))</f>
        <v>0</v>
      </c>
      <c r="Q80" s="86">
        <f>IF(ISNA(VLOOKUP($C80,'Camp Fortune TT Feb 21 MO'!$A$17:$I$99,9,FALSE))=TRUE,0,VLOOKUP($C80,'Camp Fortune TT Feb 21 MO'!$A$17:$I$99,9,FALSE))</f>
        <v>0</v>
      </c>
      <c r="R80" s="85">
        <f>IF(ISNA(VLOOKUP($C80,'Park City Nor-Am Feb 20 MO'!$A$17:$I$99,9,FALSE))=TRUE,0,VLOOKUP($C80,'Park City Nor-Am Feb 20 MO'!$A$17:$I$99,9,FALSE))</f>
        <v>0</v>
      </c>
      <c r="S80" s="86">
        <f>IF(ISNA(VLOOKUP($C80,'Park City Nor-Am Feb 21 DM'!$A$17:$I$99,9,FALSE))=TRUE,0,VLOOKUP($C80,'Park City Nor-Am Feb 21 DM'!$A$17:$I$99,9,FALSE))</f>
        <v>0</v>
      </c>
      <c r="T80" s="86">
        <f>IF(ISNA(VLOOKUP($C80,'Caledon TT Feb 27 MO'!$A$17:$I$98,9,FALSE))=TRUE,0,VLOOKUP($C80,'Caledon TT Feb 27 MO'!$A$17:$I$98,9,FALSE))</f>
        <v>43</v>
      </c>
      <c r="U80" s="86">
        <f>IF(ISNA(VLOOKUP($C80,'Caledon TT Feb 28 DM'!$A$17:$I$99,9,FALSE))=TRUE,0,VLOOKUP($C80,'Caledon TT Feb 28 DM'!$A$17:$I$99,9,FALSE))</f>
        <v>39</v>
      </c>
      <c r="V80" s="86">
        <f>IF(ISNA(VLOOKUP($C80,'Killington Nor-Am March 5 MO'!$A$17:$I$99,9,FALSE))=TRUE,0,VLOOKUP($C80,'Killington Nor-Am March 5 MO'!$A$17:$I$99,9,FALSE))</f>
        <v>0</v>
      </c>
      <c r="W80" s="86">
        <f>IF(ISNA(VLOOKUP($C80,'Killington Nor-Am March 6 DM'!$A$17:$I$99,9,FALSE))=TRUE,0,VLOOKUP($C80,'Killington Nor-Am March 6 DM'!$A$17:$I$99,9,FALSE))</f>
        <v>0</v>
      </c>
      <c r="X80" s="86">
        <f>IF(ISNA(VLOOKUP($C80,'VSC Nor-Am Feb 27 MO'!$A$17:$I$99,9,FALSE))=TRUE,0,VLOOKUP($C80,'VSC Nor-Am Feb 27 MO'!$A$17:$I$99,9,FALSE))</f>
        <v>0</v>
      </c>
      <c r="Y80" s="86">
        <f>IF(ISNA(VLOOKUP($C80,'VSC Nor-Am Feb 28 DM'!$A$17:$I$99,9,FALSE))=TRUE,0,VLOOKUP($C80,'VSC Nor-Am Feb 28 DM'!$A$17:$I$99,9,FALSE))</f>
        <v>0</v>
      </c>
      <c r="Z80" s="86">
        <f>IF(ISNA(VLOOKUP($C80,'Sr Nationals March 12 MO'!$A$17:$I$99,9,FALSE))=TRUE,0,VLOOKUP($C80,'Sr Nationals March 12 MO'!$A$17:$I$99,9,FALSE))</f>
        <v>0</v>
      </c>
      <c r="AA80" s="86">
        <f>IF(ISNA(VLOOKUP($C80,'Sr Nationals March 13 DM'!$A$17:$I$99,9,FALSE))=TRUE,0,VLOOKUP($C80,'Sr Nationals March 13 DM'!$A$17:$I$99,9,FALSE))</f>
        <v>0</v>
      </c>
      <c r="AB80" s="86">
        <f>IF(ISNA(VLOOKUP($C80,'Jr Nationals March 18 MO'!$A$17:$I$99,9,FALSE))=TRUE,0,VLOOKUP($C80,'Jr Nationals March 18 MO'!$A$17:$I$99,9,FALSE))</f>
        <v>0</v>
      </c>
      <c r="AC80" s="86">
        <f>IF(ISNA(VLOOKUP($C80,'Thunder Bay TT Jan 2016 MO'!$A$17:$I$99,9,FALSE))=TRUE,0,VLOOKUP($C80,'Thunder Bay TT Jan 2016 MO'!$A$17:$I$99,9,FALSE))</f>
        <v>0</v>
      </c>
      <c r="AD80" s="86">
        <f>IF(ISNA(VLOOKUP($C80,Event28!$A$17:$I$99,9,FALSE))=TRUE,0,VLOOKUP($C80,Event28!$A$17:$I$99,9,FALSE))</f>
        <v>0</v>
      </c>
      <c r="AE80" s="86">
        <f>IF(ISNA(VLOOKUP($C80,Event29!$A$17:$I$99,9,FALSE))=TRUE,0,VLOOKUP($C80,Event29!$A$17:$I$99,9,FALSE))</f>
        <v>0</v>
      </c>
      <c r="AF80" s="86">
        <f>IF(ISNA(VLOOKUP($C80,Event30!$A$17:$I$99,9,FALSE))=TRUE,0,VLOOKUP($C80,Event30!$A$17:$I$99,9,FALSE))</f>
        <v>0</v>
      </c>
    </row>
    <row r="81" spans="1:32" ht="13.5" customHeight="1">
      <c r="A81" s="151" t="s">
        <v>141</v>
      </c>
      <c r="B81" s="151" t="s">
        <v>67</v>
      </c>
      <c r="C81" s="244" t="s">
        <v>170</v>
      </c>
      <c r="D81" s="90">
        <f>IF(ISNA(VLOOKUP($C81,'RPA Caclulations'!$C$6:$K$81,3,FALSE))=TRUE,"0",VLOOKUP($C81,'RPA Caclulations'!$C$6:$K$81,3,FALSE))</f>
        <v>74</v>
      </c>
      <c r="E81" s="85" t="str">
        <f>IF(ISNA(VLOOKUP($C81,'Canadian Selections Dec 19 - M'!$A$17:$I$67,9,FALSE))=TRUE,"0",VLOOKUP($C81,'Canadian Selections Dec 19 - M'!$A$17:$I$67,9,FALSE))</f>
        <v>0</v>
      </c>
      <c r="F81" s="86">
        <f>IF(ISNA(VLOOKUP($C81,'Canadian Selections Dec 20 - M'!$A$17:$I$17,9,FALSE))=TRUE,0,VLOOKUP($C81,'Canadian Selections Dec 20 - M'!$A$17:$I$17,9,FALSE))</f>
        <v>0</v>
      </c>
      <c r="G81" s="86">
        <f>IF(ISNA(VLOOKUP($C81,'Le Massif Cnd. Series Jan 16 MO'!$A$17:$I$95,9,FALSE))=TRUE,0,VLOOKUP($C81,'Le Massif Cnd. Series Jan 16 MO'!$A$17:$I$95,9,FALSE))</f>
        <v>0</v>
      </c>
      <c r="H81" s="86">
        <f>IF(ISNA(VLOOKUP($C81,'Le Massif Cnd. Series Jan 17 DM'!$A$17:$I$97,9,FALSE))=TRUE,0,VLOOKUP($C81,'Le Massif Cnd. Series Jan 17 DM'!$A$17:$I$97,9,FALSE))</f>
        <v>0</v>
      </c>
      <c r="I81" s="86">
        <f>IF(ISNA(VLOOKUP($C81,'USSA Bristol Jan 16 MO'!$A$17:$I$100,9,FALSE))=TRUE,0,VLOOKUP($C81,'USSA Bristol Jan 16 MO'!$A$17:$I$100,9,FALSE))</f>
        <v>0</v>
      </c>
      <c r="J81" s="86">
        <f>IF(ISNA(VLOOKUP($C81,'USSA Bristol Jan 17 DM'!$A$17:$I$99,9,FALSE))=TRUE,0,VLOOKUP($C81,'USSA Bristol Jan 17 DM'!$A$17:$I$99,9,FALSE))</f>
        <v>0</v>
      </c>
      <c r="K81" s="86">
        <f>IF(ISNA(VLOOKUP($C81,'Apex Cnd. Series Feb 6 MO'!$A$17:$I$99,9,FALSE))=TRUE,0,VLOOKUP($C81,'Apex Cnd. Series Feb 6 MO'!$A$17:$I$99,9,FALSE))</f>
        <v>0</v>
      </c>
      <c r="L81" s="86">
        <f>IF(ISNA(VLOOKUP($C81,'Apex Cnd. Series Feb 7 DM'!$A$17:$I$99,9,FALSE))=TRUE,0,VLOOKUP($C81,'Apex Cnd. Series Feb 7 DM'!$A$17:$I$99,9,FALSE))</f>
        <v>0</v>
      </c>
      <c r="M81" s="86">
        <f>IF(ISNA(VLOOKUP($C81,'Calabogie TT Feb 7 MO'!$A$17:$I$96,9,FALSE))=TRUE,0,VLOOKUP($C81,'Calabogie TT Feb 7 MO'!$A$17:$I$96,9,FALSE))</f>
        <v>0</v>
      </c>
      <c r="N81" s="86">
        <f>IF(ISNA(VLOOKUP($C81,'Calabogie TT Feb 6 MO'!$A$17:$I$99,9,FALSE))=TRUE,0,VLOOKUP($C81,'Calabogie TT Feb 6 MO'!$A$17:$I$99,9,FALSE))</f>
        <v>0</v>
      </c>
      <c r="O81" s="86">
        <f>IF(ISNA(VLOOKUP($C81,'Calgary Nor-Am Feb 13 MO'!$A$17:$I$99,9,FALSE))=TRUE,0,VLOOKUP($C81,'Calgary Nor-Am Feb 13 MO'!$A$17:$I$99,9,FALSE))</f>
        <v>0</v>
      </c>
      <c r="P81" s="86">
        <f>IF(ISNA(VLOOKUP($C81,'Calgary Nor-Am Feb 14 DM'!$A$17:$I$99,9,FALSE))=TRUE,0,VLOOKUP($C81,'Calgary Nor-Am Feb 14 DM'!$A$17:$I$99,9,FALSE))</f>
        <v>0</v>
      </c>
      <c r="Q81" s="86">
        <f>IF(ISNA(VLOOKUP($C81,'Camp Fortune TT Feb 21 MO'!$A$17:$I$99,9,FALSE))=TRUE,0,VLOOKUP($C81,'Camp Fortune TT Feb 21 MO'!$A$17:$I$99,9,FALSE))</f>
        <v>0</v>
      </c>
      <c r="R81" s="85">
        <f>IF(ISNA(VLOOKUP($C81,'Park City Nor-Am Feb 20 MO'!$A$17:$I$99,9,FALSE))=TRUE,0,VLOOKUP($C81,'Park City Nor-Am Feb 20 MO'!$A$17:$I$99,9,FALSE))</f>
        <v>0</v>
      </c>
      <c r="S81" s="86">
        <f>IF(ISNA(VLOOKUP($C81,'Park City Nor-Am Feb 21 DM'!$A$17:$I$99,9,FALSE))=TRUE,0,VLOOKUP($C81,'Park City Nor-Am Feb 21 DM'!$A$17:$I$99,9,FALSE))</f>
        <v>0</v>
      </c>
      <c r="T81" s="86">
        <f>IF(ISNA(VLOOKUP($C81,'Caledon TT Feb 27 MO'!$A$17:$I$98,9,FALSE))=TRUE,0,VLOOKUP($C81,'Caledon TT Feb 27 MO'!$A$17:$I$98,9,FALSE))</f>
        <v>42</v>
      </c>
      <c r="U81" s="86">
        <f>IF(ISNA(VLOOKUP($C81,'Caledon TT Feb 28 DM'!$A$17:$I$99,9,FALSE))=TRUE,0,VLOOKUP($C81,'Caledon TT Feb 28 DM'!$A$17:$I$99,9,FALSE))</f>
        <v>0</v>
      </c>
      <c r="V81" s="86">
        <f>IF(ISNA(VLOOKUP($C81,'Killington Nor-Am March 5 MO'!$A$17:$I$99,9,FALSE))=TRUE,0,VLOOKUP($C81,'Killington Nor-Am March 5 MO'!$A$17:$I$99,9,FALSE))</f>
        <v>0</v>
      </c>
      <c r="W81" s="86">
        <f>IF(ISNA(VLOOKUP($C81,'Killington Nor-Am March 6 DM'!$A$17:$I$99,9,FALSE))=TRUE,0,VLOOKUP($C81,'Killington Nor-Am March 6 DM'!$A$17:$I$99,9,FALSE))</f>
        <v>0</v>
      </c>
      <c r="X81" s="86">
        <f>IF(ISNA(VLOOKUP($C81,'VSC Nor-Am Feb 27 MO'!$A$17:$I$99,9,FALSE))=TRUE,0,VLOOKUP($C81,'VSC Nor-Am Feb 27 MO'!$A$17:$I$99,9,FALSE))</f>
        <v>0</v>
      </c>
      <c r="Y81" s="86">
        <f>IF(ISNA(VLOOKUP($C81,'VSC Nor-Am Feb 28 DM'!$A$17:$I$99,9,FALSE))=TRUE,0,VLOOKUP($C81,'VSC Nor-Am Feb 28 DM'!$A$17:$I$99,9,FALSE))</f>
        <v>0</v>
      </c>
      <c r="Z81" s="86">
        <f>IF(ISNA(VLOOKUP($C81,'Sr Nationals March 12 MO'!$A$17:$I$99,9,FALSE))=TRUE,0,VLOOKUP($C81,'Sr Nationals March 12 MO'!$A$17:$I$99,9,FALSE))</f>
        <v>0</v>
      </c>
      <c r="AA81" s="86">
        <f>IF(ISNA(VLOOKUP($C81,'Sr Nationals March 13 DM'!$A$17:$I$99,9,FALSE))=TRUE,0,VLOOKUP($C81,'Sr Nationals March 13 DM'!$A$17:$I$99,9,FALSE))</f>
        <v>0</v>
      </c>
      <c r="AB81" s="86">
        <f>IF(ISNA(VLOOKUP($C81,'Jr Nationals March 18 MO'!$A$17:$I$99,9,FALSE))=TRUE,0,VLOOKUP($C81,'Jr Nationals March 18 MO'!$A$17:$I$99,9,FALSE))</f>
        <v>0</v>
      </c>
      <c r="AC81" s="86">
        <f>IF(ISNA(VLOOKUP($C81,'Thunder Bay TT Jan 2016 MO'!$A$17:$I$99,9,FALSE))=TRUE,0,VLOOKUP($C81,'Thunder Bay TT Jan 2016 MO'!$A$17:$I$99,9,FALSE))</f>
        <v>0</v>
      </c>
      <c r="AD81" s="86">
        <f>IF(ISNA(VLOOKUP($C81,Event28!$A$17:$I$99,9,FALSE))=TRUE,0,VLOOKUP($C81,Event28!$A$17:$I$99,9,FALSE))</f>
        <v>0</v>
      </c>
      <c r="AE81" s="86">
        <f>IF(ISNA(VLOOKUP($C81,Event29!$A$17:$I$99,9,FALSE))=TRUE,0,VLOOKUP($C81,Event29!$A$17:$I$99,9,FALSE))</f>
        <v>0</v>
      </c>
      <c r="AF81" s="86">
        <f>IF(ISNA(VLOOKUP($C81,Event30!$A$17:$I$99,9,FALSE))=TRUE,0,VLOOKUP($C81,Event30!$A$17:$I$99,9,FALSE))</f>
        <v>0</v>
      </c>
    </row>
    <row r="82" spans="1:32" ht="13.5" customHeight="1">
      <c r="A82" s="151" t="s">
        <v>141</v>
      </c>
      <c r="B82" s="151" t="s">
        <v>81</v>
      </c>
      <c r="C82" s="244" t="s">
        <v>104</v>
      </c>
      <c r="D82" s="90">
        <f>IF(ISNA(VLOOKUP($C82,'RPA Caclulations'!$C$6:$K$81,3,FALSE))=TRUE,"0",VLOOKUP($C82,'RPA Caclulations'!$C$6:$K$81,3,FALSE))</f>
        <v>75</v>
      </c>
      <c r="E82" s="85" t="str">
        <f>IF(ISNA(VLOOKUP($C82,'Canadian Selections Dec 19 - M'!$A$17:$I$67,9,FALSE))=TRUE,"0",VLOOKUP($C82,'Canadian Selections Dec 19 - M'!$A$17:$I$67,9,FALSE))</f>
        <v>0</v>
      </c>
      <c r="F82" s="86">
        <f>IF(ISNA(VLOOKUP($C82,'Canadian Selections Dec 20 - M'!$A$17:$I$17,9,FALSE))=TRUE,0,VLOOKUP($C82,'Canadian Selections Dec 20 - M'!$A$17:$I$17,9,FALSE))</f>
        <v>0</v>
      </c>
      <c r="G82" s="86">
        <f>IF(ISNA(VLOOKUP($C82,'Le Massif Cnd. Series Jan 16 MO'!$A$17:$I$95,9,FALSE))=TRUE,0,VLOOKUP($C82,'Le Massif Cnd. Series Jan 16 MO'!$A$17:$I$95,9,FALSE))</f>
        <v>0</v>
      </c>
      <c r="H82" s="86">
        <f>IF(ISNA(VLOOKUP($C82,'Le Massif Cnd. Series Jan 17 DM'!$A$17:$I$97,9,FALSE))=TRUE,0,VLOOKUP($C82,'Le Massif Cnd. Series Jan 17 DM'!$A$17:$I$97,9,FALSE))</f>
        <v>0</v>
      </c>
      <c r="I82" s="86">
        <f>IF(ISNA(VLOOKUP($C82,'USSA Bristol Jan 16 MO'!$A$17:$I$100,9,FALSE))=TRUE,0,VLOOKUP($C82,'USSA Bristol Jan 16 MO'!$A$17:$I$100,9,FALSE))</f>
        <v>0</v>
      </c>
      <c r="J82" s="86">
        <f>IF(ISNA(VLOOKUP($C82,'USSA Bristol Jan 17 DM'!$A$17:$I$99,9,FALSE))=TRUE,0,VLOOKUP($C82,'USSA Bristol Jan 17 DM'!$A$17:$I$99,9,FALSE))</f>
        <v>0</v>
      </c>
      <c r="K82" s="86">
        <f>IF(ISNA(VLOOKUP($C82,'Apex Cnd. Series Feb 6 MO'!$A$17:$I$99,9,FALSE))=TRUE,0,VLOOKUP($C82,'Apex Cnd. Series Feb 6 MO'!$A$17:$I$99,9,FALSE))</f>
        <v>0</v>
      </c>
      <c r="L82" s="86">
        <f>IF(ISNA(VLOOKUP($C82,'Apex Cnd. Series Feb 7 DM'!$A$17:$I$99,9,FALSE))=TRUE,0,VLOOKUP($C82,'Apex Cnd. Series Feb 7 DM'!$A$17:$I$99,9,FALSE))</f>
        <v>0</v>
      </c>
      <c r="M82" s="86">
        <f>IF(ISNA(VLOOKUP($C82,'Calabogie TT Feb 7 MO'!$A$17:$I$96,9,FALSE))=TRUE,0,VLOOKUP($C82,'Calabogie TT Feb 7 MO'!$A$17:$I$96,9,FALSE))</f>
        <v>0</v>
      </c>
      <c r="N82" s="86">
        <f>IF(ISNA(VLOOKUP($C82,'Calabogie TT Feb 6 MO'!$A$17:$I$99,9,FALSE))=TRUE,0,VLOOKUP($C82,'Calabogie TT Feb 6 MO'!$A$17:$I$99,9,FALSE))</f>
        <v>49</v>
      </c>
      <c r="O82" s="86">
        <f>IF(ISNA(VLOOKUP($C82,'Calgary Nor-Am Feb 13 MO'!$A$17:$I$99,9,FALSE))=TRUE,0,VLOOKUP($C82,'Calgary Nor-Am Feb 13 MO'!$A$17:$I$99,9,FALSE))</f>
        <v>0</v>
      </c>
      <c r="P82" s="86">
        <f>IF(ISNA(VLOOKUP($C82,'Calgary Nor-Am Feb 14 DM'!$A$17:$I$99,9,FALSE))=TRUE,0,VLOOKUP($C82,'Calgary Nor-Am Feb 14 DM'!$A$17:$I$99,9,FALSE))</f>
        <v>0</v>
      </c>
      <c r="Q82" s="86">
        <f>IF(ISNA(VLOOKUP($C82,'Camp Fortune TT Feb 21 MO'!$A$17:$I$99,9,FALSE))=TRUE,0,VLOOKUP($C82,'Camp Fortune TT Feb 21 MO'!$A$17:$I$99,9,FALSE))</f>
        <v>0</v>
      </c>
      <c r="R82" s="85">
        <f>IF(ISNA(VLOOKUP($C82,'Park City Nor-Am Feb 20 MO'!$A$17:$I$99,9,FALSE))=TRUE,0,VLOOKUP($C82,'Park City Nor-Am Feb 20 MO'!$A$17:$I$99,9,FALSE))</f>
        <v>0</v>
      </c>
      <c r="S82" s="86">
        <f>IF(ISNA(VLOOKUP($C82,'Park City Nor-Am Feb 21 DM'!$A$17:$I$99,9,FALSE))=TRUE,0,VLOOKUP($C82,'Park City Nor-Am Feb 21 DM'!$A$17:$I$99,9,FALSE))</f>
        <v>0</v>
      </c>
      <c r="T82" s="86">
        <f>IF(ISNA(VLOOKUP($C82,'Caledon TT Feb 27 MO'!$A$17:$I$98,9,FALSE))=TRUE,0,VLOOKUP($C82,'Caledon TT Feb 27 MO'!$A$17:$I$98,9,FALSE))</f>
        <v>0</v>
      </c>
      <c r="U82" s="86">
        <f>IF(ISNA(VLOOKUP($C82,'Caledon TT Feb 28 DM'!$A$17:$I$99,9,FALSE))=TRUE,0,VLOOKUP($C82,'Caledon TT Feb 28 DM'!$A$17:$I$99,9,FALSE))</f>
        <v>0</v>
      </c>
      <c r="V82" s="86">
        <f>IF(ISNA(VLOOKUP($C82,'Killington Nor-Am March 5 MO'!$A$17:$I$99,9,FALSE))=TRUE,0,VLOOKUP($C82,'Killington Nor-Am March 5 MO'!$A$17:$I$99,9,FALSE))</f>
        <v>0</v>
      </c>
      <c r="W82" s="86">
        <f>IF(ISNA(VLOOKUP($C82,'Killington Nor-Am March 6 DM'!$A$17:$I$99,9,FALSE))=TRUE,0,VLOOKUP($C82,'Killington Nor-Am March 6 DM'!$A$17:$I$99,9,FALSE))</f>
        <v>0</v>
      </c>
      <c r="X82" s="86">
        <f>IF(ISNA(VLOOKUP($C82,'VSC Nor-Am Feb 27 MO'!$A$17:$I$99,9,FALSE))=TRUE,0,VLOOKUP($C82,'VSC Nor-Am Feb 27 MO'!$A$17:$I$99,9,FALSE))</f>
        <v>0</v>
      </c>
      <c r="Y82" s="86">
        <f>IF(ISNA(VLOOKUP($C82,'VSC Nor-Am Feb 28 DM'!$A$17:$I$99,9,FALSE))=TRUE,0,VLOOKUP($C82,'VSC Nor-Am Feb 28 DM'!$A$17:$I$99,9,FALSE))</f>
        <v>0</v>
      </c>
      <c r="Z82" s="86">
        <f>IF(ISNA(VLOOKUP($C82,'Sr Nationals March 12 MO'!$A$17:$I$99,9,FALSE))=TRUE,0,VLOOKUP($C82,'Sr Nationals March 12 MO'!$A$17:$I$99,9,FALSE))</f>
        <v>0</v>
      </c>
      <c r="AA82" s="86">
        <f>IF(ISNA(VLOOKUP($C82,'Sr Nationals March 13 DM'!$A$17:$I$99,9,FALSE))=TRUE,0,VLOOKUP($C82,'Sr Nationals March 13 DM'!$A$17:$I$99,9,FALSE))</f>
        <v>0</v>
      </c>
      <c r="AB82" s="86">
        <f>IF(ISNA(VLOOKUP($C82,'Jr Nationals March 18 MO'!$A$17:$I$99,9,FALSE))=TRUE,0,VLOOKUP($C82,'Jr Nationals March 18 MO'!$A$17:$I$99,9,FALSE))</f>
        <v>0</v>
      </c>
      <c r="AC82" s="86">
        <f>IF(ISNA(VLOOKUP($C82,'Thunder Bay TT Jan 2016 MO'!$A$17:$I$99,9,FALSE))=TRUE,0,VLOOKUP($C82,'Thunder Bay TT Jan 2016 MO'!$A$17:$I$99,9,FALSE))</f>
        <v>0</v>
      </c>
      <c r="AD82" s="86">
        <f>IF(ISNA(VLOOKUP($C82,Event28!$A$17:$I$99,9,FALSE))=TRUE,0,VLOOKUP($C82,Event28!$A$17:$I$99,9,FALSE))</f>
        <v>0</v>
      </c>
      <c r="AE82" s="86">
        <f>IF(ISNA(VLOOKUP($C82,Event29!$A$17:$I$99,9,FALSE))=TRUE,0,VLOOKUP($C82,Event29!$A$17:$I$99,9,FALSE))</f>
        <v>0</v>
      </c>
      <c r="AF82" s="86">
        <f>IF(ISNA(VLOOKUP($C82,Event30!$A$17:$I$99,9,FALSE))=TRUE,0,VLOOKUP($C82,Event30!$A$17:$I$99,9,FALSE))</f>
        <v>0</v>
      </c>
    </row>
    <row r="83" spans="1:32" ht="13.5" customHeight="1">
      <c r="A83" s="151" t="s">
        <v>141</v>
      </c>
      <c r="B83" s="151" t="s">
        <v>136</v>
      </c>
      <c r="C83" s="244" t="s">
        <v>171</v>
      </c>
      <c r="D83" s="90">
        <f>IF(ISNA(VLOOKUP($C83,'RPA Caclulations'!$C$6:$K$81,3,FALSE))=TRUE,"0",VLOOKUP($C83,'RPA Caclulations'!$C$6:$K$81,3,FALSE))</f>
        <v>76</v>
      </c>
      <c r="E83" s="85" t="str">
        <f>IF(ISNA(VLOOKUP($C83,'Canadian Selections Dec 19 - M'!$A$17:$I$67,9,FALSE))=TRUE,"0",VLOOKUP($C83,'Canadian Selections Dec 19 - M'!$A$17:$I$67,9,FALSE))</f>
        <v>0</v>
      </c>
      <c r="F83" s="86">
        <f>IF(ISNA(VLOOKUP($C83,'Canadian Selections Dec 20 - M'!$A$17:$I$17,9,FALSE))=TRUE,0,VLOOKUP($C83,'Canadian Selections Dec 20 - M'!$A$17:$I$17,9,FALSE))</f>
        <v>0</v>
      </c>
      <c r="G83" s="86">
        <f>IF(ISNA(VLOOKUP($C83,'Le Massif Cnd. Series Jan 16 MO'!$A$17:$I$95,9,FALSE))=TRUE,0,VLOOKUP($C83,'Le Massif Cnd. Series Jan 16 MO'!$A$17:$I$95,9,FALSE))</f>
        <v>0</v>
      </c>
      <c r="H83" s="86">
        <f>IF(ISNA(VLOOKUP($C83,'Le Massif Cnd. Series Jan 17 DM'!$A$17:$I$97,9,FALSE))=TRUE,0,VLOOKUP($C83,'Le Massif Cnd. Series Jan 17 DM'!$A$17:$I$97,9,FALSE))</f>
        <v>0</v>
      </c>
      <c r="I83" s="86">
        <f>IF(ISNA(VLOOKUP($C83,'USSA Bristol Jan 16 MO'!$A$17:$I$100,9,FALSE))=TRUE,0,VLOOKUP($C83,'USSA Bristol Jan 16 MO'!$A$17:$I$100,9,FALSE))</f>
        <v>0</v>
      </c>
      <c r="J83" s="86">
        <f>IF(ISNA(VLOOKUP($C83,'USSA Bristol Jan 17 DM'!$A$17:$I$99,9,FALSE))=TRUE,0,VLOOKUP($C83,'USSA Bristol Jan 17 DM'!$A$17:$I$99,9,FALSE))</f>
        <v>0</v>
      </c>
      <c r="K83" s="86">
        <f>IF(ISNA(VLOOKUP($C83,'Apex Cnd. Series Feb 6 MO'!$A$17:$I$99,9,FALSE))=TRUE,0,VLOOKUP($C83,'Apex Cnd. Series Feb 6 MO'!$A$17:$I$99,9,FALSE))</f>
        <v>0</v>
      </c>
      <c r="L83" s="86">
        <f>IF(ISNA(VLOOKUP($C83,'Apex Cnd. Series Feb 7 DM'!$A$17:$I$99,9,FALSE))=TRUE,0,VLOOKUP($C83,'Apex Cnd. Series Feb 7 DM'!$A$17:$I$99,9,FALSE))</f>
        <v>0</v>
      </c>
      <c r="M83" s="86">
        <f>IF(ISNA(VLOOKUP($C83,'Calabogie TT Feb 7 MO'!$A$17:$I$96,9,FALSE))=TRUE,0,VLOOKUP($C83,'Calabogie TT Feb 7 MO'!$A$17:$I$96,9,FALSE))</f>
        <v>0</v>
      </c>
      <c r="N83" s="86">
        <f>IF(ISNA(VLOOKUP($C83,'Calabogie TT Feb 6 MO'!$A$17:$I$99,9,FALSE))=TRUE,0,VLOOKUP($C83,'Calabogie TT Feb 6 MO'!$A$17:$I$99,9,FALSE))</f>
        <v>0</v>
      </c>
      <c r="O83" s="86">
        <f>IF(ISNA(VLOOKUP($C83,'Calgary Nor-Am Feb 13 MO'!$A$17:$I$99,9,FALSE))=TRUE,0,VLOOKUP($C83,'Calgary Nor-Am Feb 13 MO'!$A$17:$I$99,9,FALSE))</f>
        <v>0</v>
      </c>
      <c r="P83" s="86">
        <f>IF(ISNA(VLOOKUP($C83,'Calgary Nor-Am Feb 14 DM'!$A$17:$I$99,9,FALSE))=TRUE,0,VLOOKUP($C83,'Calgary Nor-Am Feb 14 DM'!$A$17:$I$99,9,FALSE))</f>
        <v>0</v>
      </c>
      <c r="Q83" s="86">
        <f>IF(ISNA(VLOOKUP($C83,'Camp Fortune TT Feb 21 MO'!$A$17:$I$99,9,FALSE))=TRUE,0,VLOOKUP($C83,'Camp Fortune TT Feb 21 MO'!$A$17:$I$99,9,FALSE))</f>
        <v>0</v>
      </c>
      <c r="R83" s="85">
        <f>IF(ISNA(VLOOKUP($C83,'Park City Nor-Am Feb 20 MO'!$A$17:$I$99,9,FALSE))=TRUE,0,VLOOKUP($C83,'Park City Nor-Am Feb 20 MO'!$A$17:$I$99,9,FALSE))</f>
        <v>0</v>
      </c>
      <c r="S83" s="86">
        <f>IF(ISNA(VLOOKUP($C83,'Park City Nor-Am Feb 21 DM'!$A$17:$I$99,9,FALSE))=TRUE,0,VLOOKUP($C83,'Park City Nor-Am Feb 21 DM'!$A$17:$I$99,9,FALSE))</f>
        <v>0</v>
      </c>
      <c r="T83" s="86">
        <f>IF(ISNA(VLOOKUP($C83,'Caledon TT Feb 27 MO'!$A$17:$I$98,9,FALSE))=TRUE,0,VLOOKUP($C83,'Caledon TT Feb 27 MO'!$A$17:$I$98,9,FALSE))</f>
        <v>44</v>
      </c>
      <c r="U83" s="86">
        <f>IF(ISNA(VLOOKUP($C83,'Caledon TT Feb 28 DM'!$A$17:$I$99,9,FALSE))=TRUE,0,VLOOKUP($C83,'Caledon TT Feb 28 DM'!$A$17:$I$99,9,FALSE))</f>
        <v>0</v>
      </c>
      <c r="V83" s="86">
        <f>IF(ISNA(VLOOKUP($C83,'Killington Nor-Am March 5 MO'!$A$17:$I$99,9,FALSE))=TRUE,0,VLOOKUP($C83,'Killington Nor-Am March 5 MO'!$A$17:$I$99,9,FALSE))</f>
        <v>0</v>
      </c>
      <c r="W83" s="86">
        <f>IF(ISNA(VLOOKUP($C83,'Killington Nor-Am March 6 DM'!$A$17:$I$99,9,FALSE))=TRUE,0,VLOOKUP($C83,'Killington Nor-Am March 6 DM'!$A$17:$I$99,9,FALSE))</f>
        <v>0</v>
      </c>
      <c r="X83" s="86">
        <f>IF(ISNA(VLOOKUP($C83,'VSC Nor-Am Feb 27 MO'!$A$17:$I$99,9,FALSE))=TRUE,0,VLOOKUP($C83,'VSC Nor-Am Feb 27 MO'!$A$17:$I$99,9,FALSE))</f>
        <v>0</v>
      </c>
      <c r="Y83" s="86">
        <f>IF(ISNA(VLOOKUP($C83,'VSC Nor-Am Feb 28 DM'!$A$17:$I$99,9,FALSE))=TRUE,0,VLOOKUP($C83,'VSC Nor-Am Feb 28 DM'!$A$17:$I$99,9,FALSE))</f>
        <v>0</v>
      </c>
      <c r="Z83" s="86">
        <f>IF(ISNA(VLOOKUP($C83,'Sr Nationals March 12 MO'!$A$17:$I$99,9,FALSE))=TRUE,0,VLOOKUP($C83,'Sr Nationals March 12 MO'!$A$17:$I$99,9,FALSE))</f>
        <v>0</v>
      </c>
      <c r="AA83" s="86">
        <f>IF(ISNA(VLOOKUP($C83,'Sr Nationals March 13 DM'!$A$17:$I$99,9,FALSE))=TRUE,0,VLOOKUP($C83,'Sr Nationals March 13 DM'!$A$17:$I$99,9,FALSE))</f>
        <v>0</v>
      </c>
      <c r="AB83" s="86">
        <f>IF(ISNA(VLOOKUP($C83,'Jr Nationals March 18 MO'!$A$17:$I$99,9,FALSE))=TRUE,0,VLOOKUP($C83,'Jr Nationals March 18 MO'!$A$17:$I$99,9,FALSE))</f>
        <v>0</v>
      </c>
      <c r="AC83" s="86">
        <f>IF(ISNA(VLOOKUP($C83,'Thunder Bay TT Jan 2016 MO'!$A$17:$I$99,9,FALSE))=TRUE,0,VLOOKUP($C83,'Thunder Bay TT Jan 2016 MO'!$A$17:$I$99,9,FALSE))</f>
        <v>0</v>
      </c>
      <c r="AD83" s="86">
        <f>IF(ISNA(VLOOKUP($C83,Event28!$A$17:$I$99,9,FALSE))=TRUE,0,VLOOKUP($C83,Event28!$A$17:$I$99,9,FALSE))</f>
        <v>0</v>
      </c>
      <c r="AE83" s="86">
        <f>IF(ISNA(VLOOKUP($C83,Event29!$A$17:$I$99,9,FALSE))=TRUE,0,VLOOKUP($C83,Event29!$A$17:$I$99,9,FALSE))</f>
        <v>0</v>
      </c>
      <c r="AF83" s="86">
        <f>IF(ISNA(VLOOKUP($C83,Event30!$A$17:$I$99,9,FALSE))=TRUE,0,VLOOKUP($C83,Event30!$A$17:$I$99,9,FALSE))</f>
        <v>0</v>
      </c>
    </row>
    <row r="84" spans="1:32" ht="13.5" customHeight="1">
      <c r="A84" s="151"/>
      <c r="B84" s="151"/>
      <c r="C84" s="43"/>
      <c r="D84" s="90" t="str">
        <f>IF(ISNA(VLOOKUP($C84,'RPA Caclulations'!$C$6:$K$81,3,FALSE))=TRUE,"0",VLOOKUP($C84,'RPA Caclulations'!$C$6:$K$81,3,FALSE))</f>
        <v>0</v>
      </c>
      <c r="E84" s="85" t="str">
        <f>IF(ISNA(VLOOKUP($C84,'Canadian Selections Dec 19 - M'!$A$17:$I$67,9,FALSE))=TRUE,"0",VLOOKUP($C84,'Canadian Selections Dec 19 - M'!$A$17:$I$67,9,FALSE))</f>
        <v>0</v>
      </c>
      <c r="F84" s="86">
        <f>IF(ISNA(VLOOKUP($C84,'Canadian Selections Dec 20 - M'!$A$17:$I$17,9,FALSE))=TRUE,0,VLOOKUP($C84,'Canadian Selections Dec 20 - M'!$A$17:$I$17,9,FALSE))</f>
        <v>0</v>
      </c>
      <c r="G84" s="86">
        <f>IF(ISNA(VLOOKUP($C84,'Le Massif Cnd. Series Jan 16 MO'!$A$17:$I$95,9,FALSE))=TRUE,0,VLOOKUP($C84,'Le Massif Cnd. Series Jan 16 MO'!$A$17:$I$95,9,FALSE))</f>
        <v>0</v>
      </c>
      <c r="H84" s="86">
        <f>IF(ISNA(VLOOKUP($C84,'Le Massif Cnd. Series Jan 17 DM'!$A$17:$I$97,9,FALSE))=TRUE,0,VLOOKUP($C84,'Le Massif Cnd. Series Jan 17 DM'!$A$17:$I$97,9,FALSE))</f>
        <v>0</v>
      </c>
      <c r="I84" s="86">
        <f>IF(ISNA(VLOOKUP($C84,'USSA Bristol Jan 16 MO'!$A$17:$I$100,9,FALSE))=TRUE,0,VLOOKUP($C84,'USSA Bristol Jan 16 MO'!$A$17:$I$100,9,FALSE))</f>
        <v>0</v>
      </c>
      <c r="J84" s="86">
        <f>IF(ISNA(VLOOKUP($C84,'USSA Bristol Jan 17 DM'!$A$17:$I$99,9,FALSE))=TRUE,0,VLOOKUP($C84,'USSA Bristol Jan 17 DM'!$A$17:$I$99,9,FALSE))</f>
        <v>0</v>
      </c>
      <c r="K84" s="86">
        <f>IF(ISNA(VLOOKUP($C84,'Apex Cnd. Series Feb 6 MO'!$A$17:$I$99,9,FALSE))=TRUE,0,VLOOKUP($C84,'Apex Cnd. Series Feb 6 MO'!$A$17:$I$99,9,FALSE))</f>
        <v>0</v>
      </c>
      <c r="L84" s="86">
        <f>IF(ISNA(VLOOKUP($C84,'Apex Cnd. Series Feb 7 DM'!$A$17:$I$99,9,FALSE))=TRUE,0,VLOOKUP($C84,'Apex Cnd. Series Feb 7 DM'!$A$17:$I$99,9,FALSE))</f>
        <v>0</v>
      </c>
      <c r="M84" s="86">
        <f>IF(ISNA(VLOOKUP($C84,'Calabogie TT Feb 7 MO'!$A$17:$I$96,9,FALSE))=TRUE,0,VLOOKUP($C84,'Calabogie TT Feb 7 MO'!$A$17:$I$96,9,FALSE))</f>
        <v>0</v>
      </c>
      <c r="N84" s="86">
        <f>IF(ISNA(VLOOKUP($C84,'Calabogie TT Feb 6 MO'!$A$17:$I$99,9,FALSE))=TRUE,0,VLOOKUP($C84,'Calabogie TT Feb 6 MO'!$A$17:$I$99,9,FALSE))</f>
        <v>0</v>
      </c>
      <c r="O84" s="86">
        <f>IF(ISNA(VLOOKUP($C84,'Calgary Nor-Am Feb 13 MO'!$A$17:$I$99,9,FALSE))=TRUE,0,VLOOKUP($C84,'Calgary Nor-Am Feb 13 MO'!$A$17:$I$99,9,FALSE))</f>
        <v>0</v>
      </c>
      <c r="P84" s="86">
        <f>IF(ISNA(VLOOKUP($C84,'Calgary Nor-Am Feb 14 DM'!$A$17:$I$99,9,FALSE))=TRUE,0,VLOOKUP($C84,'Calgary Nor-Am Feb 14 DM'!$A$17:$I$99,9,FALSE))</f>
        <v>0</v>
      </c>
      <c r="Q84" s="86">
        <f>IF(ISNA(VLOOKUP($C84,'Camp Fortune TT Feb 21 MO'!$A$17:$I$99,9,FALSE))=TRUE,0,VLOOKUP($C84,'Camp Fortune TT Feb 21 MO'!$A$17:$I$99,9,FALSE))</f>
        <v>0</v>
      </c>
      <c r="R84" s="85">
        <f>IF(ISNA(VLOOKUP($C84,'Park City Nor-Am Feb 20 MO'!$A$17:$I$99,9,FALSE))=TRUE,0,VLOOKUP($C84,'Park City Nor-Am Feb 20 MO'!$A$17:$I$99,9,FALSE))</f>
        <v>0</v>
      </c>
      <c r="S84" s="86">
        <f>IF(ISNA(VLOOKUP($C84,'Park City Nor-Am Feb 21 DM'!$A$17:$I$99,9,FALSE))=TRUE,0,VLOOKUP($C84,'Park City Nor-Am Feb 21 DM'!$A$17:$I$99,9,FALSE))</f>
        <v>0</v>
      </c>
      <c r="T84" s="86">
        <f>IF(ISNA(VLOOKUP($C84,'Caledon TT Feb 27 MO'!$A$17:$I$98,9,FALSE))=TRUE,0,VLOOKUP($C84,'Caledon TT Feb 27 MO'!$A$17:$I$98,9,FALSE))</f>
        <v>0</v>
      </c>
      <c r="U84" s="86">
        <f>IF(ISNA(VLOOKUP($C84,'Caledon TT Feb 28 DM'!$A$17:$I$99,9,FALSE))=TRUE,0,VLOOKUP($C84,'Caledon TT Feb 28 DM'!$A$17:$I$99,9,FALSE))</f>
        <v>0</v>
      </c>
      <c r="V84" s="86">
        <f>IF(ISNA(VLOOKUP($C84,'Killington Nor-Am March 5 MO'!$A$17:$I$99,9,FALSE))=TRUE,0,VLOOKUP($C84,'Killington Nor-Am March 5 MO'!$A$17:$I$99,9,FALSE))</f>
        <v>0</v>
      </c>
      <c r="W84" s="86">
        <f>IF(ISNA(VLOOKUP($C84,'Killington Nor-Am March 6 DM'!$A$17:$I$99,9,FALSE))=TRUE,0,VLOOKUP($C84,'Killington Nor-Am March 6 DM'!$A$17:$I$99,9,FALSE))</f>
        <v>0</v>
      </c>
      <c r="X84" s="86">
        <f>IF(ISNA(VLOOKUP($C84,'VSC Nor-Am Feb 27 MO'!$A$17:$I$99,9,FALSE))=TRUE,0,VLOOKUP($C84,'VSC Nor-Am Feb 27 MO'!$A$17:$I$99,9,FALSE))</f>
        <v>0</v>
      </c>
      <c r="Y84" s="86">
        <f>IF(ISNA(VLOOKUP($C84,'VSC Nor-Am Feb 28 DM'!$A$17:$I$99,9,FALSE))=TRUE,0,VLOOKUP($C84,'VSC Nor-Am Feb 28 DM'!$A$17:$I$99,9,FALSE))</f>
        <v>0</v>
      </c>
      <c r="Z84" s="86">
        <f>IF(ISNA(VLOOKUP($C84,'Sr Nationals March 12 MO'!$A$17:$I$99,9,FALSE))=TRUE,0,VLOOKUP($C84,'Sr Nationals March 12 MO'!$A$17:$I$99,9,FALSE))</f>
        <v>0</v>
      </c>
      <c r="AA84" s="86">
        <f>IF(ISNA(VLOOKUP($C84,'Sr Nationals March 13 DM'!$A$17:$I$99,9,FALSE))=TRUE,0,VLOOKUP($C84,'Sr Nationals March 13 DM'!$A$17:$I$99,9,FALSE))</f>
        <v>0</v>
      </c>
      <c r="AB84" s="86">
        <f>IF(ISNA(VLOOKUP($C84,'Jr Nationals March 18 MO'!$A$17:$I$99,9,FALSE))=TRUE,0,VLOOKUP($C84,'Jr Nationals March 18 MO'!$A$17:$I$99,9,FALSE))</f>
        <v>0</v>
      </c>
      <c r="AC84" s="86">
        <f>IF(ISNA(VLOOKUP($C84,'Thunder Bay TT Jan 2016 MO'!$A$17:$I$99,9,FALSE))=TRUE,0,VLOOKUP($C84,'Thunder Bay TT Jan 2016 MO'!$A$17:$I$99,9,FALSE))</f>
        <v>0</v>
      </c>
      <c r="AD84" s="86">
        <f>IF(ISNA(VLOOKUP($C84,Event28!$A$17:$I$99,9,FALSE))=TRUE,0,VLOOKUP($C84,Event28!$A$17:$I$99,9,FALSE))</f>
        <v>0</v>
      </c>
      <c r="AE84" s="86">
        <f>IF(ISNA(VLOOKUP($C84,Event29!$A$17:$I$99,9,FALSE))=TRUE,0,VLOOKUP($C84,Event29!$A$17:$I$99,9,FALSE))</f>
        <v>0</v>
      </c>
      <c r="AF84" s="86">
        <f>IF(ISNA(VLOOKUP($C84,Event30!$A$17:$I$99,9,FALSE))=TRUE,0,VLOOKUP($C84,Event30!$A$17:$I$99,9,FALSE))</f>
        <v>0</v>
      </c>
    </row>
    <row r="85" spans="1:32" ht="13.5" customHeight="1">
      <c r="A85" s="151"/>
      <c r="B85" s="151"/>
      <c r="C85" s="44"/>
      <c r="D85" s="90" t="str">
        <f>IF(ISNA(VLOOKUP($C85,'RPA Caclulations'!$C$6:$K$81,3,FALSE))=TRUE,"0",VLOOKUP($C85,'RPA Caclulations'!$C$6:$K$81,3,FALSE))</f>
        <v>0</v>
      </c>
      <c r="E85" s="85" t="str">
        <f>IF(ISNA(VLOOKUP($C85,'Canadian Selections Dec 19 - M'!$A$17:$I$67,9,FALSE))=TRUE,"0",VLOOKUP($C85,'Canadian Selections Dec 19 - M'!$A$17:$I$67,9,FALSE))</f>
        <v>0</v>
      </c>
      <c r="F85" s="86">
        <f>IF(ISNA(VLOOKUP($C85,'Canadian Selections Dec 20 - M'!$A$17:$I$17,9,FALSE))=TRUE,0,VLOOKUP($C85,'Canadian Selections Dec 20 - M'!$A$17:$I$17,9,FALSE))</f>
        <v>0</v>
      </c>
      <c r="G85" s="86">
        <f>IF(ISNA(VLOOKUP($C85,'Le Massif Cnd. Series Jan 16 MO'!$A$17:$I$95,9,FALSE))=TRUE,0,VLOOKUP($C85,'Le Massif Cnd. Series Jan 16 MO'!$A$17:$I$95,9,FALSE))</f>
        <v>0</v>
      </c>
      <c r="H85" s="86">
        <f>IF(ISNA(VLOOKUP($C85,'Le Massif Cnd. Series Jan 17 DM'!$A$17:$I$97,9,FALSE))=TRUE,0,VLOOKUP($C85,'Le Massif Cnd. Series Jan 17 DM'!$A$17:$I$97,9,FALSE))</f>
        <v>0</v>
      </c>
      <c r="I85" s="86">
        <f>IF(ISNA(VLOOKUP($C85,'USSA Bristol Jan 16 MO'!$A$17:$I$100,9,FALSE))=TRUE,0,VLOOKUP($C85,'USSA Bristol Jan 16 MO'!$A$17:$I$100,9,FALSE))</f>
        <v>0</v>
      </c>
      <c r="J85" s="86">
        <f>IF(ISNA(VLOOKUP($C85,'USSA Bristol Jan 17 DM'!$A$17:$I$99,9,FALSE))=TRUE,0,VLOOKUP($C85,'USSA Bristol Jan 17 DM'!$A$17:$I$99,9,FALSE))</f>
        <v>0</v>
      </c>
      <c r="K85" s="86">
        <f>IF(ISNA(VLOOKUP($C85,'Apex Cnd. Series Feb 6 MO'!$A$17:$I$99,9,FALSE))=TRUE,0,VLOOKUP($C85,'Apex Cnd. Series Feb 6 MO'!$A$17:$I$99,9,FALSE))</f>
        <v>0</v>
      </c>
      <c r="L85" s="86">
        <f>IF(ISNA(VLOOKUP($C85,'Apex Cnd. Series Feb 7 DM'!$A$17:$I$99,9,FALSE))=TRUE,0,VLOOKUP($C85,'Apex Cnd. Series Feb 7 DM'!$A$17:$I$99,9,FALSE))</f>
        <v>0</v>
      </c>
      <c r="M85" s="86">
        <f>IF(ISNA(VLOOKUP($C85,'Calabogie TT Feb 7 MO'!$A$17:$I$96,9,FALSE))=TRUE,0,VLOOKUP($C85,'Calabogie TT Feb 7 MO'!$A$17:$I$96,9,FALSE))</f>
        <v>0</v>
      </c>
      <c r="N85" s="86">
        <f>IF(ISNA(VLOOKUP($C85,'Calabogie TT Feb 6 MO'!$A$17:$I$99,9,FALSE))=TRUE,0,VLOOKUP($C85,'Calabogie TT Feb 6 MO'!$A$17:$I$99,9,FALSE))</f>
        <v>0</v>
      </c>
      <c r="O85" s="86">
        <f>IF(ISNA(VLOOKUP($C85,'Calgary Nor-Am Feb 13 MO'!$A$17:$I$99,9,FALSE))=TRUE,0,VLOOKUP($C85,'Calgary Nor-Am Feb 13 MO'!$A$17:$I$99,9,FALSE))</f>
        <v>0</v>
      </c>
      <c r="P85" s="86">
        <f>IF(ISNA(VLOOKUP($C85,'Calgary Nor-Am Feb 14 DM'!$A$17:$I$99,9,FALSE))=TRUE,0,VLOOKUP($C85,'Calgary Nor-Am Feb 14 DM'!$A$17:$I$99,9,FALSE))</f>
        <v>0</v>
      </c>
      <c r="Q85" s="86">
        <f>IF(ISNA(VLOOKUP($C85,'Camp Fortune TT Feb 21 MO'!$A$17:$I$99,9,FALSE))=TRUE,0,VLOOKUP($C85,'Camp Fortune TT Feb 21 MO'!$A$17:$I$99,9,FALSE))</f>
        <v>0</v>
      </c>
      <c r="R85" s="85">
        <f>IF(ISNA(VLOOKUP($C85,'Park City Nor-Am Feb 20 MO'!$A$17:$I$99,9,FALSE))=TRUE,0,VLOOKUP($C85,'Park City Nor-Am Feb 20 MO'!$A$17:$I$99,9,FALSE))</f>
        <v>0</v>
      </c>
      <c r="S85" s="86">
        <f>IF(ISNA(VLOOKUP($C85,'Park City Nor-Am Feb 21 DM'!$A$17:$I$99,9,FALSE))=TRUE,0,VLOOKUP($C85,'Park City Nor-Am Feb 21 DM'!$A$17:$I$99,9,FALSE))</f>
        <v>0</v>
      </c>
      <c r="T85" s="86">
        <f>IF(ISNA(VLOOKUP($C85,'Caledon TT Feb 27 MO'!$A$17:$I$98,9,FALSE))=TRUE,0,VLOOKUP($C85,'Caledon TT Feb 27 MO'!$A$17:$I$98,9,FALSE))</f>
        <v>0</v>
      </c>
      <c r="U85" s="86">
        <f>IF(ISNA(VLOOKUP($C85,'Caledon TT Feb 28 DM'!$A$17:$I$99,9,FALSE))=TRUE,0,VLOOKUP($C85,'Caledon TT Feb 28 DM'!$A$17:$I$99,9,FALSE))</f>
        <v>0</v>
      </c>
      <c r="V85" s="86">
        <f>IF(ISNA(VLOOKUP($C85,'Killington Nor-Am March 5 MO'!$A$17:$I$99,9,FALSE))=TRUE,0,VLOOKUP($C85,'Killington Nor-Am March 5 MO'!$A$17:$I$99,9,FALSE))</f>
        <v>0</v>
      </c>
      <c r="W85" s="86">
        <f>IF(ISNA(VLOOKUP($C85,'Killington Nor-Am March 6 DM'!$A$17:$I$99,9,FALSE))=TRUE,0,VLOOKUP($C85,'Killington Nor-Am March 6 DM'!$A$17:$I$99,9,FALSE))</f>
        <v>0</v>
      </c>
      <c r="X85" s="86">
        <f>IF(ISNA(VLOOKUP($C85,'VSC Nor-Am Feb 27 MO'!$A$17:$I$99,9,FALSE))=TRUE,0,VLOOKUP($C85,'VSC Nor-Am Feb 27 MO'!$A$17:$I$99,9,FALSE))</f>
        <v>0</v>
      </c>
      <c r="Y85" s="86">
        <f>IF(ISNA(VLOOKUP($C85,'VSC Nor-Am Feb 28 DM'!$A$17:$I$99,9,FALSE))=TRUE,0,VLOOKUP($C85,'VSC Nor-Am Feb 28 DM'!$A$17:$I$99,9,FALSE))</f>
        <v>0</v>
      </c>
      <c r="Z85" s="86">
        <f>IF(ISNA(VLOOKUP($C85,'Sr Nationals March 12 MO'!$A$17:$I$99,9,FALSE))=TRUE,0,VLOOKUP($C85,'Sr Nationals March 12 MO'!$A$17:$I$99,9,FALSE))</f>
        <v>0</v>
      </c>
      <c r="AA85" s="86">
        <f>IF(ISNA(VLOOKUP($C85,'Sr Nationals March 13 DM'!$A$17:$I$99,9,FALSE))=TRUE,0,VLOOKUP($C85,'Sr Nationals March 13 DM'!$A$17:$I$99,9,FALSE))</f>
        <v>0</v>
      </c>
      <c r="AB85" s="86">
        <f>IF(ISNA(VLOOKUP($C85,'Jr Nationals March 18 MO'!$A$17:$I$99,9,FALSE))=TRUE,0,VLOOKUP($C85,'Jr Nationals March 18 MO'!$A$17:$I$99,9,FALSE))</f>
        <v>0</v>
      </c>
      <c r="AC85" s="86">
        <f>IF(ISNA(VLOOKUP($C85,'Thunder Bay TT Jan 2016 MO'!$A$17:$I$99,9,FALSE))=TRUE,0,VLOOKUP($C85,'Thunder Bay TT Jan 2016 MO'!$A$17:$I$99,9,FALSE))</f>
        <v>0</v>
      </c>
      <c r="AD85" s="86">
        <f>IF(ISNA(VLOOKUP($C85,Event28!$A$17:$I$99,9,FALSE))=TRUE,0,VLOOKUP($C85,Event28!$A$17:$I$99,9,FALSE))</f>
        <v>0</v>
      </c>
      <c r="AE85" s="86">
        <f>IF(ISNA(VLOOKUP($C85,Event29!$A$17:$I$99,9,FALSE))=TRUE,0,VLOOKUP($C85,Event29!$A$17:$I$99,9,FALSE))</f>
        <v>0</v>
      </c>
      <c r="AF85" s="86">
        <f>IF(ISNA(VLOOKUP($C85,Event30!$A$17:$I$99,9,FALSE))=TRUE,0,VLOOKUP($C85,Event30!$A$17:$I$99,9,FALSE))</f>
        <v>0</v>
      </c>
    </row>
    <row r="86" spans="1:32" ht="13.5" customHeight="1">
      <c r="A86" s="151"/>
      <c r="B86" s="151"/>
      <c r="C86" s="43"/>
      <c r="D86" s="90" t="str">
        <f>IF(ISNA(VLOOKUP($C86,'RPA Caclulations'!$C$6:$K$81,3,FALSE))=TRUE,"0",VLOOKUP($C86,'RPA Caclulations'!$C$6:$K$81,3,FALSE))</f>
        <v>0</v>
      </c>
      <c r="E86" s="85" t="str">
        <f>IF(ISNA(VLOOKUP($C86,'Canadian Selections Dec 19 - M'!$A$17:$I$67,9,FALSE))=TRUE,"0",VLOOKUP($C86,'Canadian Selections Dec 19 - M'!$A$17:$I$67,9,FALSE))</f>
        <v>0</v>
      </c>
      <c r="F86" s="86">
        <f>IF(ISNA(VLOOKUP($C86,'Canadian Selections Dec 20 - M'!$A$17:$I$17,9,FALSE))=TRUE,0,VLOOKUP($C86,'Canadian Selections Dec 20 - M'!$A$17:$I$17,9,FALSE))</f>
        <v>0</v>
      </c>
      <c r="G86" s="86">
        <f>IF(ISNA(VLOOKUP($C86,'Le Massif Cnd. Series Jan 16 MO'!$A$17:$I$95,9,FALSE))=TRUE,0,VLOOKUP($C86,'Le Massif Cnd. Series Jan 16 MO'!$A$17:$I$95,9,FALSE))</f>
        <v>0</v>
      </c>
      <c r="H86" s="86">
        <f>IF(ISNA(VLOOKUP($C86,'Le Massif Cnd. Series Jan 17 DM'!$A$17:$I$97,9,FALSE))=TRUE,0,VLOOKUP($C86,'Le Massif Cnd. Series Jan 17 DM'!$A$17:$I$97,9,FALSE))</f>
        <v>0</v>
      </c>
      <c r="I86" s="86">
        <f>IF(ISNA(VLOOKUP($C86,'USSA Bristol Jan 16 MO'!$A$17:$I$100,9,FALSE))=TRUE,0,VLOOKUP($C86,'USSA Bristol Jan 16 MO'!$A$17:$I$100,9,FALSE))</f>
        <v>0</v>
      </c>
      <c r="J86" s="86">
        <f>IF(ISNA(VLOOKUP($C86,'USSA Bristol Jan 17 DM'!$A$17:$I$99,9,FALSE))=TRUE,0,VLOOKUP($C86,'USSA Bristol Jan 17 DM'!$A$17:$I$99,9,FALSE))</f>
        <v>0</v>
      </c>
      <c r="K86" s="86">
        <f>IF(ISNA(VLOOKUP($C86,'Apex Cnd. Series Feb 6 MO'!$A$17:$I$99,9,FALSE))=TRUE,0,VLOOKUP($C86,'Apex Cnd. Series Feb 6 MO'!$A$17:$I$99,9,FALSE))</f>
        <v>0</v>
      </c>
      <c r="L86" s="86">
        <f>IF(ISNA(VLOOKUP($C86,'Apex Cnd. Series Feb 7 DM'!$A$17:$I$99,9,FALSE))=TRUE,0,VLOOKUP($C86,'Apex Cnd. Series Feb 7 DM'!$A$17:$I$99,9,FALSE))</f>
        <v>0</v>
      </c>
      <c r="M86" s="86">
        <f>IF(ISNA(VLOOKUP($C86,'Calabogie TT Feb 7 MO'!$A$17:$I$96,9,FALSE))=TRUE,0,VLOOKUP($C86,'Calabogie TT Feb 7 MO'!$A$17:$I$96,9,FALSE))</f>
        <v>0</v>
      </c>
      <c r="N86" s="86">
        <f>IF(ISNA(VLOOKUP($C86,'Calabogie TT Feb 6 MO'!$A$17:$I$99,9,FALSE))=TRUE,0,VLOOKUP($C86,'Calabogie TT Feb 6 MO'!$A$17:$I$99,9,FALSE))</f>
        <v>0</v>
      </c>
      <c r="O86" s="86">
        <f>IF(ISNA(VLOOKUP($C86,'Calgary Nor-Am Feb 13 MO'!$A$17:$I$99,9,FALSE))=TRUE,0,VLOOKUP($C86,'Calgary Nor-Am Feb 13 MO'!$A$17:$I$99,9,FALSE))</f>
        <v>0</v>
      </c>
      <c r="P86" s="86">
        <f>IF(ISNA(VLOOKUP($C86,'Calgary Nor-Am Feb 14 DM'!$A$17:$I$99,9,FALSE))=TRUE,0,VLOOKUP($C86,'Calgary Nor-Am Feb 14 DM'!$A$17:$I$99,9,FALSE))</f>
        <v>0</v>
      </c>
      <c r="Q86" s="86">
        <f>IF(ISNA(VLOOKUP($C86,'Camp Fortune TT Feb 21 MO'!$A$17:$I$99,9,FALSE))=TRUE,0,VLOOKUP($C86,'Camp Fortune TT Feb 21 MO'!$A$17:$I$99,9,FALSE))</f>
        <v>0</v>
      </c>
      <c r="R86" s="85">
        <f>IF(ISNA(VLOOKUP($C86,'Park City Nor-Am Feb 20 MO'!$A$17:$I$99,9,FALSE))=TRUE,0,VLOOKUP($C86,'Park City Nor-Am Feb 20 MO'!$A$17:$I$99,9,FALSE))</f>
        <v>0</v>
      </c>
      <c r="S86" s="86">
        <f>IF(ISNA(VLOOKUP($C86,'Park City Nor-Am Feb 21 DM'!$A$17:$I$99,9,FALSE))=TRUE,0,VLOOKUP($C86,'Park City Nor-Am Feb 21 DM'!$A$17:$I$99,9,FALSE))</f>
        <v>0</v>
      </c>
      <c r="T86" s="86">
        <f>IF(ISNA(VLOOKUP($C86,'Caledon TT Feb 27 MO'!$A$17:$I$98,9,FALSE))=TRUE,0,VLOOKUP($C86,'Caledon TT Feb 27 MO'!$A$17:$I$98,9,FALSE))</f>
        <v>0</v>
      </c>
      <c r="U86" s="86">
        <f>IF(ISNA(VLOOKUP($C86,'Caledon TT Feb 28 DM'!$A$17:$I$99,9,FALSE))=TRUE,0,VLOOKUP($C86,'Caledon TT Feb 28 DM'!$A$17:$I$99,9,FALSE))</f>
        <v>0</v>
      </c>
      <c r="V86" s="86">
        <f>IF(ISNA(VLOOKUP($C86,'Killington Nor-Am March 5 MO'!$A$17:$I$99,9,FALSE))=TRUE,0,VLOOKUP($C86,'Killington Nor-Am March 5 MO'!$A$17:$I$99,9,FALSE))</f>
        <v>0</v>
      </c>
      <c r="W86" s="86">
        <f>IF(ISNA(VLOOKUP($C86,'Killington Nor-Am March 6 DM'!$A$17:$I$99,9,FALSE))=TRUE,0,VLOOKUP($C86,'Killington Nor-Am March 6 DM'!$A$17:$I$99,9,FALSE))</f>
        <v>0</v>
      </c>
      <c r="X86" s="86">
        <f>IF(ISNA(VLOOKUP($C86,'VSC Nor-Am Feb 27 MO'!$A$17:$I$99,9,FALSE))=TRUE,0,VLOOKUP($C86,'VSC Nor-Am Feb 27 MO'!$A$17:$I$99,9,FALSE))</f>
        <v>0</v>
      </c>
      <c r="Y86" s="86">
        <f>IF(ISNA(VLOOKUP($C86,'VSC Nor-Am Feb 28 DM'!$A$17:$I$99,9,FALSE))=TRUE,0,VLOOKUP($C86,'VSC Nor-Am Feb 28 DM'!$A$17:$I$99,9,FALSE))</f>
        <v>0</v>
      </c>
      <c r="Z86" s="86">
        <f>IF(ISNA(VLOOKUP($C86,'Sr Nationals March 12 MO'!$A$17:$I$99,9,FALSE))=TRUE,0,VLOOKUP($C86,'Sr Nationals March 12 MO'!$A$17:$I$99,9,FALSE))</f>
        <v>0</v>
      </c>
      <c r="AA86" s="86">
        <f>IF(ISNA(VLOOKUP($C86,'Sr Nationals March 13 DM'!$A$17:$I$99,9,FALSE))=TRUE,0,VLOOKUP($C86,'Sr Nationals March 13 DM'!$A$17:$I$99,9,FALSE))</f>
        <v>0</v>
      </c>
      <c r="AB86" s="86">
        <f>IF(ISNA(VLOOKUP($C86,'Jr Nationals March 18 MO'!$A$17:$I$99,9,FALSE))=TRUE,0,VLOOKUP($C86,'Jr Nationals March 18 MO'!$A$17:$I$99,9,FALSE))</f>
        <v>0</v>
      </c>
      <c r="AC86" s="86">
        <f>IF(ISNA(VLOOKUP($C86,'Thunder Bay TT Jan 2016 MO'!$A$17:$I$99,9,FALSE))=TRUE,0,VLOOKUP($C86,'Thunder Bay TT Jan 2016 MO'!$A$17:$I$99,9,FALSE))</f>
        <v>0</v>
      </c>
      <c r="AD86" s="86">
        <f>IF(ISNA(VLOOKUP($C86,Event28!$A$17:$I$99,9,FALSE))=TRUE,0,VLOOKUP($C86,Event28!$A$17:$I$99,9,FALSE))</f>
        <v>0</v>
      </c>
      <c r="AE86" s="86">
        <f>IF(ISNA(VLOOKUP($C86,Event29!$A$17:$I$99,9,FALSE))=TRUE,0,VLOOKUP($C86,Event29!$A$17:$I$99,9,FALSE))</f>
        <v>0</v>
      </c>
      <c r="AF86" s="86">
        <f>IF(ISNA(VLOOKUP($C86,Event30!$A$17:$I$99,9,FALSE))=TRUE,0,VLOOKUP($C86,Event30!$A$17:$I$99,9,FALSE))</f>
        <v>0</v>
      </c>
    </row>
    <row r="87" spans="1:32" ht="13.5" customHeight="1">
      <c r="A87" s="151"/>
      <c r="B87" s="151"/>
      <c r="C87" s="44"/>
      <c r="D87" s="90" t="str">
        <f>IF(ISNA(VLOOKUP($C87,'RPA Caclulations'!$C$6:$K$81,3,FALSE))=TRUE,"0",VLOOKUP($C87,'RPA Caclulations'!$C$6:$K$81,3,FALSE))</f>
        <v>0</v>
      </c>
      <c r="E87" s="85" t="str">
        <f>IF(ISNA(VLOOKUP($C87,'Canadian Selections Dec 19 - M'!$A$17:$I$67,9,FALSE))=TRUE,"0",VLOOKUP($C87,'Canadian Selections Dec 19 - M'!$A$17:$I$67,9,FALSE))</f>
        <v>0</v>
      </c>
      <c r="F87" s="86">
        <f>IF(ISNA(VLOOKUP($C87,'Canadian Selections Dec 20 - M'!$A$17:$I$17,9,FALSE))=TRUE,0,VLOOKUP($C87,'Canadian Selections Dec 20 - M'!$A$17:$I$17,9,FALSE))</f>
        <v>0</v>
      </c>
      <c r="G87" s="86">
        <f>IF(ISNA(VLOOKUP($C87,'Le Massif Cnd. Series Jan 16 MO'!$A$17:$I$95,9,FALSE))=TRUE,0,VLOOKUP($C87,'Le Massif Cnd. Series Jan 16 MO'!$A$17:$I$95,9,FALSE))</f>
        <v>0</v>
      </c>
      <c r="H87" s="86">
        <f>IF(ISNA(VLOOKUP($C87,'Le Massif Cnd. Series Jan 17 DM'!$A$17:$I$97,9,FALSE))=TRUE,0,VLOOKUP($C87,'Le Massif Cnd. Series Jan 17 DM'!$A$17:$I$97,9,FALSE))</f>
        <v>0</v>
      </c>
      <c r="I87" s="86">
        <f>IF(ISNA(VLOOKUP($C87,'USSA Bristol Jan 16 MO'!$A$17:$I$100,9,FALSE))=TRUE,0,VLOOKUP($C87,'USSA Bristol Jan 16 MO'!$A$17:$I$100,9,FALSE))</f>
        <v>0</v>
      </c>
      <c r="J87" s="86">
        <f>IF(ISNA(VLOOKUP($C87,'USSA Bristol Jan 17 DM'!$A$17:$I$99,9,FALSE))=TRUE,0,VLOOKUP($C87,'USSA Bristol Jan 17 DM'!$A$17:$I$99,9,FALSE))</f>
        <v>0</v>
      </c>
      <c r="K87" s="86">
        <f>IF(ISNA(VLOOKUP($C87,'Apex Cnd. Series Feb 6 MO'!$A$17:$I$99,9,FALSE))=TRUE,0,VLOOKUP($C87,'Apex Cnd. Series Feb 6 MO'!$A$17:$I$99,9,FALSE))</f>
        <v>0</v>
      </c>
      <c r="L87" s="86">
        <f>IF(ISNA(VLOOKUP($C87,'Apex Cnd. Series Feb 7 DM'!$A$17:$I$99,9,FALSE))=TRUE,0,VLOOKUP($C87,'Apex Cnd. Series Feb 7 DM'!$A$17:$I$99,9,FALSE))</f>
        <v>0</v>
      </c>
      <c r="M87" s="86">
        <f>IF(ISNA(VLOOKUP($C87,'Calabogie TT Feb 7 MO'!$A$17:$I$96,9,FALSE))=TRUE,0,VLOOKUP($C87,'Calabogie TT Feb 7 MO'!$A$17:$I$96,9,FALSE))</f>
        <v>0</v>
      </c>
      <c r="N87" s="86">
        <f>IF(ISNA(VLOOKUP($C87,'Calabogie TT Feb 6 MO'!$A$17:$I$99,9,FALSE))=TRUE,0,VLOOKUP($C87,'Calabogie TT Feb 6 MO'!$A$17:$I$99,9,FALSE))</f>
        <v>0</v>
      </c>
      <c r="O87" s="86">
        <f>IF(ISNA(VLOOKUP($C87,'Calgary Nor-Am Feb 13 MO'!$A$17:$I$99,9,FALSE))=TRUE,0,VLOOKUP($C87,'Calgary Nor-Am Feb 13 MO'!$A$17:$I$99,9,FALSE))</f>
        <v>0</v>
      </c>
      <c r="P87" s="86">
        <f>IF(ISNA(VLOOKUP($C87,'Calgary Nor-Am Feb 14 DM'!$A$17:$I$99,9,FALSE))=TRUE,0,VLOOKUP($C87,'Calgary Nor-Am Feb 14 DM'!$A$17:$I$99,9,FALSE))</f>
        <v>0</v>
      </c>
      <c r="Q87" s="86">
        <f>IF(ISNA(VLOOKUP($C87,'Camp Fortune TT Feb 21 MO'!$A$17:$I$99,9,FALSE))=TRUE,0,VLOOKUP($C87,'Camp Fortune TT Feb 21 MO'!$A$17:$I$99,9,FALSE))</f>
        <v>0</v>
      </c>
      <c r="R87" s="85">
        <f>IF(ISNA(VLOOKUP($C87,'Park City Nor-Am Feb 20 MO'!$A$17:$I$99,9,FALSE))=TRUE,0,VLOOKUP($C87,'Park City Nor-Am Feb 20 MO'!$A$17:$I$99,9,FALSE))</f>
        <v>0</v>
      </c>
      <c r="S87" s="86">
        <f>IF(ISNA(VLOOKUP($C87,'Park City Nor-Am Feb 21 DM'!$A$17:$I$99,9,FALSE))=TRUE,0,VLOOKUP($C87,'Park City Nor-Am Feb 21 DM'!$A$17:$I$99,9,FALSE))</f>
        <v>0</v>
      </c>
      <c r="T87" s="86">
        <f>IF(ISNA(VLOOKUP($C87,'Caledon TT Feb 27 MO'!$A$17:$I$98,9,FALSE))=TRUE,0,VLOOKUP($C87,'Caledon TT Feb 27 MO'!$A$17:$I$98,9,FALSE))</f>
        <v>0</v>
      </c>
      <c r="U87" s="86">
        <f>IF(ISNA(VLOOKUP($C87,'Caledon TT Feb 28 DM'!$A$17:$I$99,9,FALSE))=TRUE,0,VLOOKUP($C87,'Caledon TT Feb 28 DM'!$A$17:$I$99,9,FALSE))</f>
        <v>0</v>
      </c>
      <c r="V87" s="86">
        <f>IF(ISNA(VLOOKUP($C87,'Killington Nor-Am March 5 MO'!$A$17:$I$99,9,FALSE))=TRUE,0,VLOOKUP($C87,'Killington Nor-Am March 5 MO'!$A$17:$I$99,9,FALSE))</f>
        <v>0</v>
      </c>
      <c r="W87" s="86">
        <f>IF(ISNA(VLOOKUP($C87,'Killington Nor-Am March 6 DM'!$A$17:$I$99,9,FALSE))=TRUE,0,VLOOKUP($C87,'Killington Nor-Am March 6 DM'!$A$17:$I$99,9,FALSE))</f>
        <v>0</v>
      </c>
      <c r="X87" s="86">
        <f>IF(ISNA(VLOOKUP($C87,'VSC Nor-Am Feb 27 MO'!$A$17:$I$99,9,FALSE))=TRUE,0,VLOOKUP($C87,'VSC Nor-Am Feb 27 MO'!$A$17:$I$99,9,FALSE))</f>
        <v>0</v>
      </c>
      <c r="Y87" s="86">
        <f>IF(ISNA(VLOOKUP($C87,'VSC Nor-Am Feb 28 DM'!$A$17:$I$99,9,FALSE))=TRUE,0,VLOOKUP($C87,'VSC Nor-Am Feb 28 DM'!$A$17:$I$99,9,FALSE))</f>
        <v>0</v>
      </c>
      <c r="Z87" s="86">
        <f>IF(ISNA(VLOOKUP($C87,'Sr Nationals March 12 MO'!$A$17:$I$99,9,FALSE))=TRUE,0,VLOOKUP($C87,'Sr Nationals March 12 MO'!$A$17:$I$99,9,FALSE))</f>
        <v>0</v>
      </c>
      <c r="AA87" s="86">
        <f>IF(ISNA(VLOOKUP($C87,'Sr Nationals March 13 DM'!$A$17:$I$99,9,FALSE))=TRUE,0,VLOOKUP($C87,'Sr Nationals March 13 DM'!$A$17:$I$99,9,FALSE))</f>
        <v>0</v>
      </c>
      <c r="AB87" s="86">
        <f>IF(ISNA(VLOOKUP($C87,'Jr Nationals March 18 MO'!$A$17:$I$99,9,FALSE))=TRUE,0,VLOOKUP($C87,'Jr Nationals March 18 MO'!$A$17:$I$99,9,FALSE))</f>
        <v>0</v>
      </c>
      <c r="AC87" s="86">
        <f>IF(ISNA(VLOOKUP($C87,'Thunder Bay TT Jan 2016 MO'!$A$17:$I$99,9,FALSE))=TRUE,0,VLOOKUP($C87,'Thunder Bay TT Jan 2016 MO'!$A$17:$I$99,9,FALSE))</f>
        <v>0</v>
      </c>
      <c r="AD87" s="86">
        <f>IF(ISNA(VLOOKUP($C87,Event28!$A$17:$I$99,9,FALSE))=TRUE,0,VLOOKUP($C87,Event28!$A$17:$I$99,9,FALSE))</f>
        <v>0</v>
      </c>
      <c r="AE87" s="86">
        <f>IF(ISNA(VLOOKUP($C87,Event29!$A$17:$I$99,9,FALSE))=TRUE,0,VLOOKUP($C87,Event29!$A$17:$I$99,9,FALSE))</f>
        <v>0</v>
      </c>
      <c r="AF87" s="86">
        <f>IF(ISNA(VLOOKUP($C87,Event30!$A$17:$I$99,9,FALSE))=TRUE,0,VLOOKUP($C87,Event30!$A$17:$I$99,9,FALSE))</f>
        <v>0</v>
      </c>
    </row>
    <row r="88" spans="1:32" ht="13.5" customHeight="1">
      <c r="A88" s="151"/>
      <c r="B88" s="151"/>
      <c r="C88" s="43"/>
      <c r="D88" s="90" t="str">
        <f>IF(ISNA(VLOOKUP($C88,'RPA Caclulations'!$C$6:$K$69,3,FALSE))=TRUE,"0",VLOOKUP($C88,'RPA Caclulations'!$C$6:$K$69,3,FALSE))</f>
        <v>0</v>
      </c>
      <c r="E88" s="85" t="str">
        <f>IF(ISNA(VLOOKUP($C88,'Canadian Selections Dec 19 - M'!$A$17:$I$67,9,FALSE))=TRUE,"0",VLOOKUP($C88,'Canadian Selections Dec 19 - M'!$A$17:$I$67,9,FALSE))</f>
        <v>0</v>
      </c>
      <c r="F88" s="86">
        <f>IF(ISNA(VLOOKUP($C88,'Canadian Selections Dec 20 - M'!$A$17:$I$17,9,FALSE))=TRUE,0,VLOOKUP($C88,'Canadian Selections Dec 20 - M'!$A$17:$I$17,9,FALSE))</f>
        <v>0</v>
      </c>
      <c r="G88" s="86">
        <f>IF(ISNA(VLOOKUP($C88,'Le Massif Cnd. Series Jan 16 MO'!$A$17:$I$95,9,FALSE))=TRUE,0,VLOOKUP($C88,'Le Massif Cnd. Series Jan 16 MO'!$A$17:$I$95,9,FALSE))</f>
        <v>0</v>
      </c>
      <c r="H88" s="86">
        <f>IF(ISNA(VLOOKUP($C88,'Le Massif Cnd. Series Jan 17 DM'!$A$17:$I$97,9,FALSE))=TRUE,0,VLOOKUP($C88,'Le Massif Cnd. Series Jan 17 DM'!$A$17:$I$97,9,FALSE))</f>
        <v>0</v>
      </c>
      <c r="I88" s="86">
        <f>IF(ISNA(VLOOKUP($C88,'USSA Bristol Jan 16 MO'!$A$17:$I$100,9,FALSE))=TRUE,0,VLOOKUP($C88,'USSA Bristol Jan 16 MO'!$A$17:$I$100,9,FALSE))</f>
        <v>0</v>
      </c>
      <c r="J88" s="86">
        <f>IF(ISNA(VLOOKUP($C88,'USSA Bristol Jan 17 DM'!$A$17:$I$99,9,FALSE))=TRUE,0,VLOOKUP($C88,'USSA Bristol Jan 17 DM'!$A$17:$I$99,9,FALSE))</f>
        <v>0</v>
      </c>
      <c r="K88" s="86">
        <f>IF(ISNA(VLOOKUP($C88,'Apex Cnd. Series Feb 6 MO'!$A$17:$I$99,9,FALSE))=TRUE,0,VLOOKUP($C88,'Apex Cnd. Series Feb 6 MO'!$A$17:$I$99,9,FALSE))</f>
        <v>0</v>
      </c>
      <c r="L88" s="86">
        <f>IF(ISNA(VLOOKUP($C88,'Apex Cnd. Series Feb 7 DM'!$A$17:$I$99,9,FALSE))=TRUE,0,VLOOKUP($C88,'Apex Cnd. Series Feb 7 DM'!$A$17:$I$99,9,FALSE))</f>
        <v>0</v>
      </c>
      <c r="M88" s="86">
        <f>IF(ISNA(VLOOKUP($C88,'Calabogie TT Feb 7 MO'!$A$17:$I$96,9,FALSE))=TRUE,0,VLOOKUP($C88,'Calabogie TT Feb 7 MO'!$A$17:$I$96,9,FALSE))</f>
        <v>0</v>
      </c>
      <c r="N88" s="86">
        <f>IF(ISNA(VLOOKUP($C88,'Calabogie TT Feb 6 MO'!$A$17:$I$99,9,FALSE))=TRUE,0,VLOOKUP($C88,'Calabogie TT Feb 6 MO'!$A$17:$I$99,9,FALSE))</f>
        <v>0</v>
      </c>
      <c r="O88" s="86">
        <f>IF(ISNA(VLOOKUP($C88,'Calgary Nor-Am Feb 13 MO'!$A$17:$I$99,9,FALSE))=TRUE,0,VLOOKUP($C88,'Calgary Nor-Am Feb 13 MO'!$A$17:$I$99,9,FALSE))</f>
        <v>0</v>
      </c>
      <c r="P88" s="86">
        <f>IF(ISNA(VLOOKUP($C88,'Calgary Nor-Am Feb 14 DM'!$A$17:$I$99,9,FALSE))=TRUE,0,VLOOKUP($C88,'Calgary Nor-Am Feb 14 DM'!$A$17:$I$99,9,FALSE))</f>
        <v>0</v>
      </c>
      <c r="Q88" s="86">
        <f>IF(ISNA(VLOOKUP($C88,'Camp Fortune TT Feb 21 MO'!$A$17:$I$99,9,FALSE))=TRUE,0,VLOOKUP($C88,'Camp Fortune TT Feb 21 MO'!$A$17:$I$99,9,FALSE))</f>
        <v>0</v>
      </c>
      <c r="R88" s="85">
        <f>IF(ISNA(VLOOKUP($C88,'Park City Nor-Am Feb 20 MO'!$A$17:$I$99,9,FALSE))=TRUE,0,VLOOKUP($C88,'Park City Nor-Am Feb 20 MO'!$A$17:$I$99,9,FALSE))</f>
        <v>0</v>
      </c>
      <c r="S88" s="86">
        <f>IF(ISNA(VLOOKUP($C88,'Park City Nor-Am Feb 21 DM'!$A$17:$I$99,9,FALSE))=TRUE,0,VLOOKUP($C88,'Park City Nor-Am Feb 21 DM'!$A$17:$I$99,9,FALSE))</f>
        <v>0</v>
      </c>
      <c r="T88" s="86">
        <f>IF(ISNA(VLOOKUP($C88,'Caledon TT Feb 27 MO'!$A$17:$I$98,9,FALSE))=TRUE,0,VLOOKUP($C88,'Caledon TT Feb 27 MO'!$A$17:$I$98,9,FALSE))</f>
        <v>0</v>
      </c>
      <c r="U88" s="86">
        <f>IF(ISNA(VLOOKUP($C88,'Caledon TT Feb 28 DM'!$A$17:$I$99,9,FALSE))=TRUE,0,VLOOKUP($C88,'Caledon TT Feb 28 DM'!$A$17:$I$99,9,FALSE))</f>
        <v>0</v>
      </c>
      <c r="V88" s="86">
        <f>IF(ISNA(VLOOKUP($C88,'Killington Nor-Am March 5 MO'!$A$17:$I$99,9,FALSE))=TRUE,0,VLOOKUP($C88,'Killington Nor-Am March 5 MO'!$A$17:$I$99,9,FALSE))</f>
        <v>0</v>
      </c>
      <c r="W88" s="86">
        <f>IF(ISNA(VLOOKUP($C88,'Killington Nor-Am March 6 DM'!$A$17:$I$99,9,FALSE))=TRUE,0,VLOOKUP($C88,'Killington Nor-Am March 6 DM'!$A$17:$I$99,9,FALSE))</f>
        <v>0</v>
      </c>
      <c r="X88" s="86">
        <f>IF(ISNA(VLOOKUP($C88,'VSC Nor-Am Feb 27 MO'!$A$17:$I$99,9,FALSE))=TRUE,0,VLOOKUP($C88,'VSC Nor-Am Feb 27 MO'!$A$17:$I$99,9,FALSE))</f>
        <v>0</v>
      </c>
      <c r="Y88" s="86">
        <f>IF(ISNA(VLOOKUP($C88,'VSC Nor-Am Feb 28 DM'!$A$17:$I$99,9,FALSE))=TRUE,0,VLOOKUP($C88,'VSC Nor-Am Feb 28 DM'!$A$17:$I$99,9,FALSE))</f>
        <v>0</v>
      </c>
      <c r="Z88" s="86">
        <f>IF(ISNA(VLOOKUP($C88,'Sr Nationals March 12 MO'!$A$17:$I$99,9,FALSE))=TRUE,0,VLOOKUP($C88,'Sr Nationals March 12 MO'!$A$17:$I$99,9,FALSE))</f>
        <v>0</v>
      </c>
      <c r="AA88" s="86">
        <f>IF(ISNA(VLOOKUP($C88,'Sr Nationals March 13 DM'!$A$17:$I$99,9,FALSE))=TRUE,0,VLOOKUP($C88,'Sr Nationals March 13 DM'!$A$17:$I$99,9,FALSE))</f>
        <v>0</v>
      </c>
      <c r="AB88" s="86">
        <f>IF(ISNA(VLOOKUP($C88,'Jr Nationals March 18 MO'!$A$17:$I$99,9,FALSE))=TRUE,0,VLOOKUP($C88,'Jr Nationals March 18 MO'!$A$17:$I$99,9,FALSE))</f>
        <v>0</v>
      </c>
      <c r="AC88" s="86">
        <f>IF(ISNA(VLOOKUP($C88,'Thunder Bay TT Jan 2016 MO'!$A$17:$I$99,9,FALSE))=TRUE,0,VLOOKUP($C88,'Thunder Bay TT Jan 2016 MO'!$A$17:$I$99,9,FALSE))</f>
        <v>0</v>
      </c>
      <c r="AD88" s="86">
        <f>IF(ISNA(VLOOKUP($C88,Event28!$A$17:$I$99,9,FALSE))=TRUE,0,VLOOKUP($C88,Event28!$A$17:$I$99,9,FALSE))</f>
        <v>0</v>
      </c>
      <c r="AE88" s="86">
        <f>IF(ISNA(VLOOKUP($C88,Event29!$A$17:$I$99,9,FALSE))=TRUE,0,VLOOKUP($C88,Event29!$A$17:$I$99,9,FALSE))</f>
        <v>0</v>
      </c>
      <c r="AF88" s="86">
        <f>IF(ISNA(VLOOKUP($C88,Event30!$A$17:$I$99,9,FALSE))=TRUE,0,VLOOKUP($C88,Event30!$A$17:$I$99,9,FALSE))</f>
        <v>0</v>
      </c>
    </row>
    <row r="89" spans="1:32" ht="13.5" customHeight="1">
      <c r="A89" s="151"/>
      <c r="B89" s="151"/>
      <c r="C89" s="44"/>
      <c r="D89" s="90" t="str">
        <f>IF(ISNA(VLOOKUP($C89,'RPA Caclulations'!$C$6:$K$69,3,FALSE))=TRUE,"0",VLOOKUP($C89,'RPA Caclulations'!$C$6:$K$69,3,FALSE))</f>
        <v>0</v>
      </c>
      <c r="E89" s="85" t="str">
        <f>IF(ISNA(VLOOKUP($C89,'Canadian Selections Dec 19 - M'!$A$17:$I$67,9,FALSE))=TRUE,"0",VLOOKUP($C89,'Canadian Selections Dec 19 - M'!$A$17:$I$67,9,FALSE))</f>
        <v>0</v>
      </c>
      <c r="F89" s="86">
        <f>IF(ISNA(VLOOKUP($C89,'Canadian Selections Dec 20 - M'!$A$17:$I$17,9,FALSE))=TRUE,0,VLOOKUP($C89,'Canadian Selections Dec 20 - M'!$A$17:$I$17,9,FALSE))</f>
        <v>0</v>
      </c>
      <c r="G89" s="86">
        <f>IF(ISNA(VLOOKUP($C89,'Le Massif Cnd. Series Jan 16 MO'!$A$17:$I$95,9,FALSE))=TRUE,0,VLOOKUP($C89,'Le Massif Cnd. Series Jan 16 MO'!$A$17:$I$95,9,FALSE))</f>
        <v>0</v>
      </c>
      <c r="H89" s="86">
        <f>IF(ISNA(VLOOKUP($C89,'Le Massif Cnd. Series Jan 17 DM'!$A$17:$I$97,9,FALSE))=TRUE,0,VLOOKUP($C89,'Le Massif Cnd. Series Jan 17 DM'!$A$17:$I$97,9,FALSE))</f>
        <v>0</v>
      </c>
      <c r="I89" s="86">
        <f>IF(ISNA(VLOOKUP($C89,'USSA Bristol Jan 16 MO'!$A$17:$I$100,9,FALSE))=TRUE,0,VLOOKUP($C89,'USSA Bristol Jan 16 MO'!$A$17:$I$100,9,FALSE))</f>
        <v>0</v>
      </c>
      <c r="J89" s="86">
        <f>IF(ISNA(VLOOKUP($C89,'USSA Bristol Jan 17 DM'!$A$17:$I$99,9,FALSE))=TRUE,0,VLOOKUP($C89,'USSA Bristol Jan 17 DM'!$A$17:$I$99,9,FALSE))</f>
        <v>0</v>
      </c>
      <c r="K89" s="86">
        <f>IF(ISNA(VLOOKUP($C89,'Apex Cnd. Series Feb 6 MO'!$A$17:$I$99,9,FALSE))=TRUE,0,VLOOKUP($C89,'Apex Cnd. Series Feb 6 MO'!$A$17:$I$99,9,FALSE))</f>
        <v>0</v>
      </c>
      <c r="L89" s="86">
        <f>IF(ISNA(VLOOKUP($C89,'Apex Cnd. Series Feb 7 DM'!$A$17:$I$99,9,FALSE))=TRUE,0,VLOOKUP($C89,'Apex Cnd. Series Feb 7 DM'!$A$17:$I$99,9,FALSE))</f>
        <v>0</v>
      </c>
      <c r="M89" s="86">
        <f>IF(ISNA(VLOOKUP($C89,'Calabogie TT Feb 7 MO'!$A$17:$I$96,9,FALSE))=TRUE,0,VLOOKUP($C89,'Calabogie TT Feb 7 MO'!$A$17:$I$96,9,FALSE))</f>
        <v>0</v>
      </c>
      <c r="N89" s="86">
        <f>IF(ISNA(VLOOKUP($C89,'Calabogie TT Feb 6 MO'!$A$17:$I$99,9,FALSE))=TRUE,0,VLOOKUP($C89,'Calabogie TT Feb 6 MO'!$A$17:$I$99,9,FALSE))</f>
        <v>0</v>
      </c>
      <c r="O89" s="86">
        <f>IF(ISNA(VLOOKUP($C89,'Calgary Nor-Am Feb 13 MO'!$A$17:$I$99,9,FALSE))=TRUE,0,VLOOKUP($C89,'Calgary Nor-Am Feb 13 MO'!$A$17:$I$99,9,FALSE))</f>
        <v>0</v>
      </c>
      <c r="P89" s="86">
        <f>IF(ISNA(VLOOKUP($C89,'Calgary Nor-Am Feb 14 DM'!$A$17:$I$99,9,FALSE))=TRUE,0,VLOOKUP($C89,'Calgary Nor-Am Feb 14 DM'!$A$17:$I$99,9,FALSE))</f>
        <v>0</v>
      </c>
      <c r="Q89" s="86">
        <f>IF(ISNA(VLOOKUP($C89,'Camp Fortune TT Feb 21 MO'!$A$17:$I$99,9,FALSE))=TRUE,0,VLOOKUP($C89,'Camp Fortune TT Feb 21 MO'!$A$17:$I$99,9,FALSE))</f>
        <v>0</v>
      </c>
      <c r="R89" s="85">
        <f>IF(ISNA(VLOOKUP($C89,'Park City Nor-Am Feb 20 MO'!$A$17:$I$99,9,FALSE))=TRUE,0,VLOOKUP($C89,'Park City Nor-Am Feb 20 MO'!$A$17:$I$99,9,FALSE))</f>
        <v>0</v>
      </c>
      <c r="S89" s="86">
        <f>IF(ISNA(VLOOKUP($C89,'Park City Nor-Am Feb 21 DM'!$A$17:$I$99,9,FALSE))=TRUE,0,VLOOKUP($C89,'Park City Nor-Am Feb 21 DM'!$A$17:$I$99,9,FALSE))</f>
        <v>0</v>
      </c>
      <c r="T89" s="86">
        <f>IF(ISNA(VLOOKUP($C89,'Caledon TT Feb 27 MO'!$A$17:$I$98,9,FALSE))=TRUE,0,VLOOKUP($C89,'Caledon TT Feb 27 MO'!$A$17:$I$98,9,FALSE))</f>
        <v>0</v>
      </c>
      <c r="U89" s="86">
        <f>IF(ISNA(VLOOKUP($C89,'Caledon TT Feb 28 DM'!$A$17:$I$99,9,FALSE))=TRUE,0,VLOOKUP($C89,'Caledon TT Feb 28 DM'!$A$17:$I$99,9,FALSE))</f>
        <v>0</v>
      </c>
      <c r="V89" s="86">
        <f>IF(ISNA(VLOOKUP($C89,'Killington Nor-Am March 5 MO'!$A$17:$I$99,9,FALSE))=TRUE,0,VLOOKUP($C89,'Killington Nor-Am March 5 MO'!$A$17:$I$99,9,FALSE))</f>
        <v>0</v>
      </c>
      <c r="W89" s="86">
        <f>IF(ISNA(VLOOKUP($C89,'Killington Nor-Am March 6 DM'!$A$17:$I$99,9,FALSE))=TRUE,0,VLOOKUP($C89,'Killington Nor-Am March 6 DM'!$A$17:$I$99,9,FALSE))</f>
        <v>0</v>
      </c>
      <c r="X89" s="86">
        <f>IF(ISNA(VLOOKUP($C89,'VSC Nor-Am Feb 27 MO'!$A$17:$I$99,9,FALSE))=TRUE,0,VLOOKUP($C89,'VSC Nor-Am Feb 27 MO'!$A$17:$I$99,9,FALSE))</f>
        <v>0</v>
      </c>
      <c r="Y89" s="86">
        <f>IF(ISNA(VLOOKUP($C89,'VSC Nor-Am Feb 28 DM'!$A$17:$I$99,9,FALSE))=TRUE,0,VLOOKUP($C89,'VSC Nor-Am Feb 28 DM'!$A$17:$I$99,9,FALSE))</f>
        <v>0</v>
      </c>
      <c r="Z89" s="86">
        <f>IF(ISNA(VLOOKUP($C89,'Sr Nationals March 12 MO'!$A$17:$I$99,9,FALSE))=TRUE,0,VLOOKUP($C89,'Sr Nationals March 12 MO'!$A$17:$I$99,9,FALSE))</f>
        <v>0</v>
      </c>
      <c r="AA89" s="86">
        <f>IF(ISNA(VLOOKUP($C89,'Sr Nationals March 13 DM'!$A$17:$I$99,9,FALSE))=TRUE,0,VLOOKUP($C89,'Sr Nationals March 13 DM'!$A$17:$I$99,9,FALSE))</f>
        <v>0</v>
      </c>
      <c r="AB89" s="86">
        <f>IF(ISNA(VLOOKUP($C89,'Jr Nationals March 18 MO'!$A$17:$I$99,9,FALSE))=TRUE,0,VLOOKUP($C89,'Jr Nationals March 18 MO'!$A$17:$I$99,9,FALSE))</f>
        <v>0</v>
      </c>
      <c r="AC89" s="86">
        <f>IF(ISNA(VLOOKUP($C89,'Thunder Bay TT Jan 2016 MO'!$A$17:$I$99,9,FALSE))=TRUE,0,VLOOKUP($C89,'Thunder Bay TT Jan 2016 MO'!$A$17:$I$99,9,FALSE))</f>
        <v>0</v>
      </c>
      <c r="AD89" s="86">
        <f>IF(ISNA(VLOOKUP($C89,Event28!$A$17:$I$99,9,FALSE))=TRUE,0,VLOOKUP($C89,Event28!$A$17:$I$99,9,FALSE))</f>
        <v>0</v>
      </c>
      <c r="AE89" s="86">
        <f>IF(ISNA(VLOOKUP($C89,Event29!$A$17:$I$99,9,FALSE))=TRUE,0,VLOOKUP($C89,Event29!$A$17:$I$99,9,FALSE))</f>
        <v>0</v>
      </c>
      <c r="AF89" s="86">
        <f>IF(ISNA(VLOOKUP($C89,Event30!$A$17:$I$99,9,FALSE))=TRUE,0,VLOOKUP($C89,Event30!$A$17:$I$99,9,FALSE))</f>
        <v>0</v>
      </c>
    </row>
    <row r="90" spans="1:32" ht="13.5" customHeight="1">
      <c r="A90" s="151"/>
      <c r="B90" s="151"/>
      <c r="C90" s="43"/>
      <c r="D90" s="90" t="str">
        <f>IF(ISNA(VLOOKUP($C90,'RPA Caclulations'!$C$6:$K$69,3,FALSE))=TRUE,"0",VLOOKUP($C90,'RPA Caclulations'!$C$6:$K$69,3,FALSE))</f>
        <v>0</v>
      </c>
      <c r="E90" s="85" t="str">
        <f>IF(ISNA(VLOOKUP($C90,'Canadian Selections Dec 19 - M'!$A$17:$I$67,9,FALSE))=TRUE,"0",VLOOKUP($C90,'Canadian Selections Dec 19 - M'!$A$17:$I$67,9,FALSE))</f>
        <v>0</v>
      </c>
      <c r="F90" s="86">
        <f>IF(ISNA(VLOOKUP($C90,'Canadian Selections Dec 20 - M'!$A$17:$I$17,9,FALSE))=TRUE,0,VLOOKUP($C90,'Canadian Selections Dec 20 - M'!$A$17:$I$17,9,FALSE))</f>
        <v>0</v>
      </c>
      <c r="G90" s="86">
        <f>IF(ISNA(VLOOKUP($C90,'Le Massif Cnd. Series Jan 16 MO'!$A$17:$I$95,9,FALSE))=TRUE,0,VLOOKUP($C90,'Le Massif Cnd. Series Jan 16 MO'!$A$17:$I$95,9,FALSE))</f>
        <v>0</v>
      </c>
      <c r="H90" s="86">
        <f>IF(ISNA(VLOOKUP($C90,'Le Massif Cnd. Series Jan 17 DM'!$A$17:$I$97,9,FALSE))=TRUE,0,VLOOKUP($C90,'Le Massif Cnd. Series Jan 17 DM'!$A$17:$I$97,9,FALSE))</f>
        <v>0</v>
      </c>
      <c r="I90" s="86">
        <f>IF(ISNA(VLOOKUP($C90,'USSA Bristol Jan 16 MO'!$A$17:$I$100,9,FALSE))=TRUE,0,VLOOKUP($C90,'USSA Bristol Jan 16 MO'!$A$17:$I$100,9,FALSE))</f>
        <v>0</v>
      </c>
      <c r="J90" s="86">
        <f>IF(ISNA(VLOOKUP($C90,'USSA Bristol Jan 17 DM'!$A$17:$I$99,9,FALSE))=TRUE,0,VLOOKUP($C90,'USSA Bristol Jan 17 DM'!$A$17:$I$99,9,FALSE))</f>
        <v>0</v>
      </c>
      <c r="K90" s="86">
        <f>IF(ISNA(VLOOKUP($C90,'Apex Cnd. Series Feb 6 MO'!$A$17:$I$99,9,FALSE))=TRUE,0,VLOOKUP($C90,'Apex Cnd. Series Feb 6 MO'!$A$17:$I$99,9,FALSE))</f>
        <v>0</v>
      </c>
      <c r="L90" s="86">
        <f>IF(ISNA(VLOOKUP($C90,'Apex Cnd. Series Feb 7 DM'!$A$17:$I$99,9,FALSE))=TRUE,0,VLOOKUP($C90,'Apex Cnd. Series Feb 7 DM'!$A$17:$I$99,9,FALSE))</f>
        <v>0</v>
      </c>
      <c r="M90" s="86">
        <f>IF(ISNA(VLOOKUP($C90,'Calabogie TT Feb 7 MO'!$A$17:$I$96,9,FALSE))=TRUE,0,VLOOKUP($C90,'Calabogie TT Feb 7 MO'!$A$17:$I$96,9,FALSE))</f>
        <v>0</v>
      </c>
      <c r="N90" s="86">
        <f>IF(ISNA(VLOOKUP($C90,'Calabogie TT Feb 6 MO'!$A$17:$I$99,9,FALSE))=TRUE,0,VLOOKUP($C90,'Calabogie TT Feb 6 MO'!$A$17:$I$99,9,FALSE))</f>
        <v>0</v>
      </c>
      <c r="O90" s="86">
        <f>IF(ISNA(VLOOKUP($C90,'Calgary Nor-Am Feb 13 MO'!$A$17:$I$99,9,FALSE))=TRUE,0,VLOOKUP($C90,'Calgary Nor-Am Feb 13 MO'!$A$17:$I$99,9,FALSE))</f>
        <v>0</v>
      </c>
      <c r="P90" s="86">
        <f>IF(ISNA(VLOOKUP($C90,'Calgary Nor-Am Feb 14 DM'!$A$17:$I$99,9,FALSE))=TRUE,0,VLOOKUP($C90,'Calgary Nor-Am Feb 14 DM'!$A$17:$I$99,9,FALSE))</f>
        <v>0</v>
      </c>
      <c r="Q90" s="86">
        <f>IF(ISNA(VLOOKUP($C90,'Camp Fortune TT Feb 21 MO'!$A$17:$I$99,9,FALSE))=TRUE,0,VLOOKUP($C90,'Camp Fortune TT Feb 21 MO'!$A$17:$I$99,9,FALSE))</f>
        <v>0</v>
      </c>
      <c r="R90" s="85">
        <f>IF(ISNA(VLOOKUP($C90,'Park City Nor-Am Feb 20 MO'!$A$17:$I$99,9,FALSE))=TRUE,0,VLOOKUP($C90,'Park City Nor-Am Feb 20 MO'!$A$17:$I$99,9,FALSE))</f>
        <v>0</v>
      </c>
      <c r="S90" s="86">
        <f>IF(ISNA(VLOOKUP($C90,'Park City Nor-Am Feb 21 DM'!$A$17:$I$99,9,FALSE))=TRUE,0,VLOOKUP($C90,'Park City Nor-Am Feb 21 DM'!$A$17:$I$99,9,FALSE))</f>
        <v>0</v>
      </c>
      <c r="T90" s="86">
        <f>IF(ISNA(VLOOKUP($C90,'Caledon TT Feb 27 MO'!$A$17:$I$98,9,FALSE))=TRUE,0,VLOOKUP($C90,'Caledon TT Feb 27 MO'!$A$17:$I$98,9,FALSE))</f>
        <v>0</v>
      </c>
      <c r="U90" s="86">
        <f>IF(ISNA(VLOOKUP($C90,'Caledon TT Feb 28 DM'!$A$17:$I$99,9,FALSE))=TRUE,0,VLOOKUP($C90,'Caledon TT Feb 28 DM'!$A$17:$I$99,9,FALSE))</f>
        <v>0</v>
      </c>
      <c r="V90" s="86">
        <f>IF(ISNA(VLOOKUP($C90,'Killington Nor-Am March 5 MO'!$A$17:$I$99,9,FALSE))=TRUE,0,VLOOKUP($C90,'Killington Nor-Am March 5 MO'!$A$17:$I$99,9,FALSE))</f>
        <v>0</v>
      </c>
      <c r="W90" s="86">
        <f>IF(ISNA(VLOOKUP($C90,'Killington Nor-Am March 6 DM'!$A$17:$I$99,9,FALSE))=TRUE,0,VLOOKUP($C90,'Killington Nor-Am March 6 DM'!$A$17:$I$99,9,FALSE))</f>
        <v>0</v>
      </c>
      <c r="X90" s="86">
        <f>IF(ISNA(VLOOKUP($C90,'VSC Nor-Am Feb 27 MO'!$A$17:$I$99,9,FALSE))=TRUE,0,VLOOKUP($C90,'VSC Nor-Am Feb 27 MO'!$A$17:$I$99,9,FALSE))</f>
        <v>0</v>
      </c>
      <c r="Y90" s="86">
        <f>IF(ISNA(VLOOKUP($C90,'VSC Nor-Am Feb 28 DM'!$A$17:$I$99,9,FALSE))=TRUE,0,VLOOKUP($C90,'VSC Nor-Am Feb 28 DM'!$A$17:$I$99,9,FALSE))</f>
        <v>0</v>
      </c>
      <c r="Z90" s="86">
        <f>IF(ISNA(VLOOKUP($C90,'Sr Nationals March 12 MO'!$A$17:$I$99,9,FALSE))=TRUE,0,VLOOKUP($C90,'Sr Nationals March 12 MO'!$A$17:$I$99,9,FALSE))</f>
        <v>0</v>
      </c>
      <c r="AA90" s="86">
        <f>IF(ISNA(VLOOKUP($C90,'Sr Nationals March 13 DM'!$A$17:$I$99,9,FALSE))=TRUE,0,VLOOKUP($C90,'Sr Nationals March 13 DM'!$A$17:$I$99,9,FALSE))</f>
        <v>0</v>
      </c>
      <c r="AB90" s="86">
        <f>IF(ISNA(VLOOKUP($C90,'Jr Nationals March 18 MO'!$A$17:$I$99,9,FALSE))=TRUE,0,VLOOKUP($C90,'Jr Nationals March 18 MO'!$A$17:$I$99,9,FALSE))</f>
        <v>0</v>
      </c>
      <c r="AC90" s="86">
        <f>IF(ISNA(VLOOKUP($C90,'Thunder Bay TT Jan 2016 MO'!$A$17:$I$99,9,FALSE))=TRUE,0,VLOOKUP($C90,'Thunder Bay TT Jan 2016 MO'!$A$17:$I$99,9,FALSE))</f>
        <v>0</v>
      </c>
      <c r="AD90" s="86">
        <f>IF(ISNA(VLOOKUP($C90,Event28!$A$17:$I$99,9,FALSE))=TRUE,0,VLOOKUP($C90,Event28!$A$17:$I$99,9,FALSE))</f>
        <v>0</v>
      </c>
      <c r="AE90" s="86">
        <f>IF(ISNA(VLOOKUP($C90,Event29!$A$17:$I$99,9,FALSE))=TRUE,0,VLOOKUP($C90,Event29!$A$17:$I$99,9,FALSE))</f>
        <v>0</v>
      </c>
      <c r="AF90" s="86">
        <f>IF(ISNA(VLOOKUP($C90,Event30!$A$17:$I$99,9,FALSE))=TRUE,0,VLOOKUP($C90,Event30!$A$17:$I$99,9,FALSE))</f>
        <v>0</v>
      </c>
    </row>
    <row r="91" spans="1:32" ht="13.5" customHeight="1">
      <c r="A91" s="151"/>
      <c r="B91" s="151"/>
      <c r="C91" s="44"/>
      <c r="D91" s="90" t="str">
        <f>IF(ISNA(VLOOKUP($C91,'RPA Caclulations'!$C$6:$K$69,3,FALSE))=TRUE,"0",VLOOKUP($C91,'RPA Caclulations'!$C$6:$K$69,3,FALSE))</f>
        <v>0</v>
      </c>
      <c r="E91" s="85" t="str">
        <f>IF(ISNA(VLOOKUP($C91,'Canadian Selections Dec 19 - M'!$A$17:$I$67,9,FALSE))=TRUE,"0",VLOOKUP($C91,'Canadian Selections Dec 19 - M'!$A$17:$I$67,9,FALSE))</f>
        <v>0</v>
      </c>
      <c r="F91" s="86">
        <f>IF(ISNA(VLOOKUP($C91,'Canadian Selections Dec 20 - M'!$A$17:$I$17,9,FALSE))=TRUE,0,VLOOKUP($C91,'Canadian Selections Dec 20 - M'!$A$17:$I$17,9,FALSE))</f>
        <v>0</v>
      </c>
      <c r="G91" s="86">
        <f>IF(ISNA(VLOOKUP($C91,'Le Massif Cnd. Series Jan 16 MO'!$A$17:$I$95,9,FALSE))=TRUE,0,VLOOKUP($C91,'Le Massif Cnd. Series Jan 16 MO'!$A$17:$I$95,9,FALSE))</f>
        <v>0</v>
      </c>
      <c r="H91" s="86">
        <f>IF(ISNA(VLOOKUP($C91,'Le Massif Cnd. Series Jan 17 DM'!$A$17:$I$97,9,FALSE))=TRUE,0,VLOOKUP($C91,'Le Massif Cnd. Series Jan 17 DM'!$A$17:$I$97,9,FALSE))</f>
        <v>0</v>
      </c>
      <c r="I91" s="86">
        <f>IF(ISNA(VLOOKUP($C91,'USSA Bristol Jan 16 MO'!$A$17:$I$100,9,FALSE))=TRUE,0,VLOOKUP($C91,'USSA Bristol Jan 16 MO'!$A$17:$I$100,9,FALSE))</f>
        <v>0</v>
      </c>
      <c r="J91" s="86">
        <f>IF(ISNA(VLOOKUP($C91,'USSA Bristol Jan 17 DM'!$A$17:$I$99,9,FALSE))=TRUE,0,VLOOKUP($C91,'USSA Bristol Jan 17 DM'!$A$17:$I$99,9,FALSE))</f>
        <v>0</v>
      </c>
      <c r="K91" s="86">
        <f>IF(ISNA(VLOOKUP($C91,'Apex Cnd. Series Feb 6 MO'!$A$17:$I$99,9,FALSE))=TRUE,0,VLOOKUP($C91,'Apex Cnd. Series Feb 6 MO'!$A$17:$I$99,9,FALSE))</f>
        <v>0</v>
      </c>
      <c r="L91" s="86">
        <f>IF(ISNA(VLOOKUP($C91,'Apex Cnd. Series Feb 7 DM'!$A$17:$I$99,9,FALSE))=TRUE,0,VLOOKUP($C91,'Apex Cnd. Series Feb 7 DM'!$A$17:$I$99,9,FALSE))</f>
        <v>0</v>
      </c>
      <c r="M91" s="86">
        <f>IF(ISNA(VLOOKUP($C91,'Calabogie TT Feb 7 MO'!$A$17:$I$96,9,FALSE))=TRUE,0,VLOOKUP($C91,'Calabogie TT Feb 7 MO'!$A$17:$I$96,9,FALSE))</f>
        <v>0</v>
      </c>
      <c r="N91" s="86">
        <f>IF(ISNA(VLOOKUP($C91,'Calabogie TT Feb 6 MO'!$A$17:$I$99,9,FALSE))=TRUE,0,VLOOKUP($C91,'Calabogie TT Feb 6 MO'!$A$17:$I$99,9,FALSE))</f>
        <v>0</v>
      </c>
      <c r="O91" s="86">
        <f>IF(ISNA(VLOOKUP($C91,'Calgary Nor-Am Feb 13 MO'!$A$17:$I$99,9,FALSE))=TRUE,0,VLOOKUP($C91,'Calgary Nor-Am Feb 13 MO'!$A$17:$I$99,9,FALSE))</f>
        <v>0</v>
      </c>
      <c r="P91" s="86">
        <f>IF(ISNA(VLOOKUP($C91,'Calgary Nor-Am Feb 14 DM'!$A$17:$I$99,9,FALSE))=TRUE,0,VLOOKUP($C91,'Calgary Nor-Am Feb 14 DM'!$A$17:$I$99,9,FALSE))</f>
        <v>0</v>
      </c>
      <c r="Q91" s="86">
        <f>IF(ISNA(VLOOKUP($C91,'Camp Fortune TT Feb 21 MO'!$A$17:$I$99,9,FALSE))=TRUE,0,VLOOKUP($C91,'Camp Fortune TT Feb 21 MO'!$A$17:$I$99,9,FALSE))</f>
        <v>0</v>
      </c>
      <c r="R91" s="85">
        <f>IF(ISNA(VLOOKUP($C91,'Park City Nor-Am Feb 20 MO'!$A$17:$I$99,9,FALSE))=TRUE,0,VLOOKUP($C91,'Park City Nor-Am Feb 20 MO'!$A$17:$I$99,9,FALSE))</f>
        <v>0</v>
      </c>
      <c r="S91" s="86">
        <f>IF(ISNA(VLOOKUP($C91,'Park City Nor-Am Feb 21 DM'!$A$17:$I$99,9,FALSE))=TRUE,0,VLOOKUP($C91,'Park City Nor-Am Feb 21 DM'!$A$17:$I$99,9,FALSE))</f>
        <v>0</v>
      </c>
      <c r="T91" s="86">
        <f>IF(ISNA(VLOOKUP($C91,'Caledon TT Feb 27 MO'!$A$17:$I$98,9,FALSE))=TRUE,0,VLOOKUP($C91,'Caledon TT Feb 27 MO'!$A$17:$I$98,9,FALSE))</f>
        <v>0</v>
      </c>
      <c r="U91" s="86">
        <f>IF(ISNA(VLOOKUP($C91,'Caledon TT Feb 28 DM'!$A$17:$I$99,9,FALSE))=TRUE,0,VLOOKUP($C91,'Caledon TT Feb 28 DM'!$A$17:$I$99,9,FALSE))</f>
        <v>0</v>
      </c>
      <c r="V91" s="86">
        <f>IF(ISNA(VLOOKUP($C91,'Killington Nor-Am March 5 MO'!$A$17:$I$99,9,FALSE))=TRUE,0,VLOOKUP($C91,'Killington Nor-Am March 5 MO'!$A$17:$I$99,9,FALSE))</f>
        <v>0</v>
      </c>
      <c r="W91" s="86">
        <f>IF(ISNA(VLOOKUP($C91,'Killington Nor-Am March 6 DM'!$A$17:$I$99,9,FALSE))=TRUE,0,VLOOKUP($C91,'Killington Nor-Am March 6 DM'!$A$17:$I$99,9,FALSE))</f>
        <v>0</v>
      </c>
      <c r="X91" s="86">
        <f>IF(ISNA(VLOOKUP($C91,'VSC Nor-Am Feb 27 MO'!$A$17:$I$99,9,FALSE))=TRUE,0,VLOOKUP($C91,'VSC Nor-Am Feb 27 MO'!$A$17:$I$99,9,FALSE))</f>
        <v>0</v>
      </c>
      <c r="Y91" s="86">
        <f>IF(ISNA(VLOOKUP($C91,'VSC Nor-Am Feb 28 DM'!$A$17:$I$99,9,FALSE))=TRUE,0,VLOOKUP($C91,'VSC Nor-Am Feb 28 DM'!$A$17:$I$99,9,FALSE))</f>
        <v>0</v>
      </c>
      <c r="Z91" s="86">
        <f>IF(ISNA(VLOOKUP($C91,'Sr Nationals March 12 MO'!$A$17:$I$99,9,FALSE))=TRUE,0,VLOOKUP($C91,'Sr Nationals March 12 MO'!$A$17:$I$99,9,FALSE))</f>
        <v>0</v>
      </c>
      <c r="AA91" s="86">
        <f>IF(ISNA(VLOOKUP($C91,'Sr Nationals March 13 DM'!$A$17:$I$99,9,FALSE))=TRUE,0,VLOOKUP($C91,'Sr Nationals March 13 DM'!$A$17:$I$99,9,FALSE))</f>
        <v>0</v>
      </c>
      <c r="AB91" s="86">
        <f>IF(ISNA(VLOOKUP($C91,'Jr Nationals March 18 MO'!$A$17:$I$99,9,FALSE))=TRUE,0,VLOOKUP($C91,'Jr Nationals March 18 MO'!$A$17:$I$99,9,FALSE))</f>
        <v>0</v>
      </c>
      <c r="AC91" s="86">
        <f>IF(ISNA(VLOOKUP($C91,'Thunder Bay TT Jan 2016 MO'!$A$17:$I$99,9,FALSE))=TRUE,0,VLOOKUP($C91,'Thunder Bay TT Jan 2016 MO'!$A$17:$I$99,9,FALSE))</f>
        <v>0</v>
      </c>
      <c r="AD91" s="86">
        <f>IF(ISNA(VLOOKUP($C91,Event28!$A$17:$I$99,9,FALSE))=TRUE,0,VLOOKUP($C91,Event28!$A$17:$I$99,9,FALSE))</f>
        <v>0</v>
      </c>
      <c r="AE91" s="86">
        <f>IF(ISNA(VLOOKUP($C91,Event29!$A$17:$I$99,9,FALSE))=TRUE,0,VLOOKUP($C91,Event29!$A$17:$I$99,9,FALSE))</f>
        <v>0</v>
      </c>
      <c r="AF91" s="86">
        <f>IF(ISNA(VLOOKUP($C91,Event30!$A$17:$I$99,9,FALSE))=TRUE,0,VLOOKUP($C91,Event30!$A$17:$I$99,9,FALSE))</f>
        <v>0</v>
      </c>
    </row>
    <row r="92" spans="1:32" ht="13.5" customHeight="1">
      <c r="A92" s="151"/>
      <c r="B92" s="151"/>
      <c r="C92" s="43"/>
      <c r="D92" s="90" t="str">
        <f>IF(ISNA(VLOOKUP($C92,'RPA Caclulations'!$C$6:$K$69,3,FALSE))=TRUE,"0",VLOOKUP($C92,'RPA Caclulations'!$C$6:$K$69,3,FALSE))</f>
        <v>0</v>
      </c>
      <c r="E92" s="85" t="str">
        <f>IF(ISNA(VLOOKUP($C92,'Canadian Selections Dec 19 - M'!$A$17:$I$67,9,FALSE))=TRUE,"0",VLOOKUP($C92,'Canadian Selections Dec 19 - M'!$A$17:$I$67,9,FALSE))</f>
        <v>0</v>
      </c>
      <c r="F92" s="86">
        <f>IF(ISNA(VLOOKUP($C92,'Canadian Selections Dec 20 - M'!$A$17:$I$17,9,FALSE))=TRUE,0,VLOOKUP($C92,'Canadian Selections Dec 20 - M'!$A$17:$I$17,9,FALSE))</f>
        <v>0</v>
      </c>
      <c r="G92" s="86">
        <f>IF(ISNA(VLOOKUP($C92,'Le Massif Cnd. Series Jan 16 MO'!$A$17:$I$95,9,FALSE))=TRUE,0,VLOOKUP($C92,'Le Massif Cnd. Series Jan 16 MO'!$A$17:$I$95,9,FALSE))</f>
        <v>0</v>
      </c>
      <c r="H92" s="86">
        <f>IF(ISNA(VLOOKUP($C92,'Le Massif Cnd. Series Jan 17 DM'!$A$17:$I$97,9,FALSE))=TRUE,0,VLOOKUP($C92,'Le Massif Cnd. Series Jan 17 DM'!$A$17:$I$97,9,FALSE))</f>
        <v>0</v>
      </c>
      <c r="I92" s="86">
        <f>IF(ISNA(VLOOKUP($C92,'USSA Bristol Jan 16 MO'!$A$17:$I$100,9,FALSE))=TRUE,0,VLOOKUP($C92,'USSA Bristol Jan 16 MO'!$A$17:$I$100,9,FALSE))</f>
        <v>0</v>
      </c>
      <c r="J92" s="86">
        <f>IF(ISNA(VLOOKUP($C92,'USSA Bristol Jan 17 DM'!$A$17:$I$99,9,FALSE))=TRUE,0,VLOOKUP($C92,'USSA Bristol Jan 17 DM'!$A$17:$I$99,9,FALSE))</f>
        <v>0</v>
      </c>
      <c r="K92" s="86">
        <f>IF(ISNA(VLOOKUP($C92,'Apex Cnd. Series Feb 6 MO'!$A$17:$I$99,9,FALSE))=TRUE,0,VLOOKUP($C92,'Apex Cnd. Series Feb 6 MO'!$A$17:$I$99,9,FALSE))</f>
        <v>0</v>
      </c>
      <c r="L92" s="86">
        <f>IF(ISNA(VLOOKUP($C92,'Apex Cnd. Series Feb 7 DM'!$A$17:$I$99,9,FALSE))=TRUE,0,VLOOKUP($C92,'Apex Cnd. Series Feb 7 DM'!$A$17:$I$99,9,FALSE))</f>
        <v>0</v>
      </c>
      <c r="M92" s="86">
        <f>IF(ISNA(VLOOKUP($C92,'Calabogie TT Feb 7 MO'!$A$17:$I$96,9,FALSE))=TRUE,0,VLOOKUP($C92,'Calabogie TT Feb 7 MO'!$A$17:$I$96,9,FALSE))</f>
        <v>0</v>
      </c>
      <c r="N92" s="86">
        <f>IF(ISNA(VLOOKUP($C92,'Calabogie TT Feb 6 MO'!$A$17:$I$99,9,FALSE))=TRUE,0,VLOOKUP($C92,'Calabogie TT Feb 6 MO'!$A$17:$I$99,9,FALSE))</f>
        <v>0</v>
      </c>
      <c r="O92" s="86">
        <f>IF(ISNA(VLOOKUP($C92,'Calgary Nor-Am Feb 13 MO'!$A$17:$I$99,9,FALSE))=TRUE,0,VLOOKUP($C92,'Calgary Nor-Am Feb 13 MO'!$A$17:$I$99,9,FALSE))</f>
        <v>0</v>
      </c>
      <c r="P92" s="86">
        <f>IF(ISNA(VLOOKUP($C92,'Calgary Nor-Am Feb 14 DM'!$A$17:$I$99,9,FALSE))=TRUE,0,VLOOKUP($C92,'Calgary Nor-Am Feb 14 DM'!$A$17:$I$99,9,FALSE))</f>
        <v>0</v>
      </c>
      <c r="Q92" s="86">
        <f>IF(ISNA(VLOOKUP($C92,'Camp Fortune TT Feb 21 MO'!$A$17:$I$99,9,FALSE))=TRUE,0,VLOOKUP($C92,'Camp Fortune TT Feb 21 MO'!$A$17:$I$99,9,FALSE))</f>
        <v>0</v>
      </c>
      <c r="R92" s="85">
        <f>IF(ISNA(VLOOKUP($C92,'Park City Nor-Am Feb 20 MO'!$A$17:$I$99,9,FALSE))=TRUE,0,VLOOKUP($C92,'Park City Nor-Am Feb 20 MO'!$A$17:$I$99,9,FALSE))</f>
        <v>0</v>
      </c>
      <c r="S92" s="86">
        <f>IF(ISNA(VLOOKUP($C92,'Park City Nor-Am Feb 21 DM'!$A$17:$I$99,9,FALSE))=TRUE,0,VLOOKUP($C92,'Park City Nor-Am Feb 21 DM'!$A$17:$I$99,9,FALSE))</f>
        <v>0</v>
      </c>
      <c r="T92" s="86">
        <f>IF(ISNA(VLOOKUP($C92,'Caledon TT Feb 27 MO'!$A$17:$I$98,9,FALSE))=TRUE,0,VLOOKUP($C92,'Caledon TT Feb 27 MO'!$A$17:$I$98,9,FALSE))</f>
        <v>0</v>
      </c>
      <c r="U92" s="86">
        <f>IF(ISNA(VLOOKUP($C92,'Caledon TT Feb 28 DM'!$A$17:$I$99,9,FALSE))=TRUE,0,VLOOKUP($C92,'Caledon TT Feb 28 DM'!$A$17:$I$99,9,FALSE))</f>
        <v>0</v>
      </c>
      <c r="V92" s="86">
        <f>IF(ISNA(VLOOKUP($C92,'Killington Nor-Am March 5 MO'!$A$17:$I$99,9,FALSE))=TRUE,0,VLOOKUP($C92,'Killington Nor-Am March 5 MO'!$A$17:$I$99,9,FALSE))</f>
        <v>0</v>
      </c>
      <c r="W92" s="86">
        <f>IF(ISNA(VLOOKUP($C92,'Killington Nor-Am March 6 DM'!$A$17:$I$99,9,FALSE))=TRUE,0,VLOOKUP($C92,'Killington Nor-Am March 6 DM'!$A$17:$I$99,9,FALSE))</f>
        <v>0</v>
      </c>
      <c r="X92" s="86">
        <f>IF(ISNA(VLOOKUP($C92,'VSC Nor-Am Feb 27 MO'!$A$17:$I$99,9,FALSE))=TRUE,0,VLOOKUP($C92,'VSC Nor-Am Feb 27 MO'!$A$17:$I$99,9,FALSE))</f>
        <v>0</v>
      </c>
      <c r="Y92" s="86">
        <f>IF(ISNA(VLOOKUP($C92,'VSC Nor-Am Feb 28 DM'!$A$17:$I$99,9,FALSE))=TRUE,0,VLOOKUP($C92,'VSC Nor-Am Feb 28 DM'!$A$17:$I$99,9,FALSE))</f>
        <v>0</v>
      </c>
      <c r="Z92" s="86">
        <f>IF(ISNA(VLOOKUP($C92,'Sr Nationals March 12 MO'!$A$17:$I$99,9,FALSE))=TRUE,0,VLOOKUP($C92,'Sr Nationals March 12 MO'!$A$17:$I$99,9,FALSE))</f>
        <v>0</v>
      </c>
      <c r="AA92" s="86">
        <f>IF(ISNA(VLOOKUP($C92,'Sr Nationals March 13 DM'!$A$17:$I$99,9,FALSE))=TRUE,0,VLOOKUP($C92,'Sr Nationals March 13 DM'!$A$17:$I$99,9,FALSE))</f>
        <v>0</v>
      </c>
      <c r="AB92" s="86">
        <f>IF(ISNA(VLOOKUP($C92,'Jr Nationals March 18 MO'!$A$17:$I$99,9,FALSE))=TRUE,0,VLOOKUP($C92,'Jr Nationals March 18 MO'!$A$17:$I$99,9,FALSE))</f>
        <v>0</v>
      </c>
      <c r="AC92" s="86">
        <f>IF(ISNA(VLOOKUP($C92,'Thunder Bay TT Jan 2016 MO'!$A$17:$I$99,9,FALSE))=TRUE,0,VLOOKUP($C92,'Thunder Bay TT Jan 2016 MO'!$A$17:$I$99,9,FALSE))</f>
        <v>0</v>
      </c>
      <c r="AD92" s="86">
        <f>IF(ISNA(VLOOKUP($C92,Event28!$A$17:$I$99,9,FALSE))=TRUE,0,VLOOKUP($C92,Event28!$A$17:$I$99,9,FALSE))</f>
        <v>0</v>
      </c>
      <c r="AE92" s="86">
        <f>IF(ISNA(VLOOKUP($C92,Event29!$A$17:$I$99,9,FALSE))=TRUE,0,VLOOKUP($C92,Event29!$A$17:$I$99,9,FALSE))</f>
        <v>0</v>
      </c>
      <c r="AF92" s="86">
        <f>IF(ISNA(VLOOKUP($C92,Event30!$A$17:$I$99,9,FALSE))=TRUE,0,VLOOKUP($C92,Event30!$A$17:$I$99,9,FALSE))</f>
        <v>0</v>
      </c>
    </row>
    <row r="93" spans="1:32" ht="13.5" customHeight="1">
      <c r="A93" s="151"/>
      <c r="B93" s="151"/>
      <c r="C93" s="44"/>
      <c r="D93" s="90" t="str">
        <f>IF(ISNA(VLOOKUP($C93,'RPA Caclulations'!$C$6:$K$69,3,FALSE))=TRUE,"0",VLOOKUP($C93,'RPA Caclulations'!$C$6:$K$69,3,FALSE))</f>
        <v>0</v>
      </c>
      <c r="E93" s="85" t="str">
        <f>IF(ISNA(VLOOKUP($C93,'Canadian Selections Dec 19 - M'!$A$17:$I$67,9,FALSE))=TRUE,"0",VLOOKUP($C93,'Canadian Selections Dec 19 - M'!$A$17:$I$67,9,FALSE))</f>
        <v>0</v>
      </c>
      <c r="F93" s="86">
        <f>IF(ISNA(VLOOKUP($C93,'Canadian Selections Dec 20 - M'!$A$17:$I$17,9,FALSE))=TRUE,0,VLOOKUP($C93,'Canadian Selections Dec 20 - M'!$A$17:$I$17,9,FALSE))</f>
        <v>0</v>
      </c>
      <c r="G93" s="86">
        <f>IF(ISNA(VLOOKUP($C93,'Le Massif Cnd. Series Jan 16 MO'!$A$17:$I$95,9,FALSE))=TRUE,0,VLOOKUP($C93,'Le Massif Cnd. Series Jan 16 MO'!$A$17:$I$95,9,FALSE))</f>
        <v>0</v>
      </c>
      <c r="H93" s="86">
        <f>IF(ISNA(VLOOKUP($C93,'Le Massif Cnd. Series Jan 17 DM'!$A$17:$I$97,9,FALSE))=TRUE,0,VLOOKUP($C93,'Le Massif Cnd. Series Jan 17 DM'!$A$17:$I$97,9,FALSE))</f>
        <v>0</v>
      </c>
      <c r="I93" s="86">
        <f>IF(ISNA(VLOOKUP($C93,'USSA Bristol Jan 16 MO'!$A$17:$I$100,9,FALSE))=TRUE,0,VLOOKUP($C93,'USSA Bristol Jan 16 MO'!$A$17:$I$100,9,FALSE))</f>
        <v>0</v>
      </c>
      <c r="J93" s="86">
        <f>IF(ISNA(VLOOKUP($C93,'USSA Bristol Jan 17 DM'!$A$17:$I$99,9,FALSE))=TRUE,0,VLOOKUP($C93,'USSA Bristol Jan 17 DM'!$A$17:$I$99,9,FALSE))</f>
        <v>0</v>
      </c>
      <c r="K93" s="86">
        <f>IF(ISNA(VLOOKUP($C93,'Apex Cnd. Series Feb 6 MO'!$A$17:$I$99,9,FALSE))=TRUE,0,VLOOKUP($C93,'Apex Cnd. Series Feb 6 MO'!$A$17:$I$99,9,FALSE))</f>
        <v>0</v>
      </c>
      <c r="L93" s="86">
        <f>IF(ISNA(VLOOKUP($C93,'Apex Cnd. Series Feb 7 DM'!$A$17:$I$99,9,FALSE))=TRUE,0,VLOOKUP($C93,'Apex Cnd. Series Feb 7 DM'!$A$17:$I$99,9,FALSE))</f>
        <v>0</v>
      </c>
      <c r="M93" s="86">
        <f>IF(ISNA(VLOOKUP($C93,'Calabogie TT Feb 7 MO'!$A$17:$I$96,9,FALSE))=TRUE,0,VLOOKUP($C93,'Calabogie TT Feb 7 MO'!$A$17:$I$96,9,FALSE))</f>
        <v>0</v>
      </c>
      <c r="N93" s="86">
        <f>IF(ISNA(VLOOKUP($C93,'Calabogie TT Feb 6 MO'!$A$17:$I$99,9,FALSE))=TRUE,0,VLOOKUP($C93,'Calabogie TT Feb 6 MO'!$A$17:$I$99,9,FALSE))</f>
        <v>0</v>
      </c>
      <c r="O93" s="86">
        <f>IF(ISNA(VLOOKUP($C93,'Calgary Nor-Am Feb 13 MO'!$A$17:$I$99,9,FALSE))=TRUE,0,VLOOKUP($C93,'Calgary Nor-Am Feb 13 MO'!$A$17:$I$99,9,FALSE))</f>
        <v>0</v>
      </c>
      <c r="P93" s="86">
        <f>IF(ISNA(VLOOKUP($C93,'Calgary Nor-Am Feb 14 DM'!$A$17:$I$99,9,FALSE))=TRUE,0,VLOOKUP($C93,'Calgary Nor-Am Feb 14 DM'!$A$17:$I$99,9,FALSE))</f>
        <v>0</v>
      </c>
      <c r="Q93" s="86">
        <f>IF(ISNA(VLOOKUP($C93,'Camp Fortune TT Feb 21 MO'!$A$17:$I$99,9,FALSE))=TRUE,0,VLOOKUP($C93,'Camp Fortune TT Feb 21 MO'!$A$17:$I$99,9,FALSE))</f>
        <v>0</v>
      </c>
      <c r="R93" s="85">
        <f>IF(ISNA(VLOOKUP($C93,'Park City Nor-Am Feb 20 MO'!$A$17:$I$99,9,FALSE))=TRUE,0,VLOOKUP($C93,'Park City Nor-Am Feb 20 MO'!$A$17:$I$99,9,FALSE))</f>
        <v>0</v>
      </c>
      <c r="S93" s="86">
        <f>IF(ISNA(VLOOKUP($C93,'Park City Nor-Am Feb 21 DM'!$A$17:$I$99,9,FALSE))=TRUE,0,VLOOKUP($C93,'Park City Nor-Am Feb 21 DM'!$A$17:$I$99,9,FALSE))</f>
        <v>0</v>
      </c>
      <c r="T93" s="86">
        <f>IF(ISNA(VLOOKUP($C93,'Caledon TT Feb 27 MO'!$A$17:$I$98,9,FALSE))=TRUE,0,VLOOKUP($C93,'Caledon TT Feb 27 MO'!$A$17:$I$98,9,FALSE))</f>
        <v>0</v>
      </c>
      <c r="U93" s="86">
        <f>IF(ISNA(VLOOKUP($C93,'Caledon TT Feb 28 DM'!$A$17:$I$99,9,FALSE))=TRUE,0,VLOOKUP($C93,'Caledon TT Feb 28 DM'!$A$17:$I$99,9,FALSE))</f>
        <v>0</v>
      </c>
      <c r="V93" s="86">
        <f>IF(ISNA(VLOOKUP($C93,'Killington Nor-Am March 5 MO'!$A$17:$I$99,9,FALSE))=TRUE,0,VLOOKUP($C93,'Killington Nor-Am March 5 MO'!$A$17:$I$99,9,FALSE))</f>
        <v>0</v>
      </c>
      <c r="W93" s="86">
        <f>IF(ISNA(VLOOKUP($C93,'Killington Nor-Am March 6 DM'!$A$17:$I$99,9,FALSE))=TRUE,0,VLOOKUP($C93,'Killington Nor-Am March 6 DM'!$A$17:$I$99,9,FALSE))</f>
        <v>0</v>
      </c>
      <c r="X93" s="86">
        <f>IF(ISNA(VLOOKUP($C93,'VSC Nor-Am Feb 27 MO'!$A$17:$I$99,9,FALSE))=TRUE,0,VLOOKUP($C93,'VSC Nor-Am Feb 27 MO'!$A$17:$I$99,9,FALSE))</f>
        <v>0</v>
      </c>
      <c r="Y93" s="86">
        <f>IF(ISNA(VLOOKUP($C93,'VSC Nor-Am Feb 28 DM'!$A$17:$I$99,9,FALSE))=TRUE,0,VLOOKUP($C93,'VSC Nor-Am Feb 28 DM'!$A$17:$I$99,9,FALSE))</f>
        <v>0</v>
      </c>
      <c r="Z93" s="86">
        <f>IF(ISNA(VLOOKUP($C93,'Sr Nationals March 12 MO'!$A$17:$I$99,9,FALSE))=TRUE,0,VLOOKUP($C93,'Sr Nationals March 12 MO'!$A$17:$I$99,9,FALSE))</f>
        <v>0</v>
      </c>
      <c r="AA93" s="86">
        <f>IF(ISNA(VLOOKUP($C93,'Sr Nationals March 13 DM'!$A$17:$I$99,9,FALSE))=TRUE,0,VLOOKUP($C93,'Sr Nationals March 13 DM'!$A$17:$I$99,9,FALSE))</f>
        <v>0</v>
      </c>
      <c r="AB93" s="86">
        <f>IF(ISNA(VLOOKUP($C93,'Jr Nationals March 18 MO'!$A$17:$I$99,9,FALSE))=TRUE,0,VLOOKUP($C93,'Jr Nationals March 18 MO'!$A$17:$I$99,9,FALSE))</f>
        <v>0</v>
      </c>
      <c r="AC93" s="86">
        <f>IF(ISNA(VLOOKUP($C93,'Thunder Bay TT Jan 2016 MO'!$A$17:$I$99,9,FALSE))=TRUE,0,VLOOKUP($C93,'Thunder Bay TT Jan 2016 MO'!$A$17:$I$99,9,FALSE))</f>
        <v>0</v>
      </c>
      <c r="AD93" s="86">
        <f>IF(ISNA(VLOOKUP($C93,Event28!$A$17:$I$99,9,FALSE))=TRUE,0,VLOOKUP($C93,Event28!$A$17:$I$99,9,FALSE))</f>
        <v>0</v>
      </c>
      <c r="AE93" s="86">
        <f>IF(ISNA(VLOOKUP($C93,Event29!$A$17:$I$99,9,FALSE))=TRUE,0,VLOOKUP($C93,Event29!$A$17:$I$99,9,FALSE))</f>
        <v>0</v>
      </c>
      <c r="AF93" s="86">
        <f>IF(ISNA(VLOOKUP($C93,Event30!$A$17:$I$99,9,FALSE))=TRUE,0,VLOOKUP($C93,Event30!$A$17:$I$99,9,FALSE))</f>
        <v>0</v>
      </c>
    </row>
    <row r="94" spans="1:32" ht="13.5" customHeight="1">
      <c r="A94" s="151"/>
      <c r="B94" s="151"/>
      <c r="C94" s="43"/>
      <c r="D94" s="90" t="str">
        <f>IF(ISNA(VLOOKUP($C94,'RPA Caclulations'!$C$6:$K$69,3,FALSE))=TRUE,"0",VLOOKUP($C94,'RPA Caclulations'!$C$6:$K$69,3,FALSE))</f>
        <v>0</v>
      </c>
      <c r="E94" s="85" t="str">
        <f>IF(ISNA(VLOOKUP($C94,'Canadian Selections Dec 19 - M'!$A$17:$I$67,9,FALSE))=TRUE,"0",VLOOKUP($C94,'Canadian Selections Dec 19 - M'!$A$17:$I$67,9,FALSE))</f>
        <v>0</v>
      </c>
      <c r="F94" s="86">
        <f>IF(ISNA(VLOOKUP($C94,'Canadian Selections Dec 20 - M'!$A$17:$I$17,9,FALSE))=TRUE,0,VLOOKUP($C94,'Canadian Selections Dec 20 - M'!$A$17:$I$17,9,FALSE))</f>
        <v>0</v>
      </c>
      <c r="G94" s="86">
        <f>IF(ISNA(VLOOKUP($C94,'Le Massif Cnd. Series Jan 16 MO'!$A$17:$I$95,9,FALSE))=TRUE,0,VLOOKUP($C94,'Le Massif Cnd. Series Jan 16 MO'!$A$17:$I$95,9,FALSE))</f>
        <v>0</v>
      </c>
      <c r="H94" s="86">
        <f>IF(ISNA(VLOOKUP($C94,'Le Massif Cnd. Series Jan 17 DM'!$A$17:$I$97,9,FALSE))=TRUE,0,VLOOKUP($C94,'Le Massif Cnd. Series Jan 17 DM'!$A$17:$I$97,9,FALSE))</f>
        <v>0</v>
      </c>
      <c r="I94" s="86">
        <f>IF(ISNA(VLOOKUP($C94,'USSA Bristol Jan 16 MO'!$A$17:$I$100,9,FALSE))=TRUE,0,VLOOKUP($C94,'USSA Bristol Jan 16 MO'!$A$17:$I$100,9,FALSE))</f>
        <v>0</v>
      </c>
      <c r="J94" s="86">
        <f>IF(ISNA(VLOOKUP($C94,'USSA Bristol Jan 17 DM'!$A$17:$I$99,9,FALSE))=TRUE,0,VLOOKUP($C94,'USSA Bristol Jan 17 DM'!$A$17:$I$99,9,FALSE))</f>
        <v>0</v>
      </c>
      <c r="K94" s="86">
        <f>IF(ISNA(VLOOKUP($C94,'Apex Cnd. Series Feb 6 MO'!$A$17:$I$99,9,FALSE))=TRUE,0,VLOOKUP($C94,'Apex Cnd. Series Feb 6 MO'!$A$17:$I$99,9,FALSE))</f>
        <v>0</v>
      </c>
      <c r="L94" s="86">
        <f>IF(ISNA(VLOOKUP($C94,'Apex Cnd. Series Feb 7 DM'!$A$17:$I$99,9,FALSE))=TRUE,0,VLOOKUP($C94,'Apex Cnd. Series Feb 7 DM'!$A$17:$I$99,9,FALSE))</f>
        <v>0</v>
      </c>
      <c r="M94" s="86">
        <f>IF(ISNA(VLOOKUP($C94,'Calabogie TT Feb 7 MO'!$A$17:$I$96,9,FALSE))=TRUE,0,VLOOKUP($C94,'Calabogie TT Feb 7 MO'!$A$17:$I$96,9,FALSE))</f>
        <v>0</v>
      </c>
      <c r="N94" s="86">
        <f>IF(ISNA(VLOOKUP($C94,'Calabogie TT Feb 6 MO'!$A$17:$I$99,9,FALSE))=TRUE,0,VLOOKUP($C94,'Calabogie TT Feb 6 MO'!$A$17:$I$99,9,FALSE))</f>
        <v>0</v>
      </c>
      <c r="O94" s="86">
        <f>IF(ISNA(VLOOKUP($C94,'Calgary Nor-Am Feb 13 MO'!$A$17:$I$99,9,FALSE))=TRUE,0,VLOOKUP($C94,'Calgary Nor-Am Feb 13 MO'!$A$17:$I$99,9,FALSE))</f>
        <v>0</v>
      </c>
      <c r="P94" s="86">
        <f>IF(ISNA(VLOOKUP($C94,'Calgary Nor-Am Feb 14 DM'!$A$17:$I$99,9,FALSE))=TRUE,0,VLOOKUP($C94,'Calgary Nor-Am Feb 14 DM'!$A$17:$I$99,9,FALSE))</f>
        <v>0</v>
      </c>
      <c r="Q94" s="86">
        <f>IF(ISNA(VLOOKUP($C94,'Camp Fortune TT Feb 21 MO'!$A$17:$I$99,9,FALSE))=TRUE,0,VLOOKUP($C94,'Camp Fortune TT Feb 21 MO'!$A$17:$I$99,9,FALSE))</f>
        <v>0</v>
      </c>
      <c r="R94" s="85">
        <f>IF(ISNA(VLOOKUP($C94,'Park City Nor-Am Feb 20 MO'!$A$17:$I$99,9,FALSE))=TRUE,0,VLOOKUP($C94,'Park City Nor-Am Feb 20 MO'!$A$17:$I$99,9,FALSE))</f>
        <v>0</v>
      </c>
      <c r="S94" s="86">
        <f>IF(ISNA(VLOOKUP($C94,'Park City Nor-Am Feb 21 DM'!$A$17:$I$99,9,FALSE))=TRUE,0,VLOOKUP($C94,'Park City Nor-Am Feb 21 DM'!$A$17:$I$99,9,FALSE))</f>
        <v>0</v>
      </c>
      <c r="T94" s="86">
        <f>IF(ISNA(VLOOKUP($C94,'Caledon TT Feb 27 MO'!$A$17:$I$98,9,FALSE))=TRUE,0,VLOOKUP($C94,'Caledon TT Feb 27 MO'!$A$17:$I$98,9,FALSE))</f>
        <v>0</v>
      </c>
      <c r="U94" s="86">
        <f>IF(ISNA(VLOOKUP($C94,'Caledon TT Feb 28 DM'!$A$17:$I$99,9,FALSE))=TRUE,0,VLOOKUP($C94,'Caledon TT Feb 28 DM'!$A$17:$I$99,9,FALSE))</f>
        <v>0</v>
      </c>
      <c r="V94" s="86">
        <f>IF(ISNA(VLOOKUP($C94,'Killington Nor-Am March 5 MO'!$A$17:$I$99,9,FALSE))=TRUE,0,VLOOKUP($C94,'Killington Nor-Am March 5 MO'!$A$17:$I$99,9,FALSE))</f>
        <v>0</v>
      </c>
      <c r="W94" s="86">
        <f>IF(ISNA(VLOOKUP($C94,'Killington Nor-Am March 6 DM'!$A$17:$I$99,9,FALSE))=TRUE,0,VLOOKUP($C94,'Killington Nor-Am March 6 DM'!$A$17:$I$99,9,FALSE))</f>
        <v>0</v>
      </c>
      <c r="X94" s="86">
        <f>IF(ISNA(VLOOKUP($C94,'VSC Nor-Am Feb 27 MO'!$A$17:$I$99,9,FALSE))=TRUE,0,VLOOKUP($C94,'VSC Nor-Am Feb 27 MO'!$A$17:$I$99,9,FALSE))</f>
        <v>0</v>
      </c>
      <c r="Y94" s="86">
        <f>IF(ISNA(VLOOKUP($C94,'VSC Nor-Am Feb 28 DM'!$A$17:$I$99,9,FALSE))=TRUE,0,VLOOKUP($C94,'VSC Nor-Am Feb 28 DM'!$A$17:$I$99,9,FALSE))</f>
        <v>0</v>
      </c>
      <c r="Z94" s="86">
        <f>IF(ISNA(VLOOKUP($C94,'Sr Nationals March 12 MO'!$A$17:$I$99,9,FALSE))=TRUE,0,VLOOKUP($C94,'Sr Nationals March 12 MO'!$A$17:$I$99,9,FALSE))</f>
        <v>0</v>
      </c>
      <c r="AA94" s="86">
        <f>IF(ISNA(VLOOKUP($C94,'Sr Nationals March 13 DM'!$A$17:$I$99,9,FALSE))=TRUE,0,VLOOKUP($C94,'Sr Nationals March 13 DM'!$A$17:$I$99,9,FALSE))</f>
        <v>0</v>
      </c>
      <c r="AB94" s="86">
        <f>IF(ISNA(VLOOKUP($C94,'Jr Nationals March 18 MO'!$A$17:$I$99,9,FALSE))=TRUE,0,VLOOKUP($C94,'Jr Nationals March 18 MO'!$A$17:$I$99,9,FALSE))</f>
        <v>0</v>
      </c>
      <c r="AC94" s="86">
        <f>IF(ISNA(VLOOKUP($C94,'Thunder Bay TT Jan 2016 MO'!$A$17:$I$99,9,FALSE))=TRUE,0,VLOOKUP($C94,'Thunder Bay TT Jan 2016 MO'!$A$17:$I$99,9,FALSE))</f>
        <v>0</v>
      </c>
      <c r="AD94" s="86">
        <f>IF(ISNA(VLOOKUP($C94,Event28!$A$17:$I$99,9,FALSE))=TRUE,0,VLOOKUP($C94,Event28!$A$17:$I$99,9,FALSE))</f>
        <v>0</v>
      </c>
      <c r="AE94" s="86">
        <f>IF(ISNA(VLOOKUP($C94,Event29!$A$17:$I$99,9,FALSE))=TRUE,0,VLOOKUP($C94,Event29!$A$17:$I$99,9,FALSE))</f>
        <v>0</v>
      </c>
      <c r="AF94" s="86">
        <f>IF(ISNA(VLOOKUP($C94,Event30!$A$17:$I$99,9,FALSE))=TRUE,0,VLOOKUP($C94,Event30!$A$17:$I$99,9,FALSE))</f>
        <v>0</v>
      </c>
    </row>
    <row r="95" spans="1:32" ht="13.5" customHeight="1">
      <c r="A95" s="151"/>
      <c r="B95" s="151"/>
      <c r="C95" s="44"/>
      <c r="D95" s="90" t="str">
        <f>IF(ISNA(VLOOKUP($C95,'RPA Caclulations'!$C$6:$K$69,3,FALSE))=TRUE,"0",VLOOKUP($C95,'RPA Caclulations'!$C$6:$K$69,3,FALSE))</f>
        <v>0</v>
      </c>
      <c r="E95" s="85" t="str">
        <f>IF(ISNA(VLOOKUP($C95,'Canadian Selections Dec 19 - M'!$A$17:$I$67,9,FALSE))=TRUE,"0",VLOOKUP($C95,'Canadian Selections Dec 19 - M'!$A$17:$I$67,9,FALSE))</f>
        <v>0</v>
      </c>
      <c r="F95" s="86">
        <f>IF(ISNA(VLOOKUP($C95,'Canadian Selections Dec 20 - M'!$A$17:$I$17,9,FALSE))=TRUE,0,VLOOKUP($C95,'Canadian Selections Dec 20 - M'!$A$17:$I$17,9,FALSE))</f>
        <v>0</v>
      </c>
      <c r="G95" s="86">
        <f>IF(ISNA(VLOOKUP($C95,'Le Massif Cnd. Series Jan 16 MO'!$A$17:$I$95,9,FALSE))=TRUE,0,VLOOKUP($C95,'Le Massif Cnd. Series Jan 16 MO'!$A$17:$I$95,9,FALSE))</f>
        <v>0</v>
      </c>
      <c r="H95" s="86">
        <f>IF(ISNA(VLOOKUP($C95,'Le Massif Cnd. Series Jan 17 DM'!$A$17:$I$97,9,FALSE))=TRUE,0,VLOOKUP($C95,'Le Massif Cnd. Series Jan 17 DM'!$A$17:$I$97,9,FALSE))</f>
        <v>0</v>
      </c>
      <c r="I95" s="86">
        <f>IF(ISNA(VLOOKUP($C95,'USSA Bristol Jan 16 MO'!$A$17:$I$100,9,FALSE))=TRUE,0,VLOOKUP($C95,'USSA Bristol Jan 16 MO'!$A$17:$I$100,9,FALSE))</f>
        <v>0</v>
      </c>
      <c r="J95" s="86">
        <f>IF(ISNA(VLOOKUP($C95,'USSA Bristol Jan 17 DM'!$A$17:$I$99,9,FALSE))=TRUE,0,VLOOKUP($C95,'USSA Bristol Jan 17 DM'!$A$17:$I$99,9,FALSE))</f>
        <v>0</v>
      </c>
      <c r="K95" s="86">
        <f>IF(ISNA(VLOOKUP($C95,'Apex Cnd. Series Feb 6 MO'!$A$17:$I$99,9,FALSE))=TRUE,0,VLOOKUP($C95,'Apex Cnd. Series Feb 6 MO'!$A$17:$I$99,9,FALSE))</f>
        <v>0</v>
      </c>
      <c r="L95" s="86">
        <f>IF(ISNA(VLOOKUP($C95,'Apex Cnd. Series Feb 7 DM'!$A$17:$I$99,9,FALSE))=TRUE,0,VLOOKUP($C95,'Apex Cnd. Series Feb 7 DM'!$A$17:$I$99,9,FALSE))</f>
        <v>0</v>
      </c>
      <c r="M95" s="86">
        <f>IF(ISNA(VLOOKUP($C95,'Calabogie TT Feb 7 MO'!$A$17:$I$96,9,FALSE))=TRUE,0,VLOOKUP($C95,'Calabogie TT Feb 7 MO'!$A$17:$I$96,9,FALSE))</f>
        <v>0</v>
      </c>
      <c r="N95" s="86">
        <f>IF(ISNA(VLOOKUP($C95,'Calabogie TT Feb 6 MO'!$A$17:$I$99,9,FALSE))=TRUE,0,VLOOKUP($C95,'Calabogie TT Feb 6 MO'!$A$17:$I$99,9,FALSE))</f>
        <v>0</v>
      </c>
      <c r="O95" s="86">
        <f>IF(ISNA(VLOOKUP($C95,'Calgary Nor-Am Feb 13 MO'!$A$17:$I$99,9,FALSE))=TRUE,0,VLOOKUP($C95,'Calgary Nor-Am Feb 13 MO'!$A$17:$I$99,9,FALSE))</f>
        <v>0</v>
      </c>
      <c r="P95" s="86">
        <f>IF(ISNA(VLOOKUP($C95,'Calgary Nor-Am Feb 14 DM'!$A$17:$I$99,9,FALSE))=TRUE,0,VLOOKUP($C95,'Calgary Nor-Am Feb 14 DM'!$A$17:$I$99,9,FALSE))</f>
        <v>0</v>
      </c>
      <c r="Q95" s="86">
        <f>IF(ISNA(VLOOKUP($C95,'Camp Fortune TT Feb 21 MO'!$A$17:$I$99,9,FALSE))=TRUE,0,VLOOKUP($C95,'Camp Fortune TT Feb 21 MO'!$A$17:$I$99,9,FALSE))</f>
        <v>0</v>
      </c>
      <c r="R95" s="85">
        <f>IF(ISNA(VLOOKUP($C95,'Park City Nor-Am Feb 20 MO'!$A$17:$I$99,9,FALSE))=TRUE,0,VLOOKUP($C95,'Park City Nor-Am Feb 20 MO'!$A$17:$I$99,9,FALSE))</f>
        <v>0</v>
      </c>
      <c r="S95" s="86">
        <f>IF(ISNA(VLOOKUP($C95,'Park City Nor-Am Feb 21 DM'!$A$17:$I$99,9,FALSE))=TRUE,0,VLOOKUP($C95,'Park City Nor-Am Feb 21 DM'!$A$17:$I$99,9,FALSE))</f>
        <v>0</v>
      </c>
      <c r="T95" s="86">
        <f>IF(ISNA(VLOOKUP($C95,'Caledon TT Feb 27 MO'!$A$17:$I$98,9,FALSE))=TRUE,0,VLOOKUP($C95,'Caledon TT Feb 27 MO'!$A$17:$I$98,9,FALSE))</f>
        <v>0</v>
      </c>
      <c r="U95" s="86">
        <f>IF(ISNA(VLOOKUP($C95,'Caledon TT Feb 28 DM'!$A$17:$I$99,9,FALSE))=TRUE,0,VLOOKUP($C95,'Caledon TT Feb 28 DM'!$A$17:$I$99,9,FALSE))</f>
        <v>0</v>
      </c>
      <c r="V95" s="86">
        <f>IF(ISNA(VLOOKUP($C95,'Killington Nor-Am March 5 MO'!$A$17:$I$99,9,FALSE))=TRUE,0,VLOOKUP($C95,'Killington Nor-Am March 5 MO'!$A$17:$I$99,9,FALSE))</f>
        <v>0</v>
      </c>
      <c r="W95" s="86">
        <f>IF(ISNA(VLOOKUP($C95,'Killington Nor-Am March 6 DM'!$A$17:$I$99,9,FALSE))=TRUE,0,VLOOKUP($C95,'Killington Nor-Am March 6 DM'!$A$17:$I$99,9,FALSE))</f>
        <v>0</v>
      </c>
      <c r="X95" s="86">
        <f>IF(ISNA(VLOOKUP($C95,'VSC Nor-Am Feb 27 MO'!$A$17:$I$99,9,FALSE))=TRUE,0,VLOOKUP($C95,'VSC Nor-Am Feb 27 MO'!$A$17:$I$99,9,FALSE))</f>
        <v>0</v>
      </c>
      <c r="Y95" s="86">
        <f>IF(ISNA(VLOOKUP($C95,'VSC Nor-Am Feb 28 DM'!$A$17:$I$99,9,FALSE))=TRUE,0,VLOOKUP($C95,'VSC Nor-Am Feb 28 DM'!$A$17:$I$99,9,FALSE))</f>
        <v>0</v>
      </c>
      <c r="Z95" s="86">
        <f>IF(ISNA(VLOOKUP($C95,'Sr Nationals March 12 MO'!$A$17:$I$99,9,FALSE))=TRUE,0,VLOOKUP($C95,'Sr Nationals March 12 MO'!$A$17:$I$99,9,FALSE))</f>
        <v>0</v>
      </c>
      <c r="AA95" s="86">
        <f>IF(ISNA(VLOOKUP($C95,'Sr Nationals March 13 DM'!$A$17:$I$99,9,FALSE))=TRUE,0,VLOOKUP($C95,'Sr Nationals March 13 DM'!$A$17:$I$99,9,FALSE))</f>
        <v>0</v>
      </c>
      <c r="AB95" s="86">
        <f>IF(ISNA(VLOOKUP($C95,'Jr Nationals March 18 MO'!$A$17:$I$99,9,FALSE))=TRUE,0,VLOOKUP($C95,'Jr Nationals March 18 MO'!$A$17:$I$99,9,FALSE))</f>
        <v>0</v>
      </c>
      <c r="AC95" s="86">
        <f>IF(ISNA(VLOOKUP($C95,'Thunder Bay TT Jan 2016 MO'!$A$17:$I$99,9,FALSE))=TRUE,0,VLOOKUP($C95,'Thunder Bay TT Jan 2016 MO'!$A$17:$I$99,9,FALSE))</f>
        <v>0</v>
      </c>
      <c r="AD95" s="86">
        <f>IF(ISNA(VLOOKUP($C95,Event28!$A$17:$I$99,9,FALSE))=TRUE,0,VLOOKUP($C95,Event28!$A$17:$I$99,9,FALSE))</f>
        <v>0</v>
      </c>
      <c r="AE95" s="86">
        <f>IF(ISNA(VLOOKUP($C95,Event29!$A$17:$I$99,9,FALSE))=TRUE,0,VLOOKUP($C95,Event29!$A$17:$I$99,9,FALSE))</f>
        <v>0</v>
      </c>
      <c r="AF95" s="86">
        <f>IF(ISNA(VLOOKUP($C95,Event30!$A$17:$I$99,9,FALSE))=TRUE,0,VLOOKUP($C95,Event30!$A$17:$I$99,9,FALSE))</f>
        <v>0</v>
      </c>
    </row>
    <row r="96" spans="1:32" ht="13.5" customHeight="1">
      <c r="A96" s="151"/>
      <c r="B96" s="151"/>
      <c r="C96" s="43"/>
      <c r="D96" s="90" t="str">
        <f>IF(ISNA(VLOOKUP($C96,'RPA Caclulations'!$C$6:$K$69,3,FALSE))=TRUE,"0",VLOOKUP($C96,'RPA Caclulations'!$C$6:$K$69,3,FALSE))</f>
        <v>0</v>
      </c>
      <c r="E96" s="85" t="str">
        <f>IF(ISNA(VLOOKUP($C96,'Canadian Selections Dec 19 - M'!$A$17:$I$67,9,FALSE))=TRUE,"0",VLOOKUP($C96,'Canadian Selections Dec 19 - M'!$A$17:$I$67,9,FALSE))</f>
        <v>0</v>
      </c>
      <c r="F96" s="86">
        <f>IF(ISNA(VLOOKUP($C96,'Canadian Selections Dec 20 - M'!$A$17:$I$17,9,FALSE))=TRUE,0,VLOOKUP($C96,'Canadian Selections Dec 20 - M'!$A$17:$I$17,9,FALSE))</f>
        <v>0</v>
      </c>
      <c r="G96" s="86">
        <f>IF(ISNA(VLOOKUP($C96,'Le Massif Cnd. Series Jan 16 MO'!$A$17:$I$95,9,FALSE))=TRUE,0,VLOOKUP($C96,'Le Massif Cnd. Series Jan 16 MO'!$A$17:$I$95,9,FALSE))</f>
        <v>0</v>
      </c>
      <c r="H96" s="86">
        <f>IF(ISNA(VLOOKUP($C96,'Le Massif Cnd. Series Jan 17 DM'!$A$17:$I$97,9,FALSE))=TRUE,0,VLOOKUP($C96,'Le Massif Cnd. Series Jan 17 DM'!$A$17:$I$97,9,FALSE))</f>
        <v>0</v>
      </c>
      <c r="I96" s="86">
        <f>IF(ISNA(VLOOKUP($C96,'USSA Bristol Jan 16 MO'!$A$17:$I$100,9,FALSE))=TRUE,0,VLOOKUP($C96,'USSA Bristol Jan 16 MO'!$A$17:$I$100,9,FALSE))</f>
        <v>0</v>
      </c>
      <c r="J96" s="86">
        <f>IF(ISNA(VLOOKUP($C96,'USSA Bristol Jan 17 DM'!$A$17:$I$99,9,FALSE))=TRUE,0,VLOOKUP($C96,'USSA Bristol Jan 17 DM'!$A$17:$I$99,9,FALSE))</f>
        <v>0</v>
      </c>
      <c r="K96" s="86">
        <f>IF(ISNA(VLOOKUP($C96,'Apex Cnd. Series Feb 6 MO'!$A$17:$I$99,9,FALSE))=TRUE,0,VLOOKUP($C96,'Apex Cnd. Series Feb 6 MO'!$A$17:$I$99,9,FALSE))</f>
        <v>0</v>
      </c>
      <c r="L96" s="86">
        <f>IF(ISNA(VLOOKUP($C96,'Apex Cnd. Series Feb 7 DM'!$A$17:$I$99,9,FALSE))=TRUE,0,VLOOKUP($C96,'Apex Cnd. Series Feb 7 DM'!$A$17:$I$99,9,FALSE))</f>
        <v>0</v>
      </c>
      <c r="M96" s="86">
        <f>IF(ISNA(VLOOKUP($C96,'Calabogie TT Feb 7 MO'!$A$17:$I$96,9,FALSE))=TRUE,0,VLOOKUP($C96,'Calabogie TT Feb 7 MO'!$A$17:$I$96,9,FALSE))</f>
        <v>0</v>
      </c>
      <c r="N96" s="86">
        <f>IF(ISNA(VLOOKUP($C96,'Calabogie TT Feb 6 MO'!$A$17:$I$99,9,FALSE))=TRUE,0,VLOOKUP($C96,'Calabogie TT Feb 6 MO'!$A$17:$I$99,9,FALSE))</f>
        <v>0</v>
      </c>
      <c r="O96" s="86">
        <f>IF(ISNA(VLOOKUP($C96,'Calgary Nor-Am Feb 13 MO'!$A$17:$I$99,9,FALSE))=TRUE,0,VLOOKUP($C96,'Calgary Nor-Am Feb 13 MO'!$A$17:$I$99,9,FALSE))</f>
        <v>0</v>
      </c>
      <c r="P96" s="86">
        <f>IF(ISNA(VLOOKUP($C96,'Calgary Nor-Am Feb 14 DM'!$A$17:$I$99,9,FALSE))=TRUE,0,VLOOKUP($C96,'Calgary Nor-Am Feb 14 DM'!$A$17:$I$99,9,FALSE))</f>
        <v>0</v>
      </c>
      <c r="Q96" s="86">
        <f>IF(ISNA(VLOOKUP($C96,'Camp Fortune TT Feb 21 MO'!$A$17:$I$99,9,FALSE))=TRUE,0,VLOOKUP($C96,'Camp Fortune TT Feb 21 MO'!$A$17:$I$99,9,FALSE))</f>
        <v>0</v>
      </c>
      <c r="R96" s="85">
        <f>IF(ISNA(VLOOKUP($C96,'Park City Nor-Am Feb 20 MO'!$A$17:$I$99,9,FALSE))=TRUE,0,VLOOKUP($C96,'Park City Nor-Am Feb 20 MO'!$A$17:$I$99,9,FALSE))</f>
        <v>0</v>
      </c>
      <c r="S96" s="86">
        <f>IF(ISNA(VLOOKUP($C96,'Park City Nor-Am Feb 21 DM'!$A$17:$I$99,9,FALSE))=TRUE,0,VLOOKUP($C96,'Park City Nor-Am Feb 21 DM'!$A$17:$I$99,9,FALSE))</f>
        <v>0</v>
      </c>
      <c r="T96" s="86">
        <f>IF(ISNA(VLOOKUP($C96,'Caledon TT Feb 27 MO'!$A$17:$I$98,9,FALSE))=TRUE,0,VLOOKUP($C96,'Caledon TT Feb 27 MO'!$A$17:$I$98,9,FALSE))</f>
        <v>0</v>
      </c>
      <c r="U96" s="86">
        <f>IF(ISNA(VLOOKUP($C96,'Caledon TT Feb 28 DM'!$A$17:$I$99,9,FALSE))=TRUE,0,VLOOKUP($C96,'Caledon TT Feb 28 DM'!$A$17:$I$99,9,FALSE))</f>
        <v>0</v>
      </c>
      <c r="V96" s="86">
        <f>IF(ISNA(VLOOKUP($C96,'Killington Nor-Am March 5 MO'!$A$17:$I$99,9,FALSE))=TRUE,0,VLOOKUP($C96,'Killington Nor-Am March 5 MO'!$A$17:$I$99,9,FALSE))</f>
        <v>0</v>
      </c>
      <c r="W96" s="86">
        <f>IF(ISNA(VLOOKUP($C96,'Killington Nor-Am March 6 DM'!$A$17:$I$99,9,FALSE))=TRUE,0,VLOOKUP($C96,'Killington Nor-Am March 6 DM'!$A$17:$I$99,9,FALSE))</f>
        <v>0</v>
      </c>
      <c r="X96" s="86">
        <f>IF(ISNA(VLOOKUP($C96,'VSC Nor-Am Feb 27 MO'!$A$17:$I$99,9,FALSE))=TRUE,0,VLOOKUP($C96,'VSC Nor-Am Feb 27 MO'!$A$17:$I$99,9,FALSE))</f>
        <v>0</v>
      </c>
      <c r="Y96" s="86">
        <f>IF(ISNA(VLOOKUP($C96,'VSC Nor-Am Feb 28 DM'!$A$17:$I$99,9,FALSE))=TRUE,0,VLOOKUP($C96,'VSC Nor-Am Feb 28 DM'!$A$17:$I$99,9,FALSE))</f>
        <v>0</v>
      </c>
      <c r="Z96" s="86">
        <f>IF(ISNA(VLOOKUP($C96,'Sr Nationals March 12 MO'!$A$17:$I$99,9,FALSE))=TRUE,0,VLOOKUP($C96,'Sr Nationals March 12 MO'!$A$17:$I$99,9,FALSE))</f>
        <v>0</v>
      </c>
      <c r="AA96" s="86">
        <f>IF(ISNA(VLOOKUP($C96,'Sr Nationals March 13 DM'!$A$17:$I$99,9,FALSE))=TRUE,0,VLOOKUP($C96,'Sr Nationals March 13 DM'!$A$17:$I$99,9,FALSE))</f>
        <v>0</v>
      </c>
      <c r="AB96" s="86">
        <f>IF(ISNA(VLOOKUP($C96,'Jr Nationals March 18 MO'!$A$17:$I$99,9,FALSE))=TRUE,0,VLOOKUP($C96,'Jr Nationals March 18 MO'!$A$17:$I$99,9,FALSE))</f>
        <v>0</v>
      </c>
      <c r="AC96" s="86">
        <f>IF(ISNA(VLOOKUP($C96,'Thunder Bay TT Jan 2016 MO'!$A$17:$I$99,9,FALSE))=TRUE,0,VLOOKUP($C96,'Thunder Bay TT Jan 2016 MO'!$A$17:$I$99,9,FALSE))</f>
        <v>0</v>
      </c>
      <c r="AD96" s="86">
        <f>IF(ISNA(VLOOKUP($C96,Event28!$A$17:$I$99,9,FALSE))=TRUE,0,VLOOKUP($C96,Event28!$A$17:$I$99,9,FALSE))</f>
        <v>0</v>
      </c>
      <c r="AE96" s="86">
        <f>IF(ISNA(VLOOKUP($C96,Event29!$A$17:$I$99,9,FALSE))=TRUE,0,VLOOKUP($C96,Event29!$A$17:$I$99,9,FALSE))</f>
        <v>0</v>
      </c>
      <c r="AF96" s="86">
        <f>IF(ISNA(VLOOKUP($C96,Event30!$A$17:$I$99,9,FALSE))=TRUE,0,VLOOKUP($C96,Event30!$A$17:$I$99,9,FALSE))</f>
        <v>0</v>
      </c>
    </row>
    <row r="97" spans="1:32" ht="13.5" customHeight="1">
      <c r="A97" s="151"/>
      <c r="B97" s="151"/>
      <c r="C97" s="44"/>
      <c r="D97" s="90" t="str">
        <f>IF(ISNA(VLOOKUP($C97,'RPA Caclulations'!$C$6:$K$69,3,FALSE))=TRUE,"0",VLOOKUP($C97,'RPA Caclulations'!$C$6:$K$69,3,FALSE))</f>
        <v>0</v>
      </c>
      <c r="E97" s="85" t="str">
        <f>IF(ISNA(VLOOKUP($C97,'Canadian Selections Dec 19 - M'!$A$17:$I$67,9,FALSE))=TRUE,"0",VLOOKUP($C97,'Canadian Selections Dec 19 - M'!$A$17:$I$67,9,FALSE))</f>
        <v>0</v>
      </c>
      <c r="F97" s="86">
        <f>IF(ISNA(VLOOKUP($C97,'Canadian Selections Dec 20 - M'!$A$17:$I$17,9,FALSE))=TRUE,0,VLOOKUP($C97,'Canadian Selections Dec 20 - M'!$A$17:$I$17,9,FALSE))</f>
        <v>0</v>
      </c>
      <c r="G97" s="86">
        <f>IF(ISNA(VLOOKUP($C97,'Le Massif Cnd. Series Jan 16 MO'!$A$17:$I$95,9,FALSE))=TRUE,0,VLOOKUP($C97,'Le Massif Cnd. Series Jan 16 MO'!$A$17:$I$95,9,FALSE))</f>
        <v>0</v>
      </c>
      <c r="H97" s="86">
        <f>IF(ISNA(VLOOKUP($C97,'Le Massif Cnd. Series Jan 17 DM'!$A$17:$I$97,9,FALSE))=TRUE,0,VLOOKUP($C97,'Le Massif Cnd. Series Jan 17 DM'!$A$17:$I$97,9,FALSE))</f>
        <v>0</v>
      </c>
      <c r="I97" s="86">
        <f>IF(ISNA(VLOOKUP($C97,'USSA Bristol Jan 16 MO'!$A$17:$I$100,9,FALSE))=TRUE,0,VLOOKUP($C97,'USSA Bristol Jan 16 MO'!$A$17:$I$100,9,FALSE))</f>
        <v>0</v>
      </c>
      <c r="J97" s="86">
        <f>IF(ISNA(VLOOKUP($C97,'USSA Bristol Jan 17 DM'!$A$17:$I$99,9,FALSE))=TRUE,0,VLOOKUP($C97,'USSA Bristol Jan 17 DM'!$A$17:$I$99,9,FALSE))</f>
        <v>0</v>
      </c>
      <c r="K97" s="86">
        <f>IF(ISNA(VLOOKUP($C97,'Apex Cnd. Series Feb 6 MO'!$A$17:$I$99,9,FALSE))=TRUE,0,VLOOKUP($C97,'Apex Cnd. Series Feb 6 MO'!$A$17:$I$99,9,FALSE))</f>
        <v>0</v>
      </c>
      <c r="L97" s="86">
        <f>IF(ISNA(VLOOKUP($C97,'Apex Cnd. Series Feb 7 DM'!$A$17:$I$99,9,FALSE))=TRUE,0,VLOOKUP($C97,'Apex Cnd. Series Feb 7 DM'!$A$17:$I$99,9,FALSE))</f>
        <v>0</v>
      </c>
      <c r="M97" s="86">
        <f>IF(ISNA(VLOOKUP($C97,'Calabogie TT Feb 7 MO'!$A$17:$I$96,9,FALSE))=TRUE,0,VLOOKUP($C97,'Calabogie TT Feb 7 MO'!$A$17:$I$96,9,FALSE))</f>
        <v>0</v>
      </c>
      <c r="N97" s="86">
        <f>IF(ISNA(VLOOKUP($C97,'Calabogie TT Feb 6 MO'!$A$17:$I$99,9,FALSE))=TRUE,0,VLOOKUP($C97,'Calabogie TT Feb 6 MO'!$A$17:$I$99,9,FALSE))</f>
        <v>0</v>
      </c>
      <c r="O97" s="86">
        <f>IF(ISNA(VLOOKUP($C97,'Calgary Nor-Am Feb 13 MO'!$A$17:$I$99,9,FALSE))=TRUE,0,VLOOKUP($C97,'Calgary Nor-Am Feb 13 MO'!$A$17:$I$99,9,FALSE))</f>
        <v>0</v>
      </c>
      <c r="P97" s="86">
        <f>IF(ISNA(VLOOKUP($C97,'Calgary Nor-Am Feb 14 DM'!$A$17:$I$99,9,FALSE))=TRUE,0,VLOOKUP($C97,'Calgary Nor-Am Feb 14 DM'!$A$17:$I$99,9,FALSE))</f>
        <v>0</v>
      </c>
      <c r="Q97" s="86">
        <f>IF(ISNA(VLOOKUP($C97,'Camp Fortune TT Feb 21 MO'!$A$17:$I$99,9,FALSE))=TRUE,0,VLOOKUP($C97,'Camp Fortune TT Feb 21 MO'!$A$17:$I$99,9,FALSE))</f>
        <v>0</v>
      </c>
      <c r="R97" s="85">
        <f>IF(ISNA(VLOOKUP($C97,'Park City Nor-Am Feb 20 MO'!$A$17:$I$99,9,FALSE))=TRUE,0,VLOOKUP($C97,'Park City Nor-Am Feb 20 MO'!$A$17:$I$99,9,FALSE))</f>
        <v>0</v>
      </c>
      <c r="S97" s="86">
        <f>IF(ISNA(VLOOKUP($C97,'Park City Nor-Am Feb 21 DM'!$A$17:$I$99,9,FALSE))=TRUE,0,VLOOKUP($C97,'Park City Nor-Am Feb 21 DM'!$A$17:$I$99,9,FALSE))</f>
        <v>0</v>
      </c>
      <c r="T97" s="86">
        <f>IF(ISNA(VLOOKUP($C97,'Caledon TT Feb 27 MO'!$A$17:$I$98,9,FALSE))=TRUE,0,VLOOKUP($C97,'Caledon TT Feb 27 MO'!$A$17:$I$98,9,FALSE))</f>
        <v>0</v>
      </c>
      <c r="U97" s="86">
        <f>IF(ISNA(VLOOKUP($C97,'Caledon TT Feb 28 DM'!$A$17:$I$99,9,FALSE))=TRUE,0,VLOOKUP($C97,'Caledon TT Feb 28 DM'!$A$17:$I$99,9,FALSE))</f>
        <v>0</v>
      </c>
      <c r="V97" s="86">
        <f>IF(ISNA(VLOOKUP($C97,'Killington Nor-Am March 5 MO'!$A$17:$I$99,9,FALSE))=TRUE,0,VLOOKUP($C97,'Killington Nor-Am March 5 MO'!$A$17:$I$99,9,FALSE))</f>
        <v>0</v>
      </c>
      <c r="W97" s="86">
        <f>IF(ISNA(VLOOKUP($C97,'Killington Nor-Am March 6 DM'!$A$17:$I$99,9,FALSE))=TRUE,0,VLOOKUP($C97,'Killington Nor-Am March 6 DM'!$A$17:$I$99,9,FALSE))</f>
        <v>0</v>
      </c>
      <c r="X97" s="86">
        <f>IF(ISNA(VLOOKUP($C97,'VSC Nor-Am Feb 27 MO'!$A$17:$I$99,9,FALSE))=TRUE,0,VLOOKUP($C97,'VSC Nor-Am Feb 27 MO'!$A$17:$I$99,9,FALSE))</f>
        <v>0</v>
      </c>
      <c r="Y97" s="86">
        <f>IF(ISNA(VLOOKUP($C97,'VSC Nor-Am Feb 28 DM'!$A$17:$I$99,9,FALSE))=TRUE,0,VLOOKUP($C97,'VSC Nor-Am Feb 28 DM'!$A$17:$I$99,9,FALSE))</f>
        <v>0</v>
      </c>
      <c r="Z97" s="86">
        <f>IF(ISNA(VLOOKUP($C97,'Sr Nationals March 12 MO'!$A$17:$I$99,9,FALSE))=TRUE,0,VLOOKUP($C97,'Sr Nationals March 12 MO'!$A$17:$I$99,9,FALSE))</f>
        <v>0</v>
      </c>
      <c r="AA97" s="86">
        <f>IF(ISNA(VLOOKUP($C97,'Sr Nationals March 13 DM'!$A$17:$I$99,9,FALSE))=TRUE,0,VLOOKUP($C97,'Sr Nationals March 13 DM'!$A$17:$I$99,9,FALSE))</f>
        <v>0</v>
      </c>
      <c r="AB97" s="86">
        <f>IF(ISNA(VLOOKUP($C97,'Jr Nationals March 18 MO'!$A$17:$I$99,9,FALSE))=TRUE,0,VLOOKUP($C97,'Jr Nationals March 18 MO'!$A$17:$I$99,9,FALSE))</f>
        <v>0</v>
      </c>
      <c r="AC97" s="86">
        <f>IF(ISNA(VLOOKUP($C97,'Thunder Bay TT Jan 2016 MO'!$A$17:$I$99,9,FALSE))=TRUE,0,VLOOKUP($C97,'Thunder Bay TT Jan 2016 MO'!$A$17:$I$99,9,FALSE))</f>
        <v>0</v>
      </c>
      <c r="AD97" s="86">
        <f>IF(ISNA(VLOOKUP($C97,Event28!$A$17:$I$99,9,FALSE))=TRUE,0,VLOOKUP($C97,Event28!$A$17:$I$99,9,FALSE))</f>
        <v>0</v>
      </c>
      <c r="AE97" s="86">
        <f>IF(ISNA(VLOOKUP($C97,Event29!$A$17:$I$99,9,FALSE))=TRUE,0,VLOOKUP($C97,Event29!$A$17:$I$99,9,FALSE))</f>
        <v>0</v>
      </c>
      <c r="AF97" s="86">
        <f>IF(ISNA(VLOOKUP($C97,Event30!$A$17:$I$99,9,FALSE))=TRUE,0,VLOOKUP($C97,Event30!$A$17:$I$99,9,FALSE))</f>
        <v>0</v>
      </c>
    </row>
    <row r="98" spans="1:32" ht="13.5" customHeight="1">
      <c r="A98" s="151"/>
      <c r="B98" s="151"/>
      <c r="C98" s="43"/>
      <c r="D98" s="90" t="str">
        <f>IF(ISNA(VLOOKUP($C98,'RPA Caclulations'!$C$6:$K$69,3,FALSE))=TRUE,"0",VLOOKUP($C98,'RPA Caclulations'!$C$6:$K$69,3,FALSE))</f>
        <v>0</v>
      </c>
      <c r="E98" s="85" t="str">
        <f>IF(ISNA(VLOOKUP($C98,'Canadian Selections Dec 19 - M'!$A$17:$I$67,9,FALSE))=TRUE,"0",VLOOKUP($C98,'Canadian Selections Dec 19 - M'!$A$17:$I$67,9,FALSE))</f>
        <v>0</v>
      </c>
      <c r="F98" s="86">
        <f>IF(ISNA(VLOOKUP($C98,'Canadian Selections Dec 20 - M'!$A$17:$I$17,9,FALSE))=TRUE,0,VLOOKUP($C98,'Canadian Selections Dec 20 - M'!$A$17:$I$17,9,FALSE))</f>
        <v>0</v>
      </c>
      <c r="G98" s="86">
        <f>IF(ISNA(VLOOKUP($C98,'Le Massif Cnd. Series Jan 16 MO'!$A$17:$I$95,9,FALSE))=TRUE,0,VLOOKUP($C98,'Le Massif Cnd. Series Jan 16 MO'!$A$17:$I$95,9,FALSE))</f>
        <v>0</v>
      </c>
      <c r="H98" s="86">
        <f>IF(ISNA(VLOOKUP($C98,'Le Massif Cnd. Series Jan 17 DM'!$A$17:$I$97,9,FALSE))=TRUE,0,VLOOKUP($C98,'Le Massif Cnd. Series Jan 17 DM'!$A$17:$I$97,9,FALSE))</f>
        <v>0</v>
      </c>
      <c r="I98" s="86">
        <f>IF(ISNA(VLOOKUP($C98,'USSA Bristol Jan 16 MO'!$A$17:$I$100,9,FALSE))=TRUE,0,VLOOKUP($C98,'USSA Bristol Jan 16 MO'!$A$17:$I$100,9,FALSE))</f>
        <v>0</v>
      </c>
      <c r="J98" s="86">
        <f>IF(ISNA(VLOOKUP($C98,'USSA Bristol Jan 17 DM'!$A$17:$I$99,9,FALSE))=TRUE,0,VLOOKUP($C98,'USSA Bristol Jan 17 DM'!$A$17:$I$99,9,FALSE))</f>
        <v>0</v>
      </c>
      <c r="K98" s="86">
        <f>IF(ISNA(VLOOKUP($C98,'Apex Cnd. Series Feb 6 MO'!$A$17:$I$99,9,FALSE))=TRUE,0,VLOOKUP($C98,'Apex Cnd. Series Feb 6 MO'!$A$17:$I$99,9,FALSE))</f>
        <v>0</v>
      </c>
      <c r="L98" s="86">
        <f>IF(ISNA(VLOOKUP($C98,'Apex Cnd. Series Feb 7 DM'!$A$17:$I$99,9,FALSE))=TRUE,0,VLOOKUP($C98,'Apex Cnd. Series Feb 7 DM'!$A$17:$I$99,9,FALSE))</f>
        <v>0</v>
      </c>
      <c r="M98" s="86">
        <f>IF(ISNA(VLOOKUP($C98,'Calabogie TT Feb 7 MO'!$A$17:$I$96,9,FALSE))=TRUE,0,VLOOKUP($C98,'Calabogie TT Feb 7 MO'!$A$17:$I$96,9,FALSE))</f>
        <v>0</v>
      </c>
      <c r="N98" s="86">
        <f>IF(ISNA(VLOOKUP($C98,'Calabogie TT Feb 6 MO'!$A$17:$I$99,9,FALSE))=TRUE,0,VLOOKUP($C98,'Calabogie TT Feb 6 MO'!$A$17:$I$99,9,FALSE))</f>
        <v>0</v>
      </c>
      <c r="O98" s="86">
        <f>IF(ISNA(VLOOKUP($C98,'Calgary Nor-Am Feb 13 MO'!$A$17:$I$99,9,FALSE))=TRUE,0,VLOOKUP($C98,'Calgary Nor-Am Feb 13 MO'!$A$17:$I$99,9,FALSE))</f>
        <v>0</v>
      </c>
      <c r="P98" s="86">
        <f>IF(ISNA(VLOOKUP($C98,'Calgary Nor-Am Feb 14 DM'!$A$17:$I$99,9,FALSE))=TRUE,0,VLOOKUP($C98,'Calgary Nor-Am Feb 14 DM'!$A$17:$I$99,9,FALSE))</f>
        <v>0</v>
      </c>
      <c r="Q98" s="86">
        <f>IF(ISNA(VLOOKUP($C98,'Camp Fortune TT Feb 21 MO'!$A$17:$I$99,9,FALSE))=TRUE,0,VLOOKUP($C98,'Camp Fortune TT Feb 21 MO'!$A$17:$I$99,9,FALSE))</f>
        <v>0</v>
      </c>
      <c r="R98" s="85">
        <f>IF(ISNA(VLOOKUP($C98,'Park City Nor-Am Feb 20 MO'!$A$17:$I$99,9,FALSE))=TRUE,0,VLOOKUP($C98,'Park City Nor-Am Feb 20 MO'!$A$17:$I$99,9,FALSE))</f>
        <v>0</v>
      </c>
      <c r="S98" s="86">
        <f>IF(ISNA(VLOOKUP($C98,'Park City Nor-Am Feb 21 DM'!$A$17:$I$99,9,FALSE))=TRUE,0,VLOOKUP($C98,'Park City Nor-Am Feb 21 DM'!$A$17:$I$99,9,FALSE))</f>
        <v>0</v>
      </c>
      <c r="T98" s="86">
        <f>IF(ISNA(VLOOKUP($C98,'Caledon TT Feb 27 MO'!$A$17:$I$98,9,FALSE))=TRUE,0,VLOOKUP($C98,'Caledon TT Feb 27 MO'!$A$17:$I$98,9,FALSE))</f>
        <v>0</v>
      </c>
      <c r="U98" s="86">
        <f>IF(ISNA(VLOOKUP($C98,'Caledon TT Feb 28 DM'!$A$17:$I$99,9,FALSE))=TRUE,0,VLOOKUP($C98,'Caledon TT Feb 28 DM'!$A$17:$I$99,9,FALSE))</f>
        <v>0</v>
      </c>
      <c r="V98" s="86">
        <f>IF(ISNA(VLOOKUP($C98,'Killington Nor-Am March 5 MO'!$A$17:$I$99,9,FALSE))=TRUE,0,VLOOKUP($C98,'Killington Nor-Am March 5 MO'!$A$17:$I$99,9,FALSE))</f>
        <v>0</v>
      </c>
      <c r="W98" s="86">
        <f>IF(ISNA(VLOOKUP($C98,'Killington Nor-Am March 6 DM'!$A$17:$I$99,9,FALSE))=TRUE,0,VLOOKUP($C98,'Killington Nor-Am March 6 DM'!$A$17:$I$99,9,FALSE))</f>
        <v>0</v>
      </c>
      <c r="X98" s="86">
        <f>IF(ISNA(VLOOKUP($C98,'VSC Nor-Am Feb 27 MO'!$A$17:$I$99,9,FALSE))=TRUE,0,VLOOKUP($C98,'VSC Nor-Am Feb 27 MO'!$A$17:$I$99,9,FALSE))</f>
        <v>0</v>
      </c>
      <c r="Y98" s="86">
        <f>IF(ISNA(VLOOKUP($C98,'VSC Nor-Am Feb 28 DM'!$A$17:$I$99,9,FALSE))=TRUE,0,VLOOKUP($C98,'VSC Nor-Am Feb 28 DM'!$A$17:$I$99,9,FALSE))</f>
        <v>0</v>
      </c>
      <c r="Z98" s="86">
        <f>IF(ISNA(VLOOKUP($C98,'Sr Nationals March 12 MO'!$A$17:$I$99,9,FALSE))=TRUE,0,VLOOKUP($C98,'Sr Nationals March 12 MO'!$A$17:$I$99,9,FALSE))</f>
        <v>0</v>
      </c>
      <c r="AA98" s="86">
        <f>IF(ISNA(VLOOKUP($C98,'Sr Nationals March 13 DM'!$A$17:$I$99,9,FALSE))=TRUE,0,VLOOKUP($C98,'Sr Nationals March 13 DM'!$A$17:$I$99,9,FALSE))</f>
        <v>0</v>
      </c>
      <c r="AB98" s="86">
        <f>IF(ISNA(VLOOKUP($C98,'Jr Nationals March 18 MO'!$A$17:$I$99,9,FALSE))=TRUE,0,VLOOKUP($C98,'Jr Nationals March 18 MO'!$A$17:$I$99,9,FALSE))</f>
        <v>0</v>
      </c>
      <c r="AC98" s="86">
        <f>IF(ISNA(VLOOKUP($C98,'Thunder Bay TT Jan 2016 MO'!$A$17:$I$99,9,FALSE))=TRUE,0,VLOOKUP($C98,'Thunder Bay TT Jan 2016 MO'!$A$17:$I$99,9,FALSE))</f>
        <v>0</v>
      </c>
      <c r="AD98" s="86">
        <f>IF(ISNA(VLOOKUP($C98,Event28!$A$17:$I$99,9,FALSE))=TRUE,0,VLOOKUP($C98,Event28!$A$17:$I$99,9,FALSE))</f>
        <v>0</v>
      </c>
      <c r="AE98" s="86">
        <f>IF(ISNA(VLOOKUP($C98,Event29!$A$17:$I$99,9,FALSE))=TRUE,0,VLOOKUP($C98,Event29!$A$17:$I$99,9,FALSE))</f>
        <v>0</v>
      </c>
      <c r="AF98" s="86">
        <f>IF(ISNA(VLOOKUP($C98,Event30!$A$17:$I$99,9,FALSE))=TRUE,0,VLOOKUP($C98,Event30!$A$17:$I$99,9,FALSE))</f>
        <v>0</v>
      </c>
    </row>
    <row r="99" spans="1:32" ht="13.5" customHeight="1">
      <c r="A99" s="151"/>
      <c r="B99" s="151"/>
      <c r="C99" s="44"/>
      <c r="D99" s="90" t="str">
        <f>IF(ISNA(VLOOKUP($C99,'RPA Caclulations'!$C$6:$K$69,3,FALSE))=TRUE,"0",VLOOKUP($C99,'RPA Caclulations'!$C$6:$K$69,3,FALSE))</f>
        <v>0</v>
      </c>
      <c r="E99" s="85" t="str">
        <f>IF(ISNA(VLOOKUP($C99,'Canadian Selections Dec 19 - M'!$A$17:$I$67,9,FALSE))=TRUE,"0",VLOOKUP($C99,'Canadian Selections Dec 19 - M'!$A$17:$I$67,9,FALSE))</f>
        <v>0</v>
      </c>
      <c r="F99" s="86">
        <f>IF(ISNA(VLOOKUP($C99,'Canadian Selections Dec 20 - M'!$A$17:$I$17,9,FALSE))=TRUE,0,VLOOKUP($C99,'Canadian Selections Dec 20 - M'!$A$17:$I$17,9,FALSE))</f>
        <v>0</v>
      </c>
      <c r="G99" s="86">
        <f>IF(ISNA(VLOOKUP($C99,'Le Massif Cnd. Series Jan 16 MO'!$A$17:$I$95,9,FALSE))=TRUE,0,VLOOKUP($C99,'Le Massif Cnd. Series Jan 16 MO'!$A$17:$I$95,9,FALSE))</f>
        <v>0</v>
      </c>
      <c r="H99" s="86">
        <f>IF(ISNA(VLOOKUP($C99,'Le Massif Cnd. Series Jan 17 DM'!$A$17:$I$97,9,FALSE))=TRUE,0,VLOOKUP($C99,'Le Massif Cnd. Series Jan 17 DM'!$A$17:$I$97,9,FALSE))</f>
        <v>0</v>
      </c>
      <c r="I99" s="86">
        <f>IF(ISNA(VLOOKUP($C99,'USSA Bristol Jan 16 MO'!$A$17:$I$100,9,FALSE))=TRUE,0,VLOOKUP($C99,'USSA Bristol Jan 16 MO'!$A$17:$I$100,9,FALSE))</f>
        <v>0</v>
      </c>
      <c r="J99" s="86">
        <f>IF(ISNA(VLOOKUP($C99,'USSA Bristol Jan 17 DM'!$A$17:$I$99,9,FALSE))=TRUE,0,VLOOKUP($C99,'USSA Bristol Jan 17 DM'!$A$17:$I$99,9,FALSE))</f>
        <v>0</v>
      </c>
      <c r="K99" s="86">
        <f>IF(ISNA(VLOOKUP($C99,'Apex Cnd. Series Feb 6 MO'!$A$17:$I$99,9,FALSE))=TRUE,0,VLOOKUP($C99,'Apex Cnd. Series Feb 6 MO'!$A$17:$I$99,9,FALSE))</f>
        <v>0</v>
      </c>
      <c r="L99" s="86">
        <f>IF(ISNA(VLOOKUP($C99,'Apex Cnd. Series Feb 7 DM'!$A$17:$I$99,9,FALSE))=TRUE,0,VLOOKUP($C99,'Apex Cnd. Series Feb 7 DM'!$A$17:$I$99,9,FALSE))</f>
        <v>0</v>
      </c>
      <c r="M99" s="86">
        <f>IF(ISNA(VLOOKUP($C99,'Calabogie TT Feb 7 MO'!$A$17:$I$96,9,FALSE))=TRUE,0,VLOOKUP($C99,'Calabogie TT Feb 7 MO'!$A$17:$I$96,9,FALSE))</f>
        <v>0</v>
      </c>
      <c r="N99" s="86">
        <f>IF(ISNA(VLOOKUP($C99,'Calabogie TT Feb 6 MO'!$A$17:$I$99,9,FALSE))=TRUE,0,VLOOKUP($C99,'Calabogie TT Feb 6 MO'!$A$17:$I$99,9,FALSE))</f>
        <v>0</v>
      </c>
      <c r="O99" s="86">
        <f>IF(ISNA(VLOOKUP($C99,'Calgary Nor-Am Feb 13 MO'!$A$17:$I$99,9,FALSE))=TRUE,0,VLOOKUP($C99,'Calgary Nor-Am Feb 13 MO'!$A$17:$I$99,9,FALSE))</f>
        <v>0</v>
      </c>
      <c r="P99" s="86">
        <f>IF(ISNA(VLOOKUP($C99,'Calgary Nor-Am Feb 14 DM'!$A$17:$I$99,9,FALSE))=TRUE,0,VLOOKUP($C99,'Calgary Nor-Am Feb 14 DM'!$A$17:$I$99,9,FALSE))</f>
        <v>0</v>
      </c>
      <c r="Q99" s="86">
        <f>IF(ISNA(VLOOKUP($C99,'Camp Fortune TT Feb 21 MO'!$A$17:$I$99,9,FALSE))=TRUE,0,VLOOKUP($C99,'Camp Fortune TT Feb 21 MO'!$A$17:$I$99,9,FALSE))</f>
        <v>0</v>
      </c>
      <c r="R99" s="85">
        <f>IF(ISNA(VLOOKUP($C99,'Park City Nor-Am Feb 20 MO'!$A$17:$I$99,9,FALSE))=TRUE,0,VLOOKUP($C99,'Park City Nor-Am Feb 20 MO'!$A$17:$I$99,9,FALSE))</f>
        <v>0</v>
      </c>
      <c r="S99" s="86">
        <f>IF(ISNA(VLOOKUP($C99,'Park City Nor-Am Feb 21 DM'!$A$17:$I$99,9,FALSE))=TRUE,0,VLOOKUP($C99,'Park City Nor-Am Feb 21 DM'!$A$17:$I$99,9,FALSE))</f>
        <v>0</v>
      </c>
      <c r="T99" s="86">
        <f>IF(ISNA(VLOOKUP($C99,'Caledon TT Feb 27 MO'!$A$17:$I$98,9,FALSE))=TRUE,0,VLOOKUP($C99,'Caledon TT Feb 27 MO'!$A$17:$I$98,9,FALSE))</f>
        <v>0</v>
      </c>
      <c r="U99" s="86">
        <f>IF(ISNA(VLOOKUP($C99,'Caledon TT Feb 28 DM'!$A$17:$I$99,9,FALSE))=TRUE,0,VLOOKUP($C99,'Caledon TT Feb 28 DM'!$A$17:$I$99,9,FALSE))</f>
        <v>0</v>
      </c>
      <c r="V99" s="86">
        <f>IF(ISNA(VLOOKUP($C99,'Killington Nor-Am March 5 MO'!$A$17:$I$99,9,FALSE))=TRUE,0,VLOOKUP($C99,'Killington Nor-Am March 5 MO'!$A$17:$I$99,9,FALSE))</f>
        <v>0</v>
      </c>
      <c r="W99" s="86">
        <f>IF(ISNA(VLOOKUP($C99,'Killington Nor-Am March 6 DM'!$A$17:$I$99,9,FALSE))=TRUE,0,VLOOKUP($C99,'Killington Nor-Am March 6 DM'!$A$17:$I$99,9,FALSE))</f>
        <v>0</v>
      </c>
      <c r="X99" s="86">
        <f>IF(ISNA(VLOOKUP($C99,'VSC Nor-Am Feb 27 MO'!$A$17:$I$99,9,FALSE))=TRUE,0,VLOOKUP($C99,'VSC Nor-Am Feb 27 MO'!$A$17:$I$99,9,FALSE))</f>
        <v>0</v>
      </c>
      <c r="Y99" s="86">
        <f>IF(ISNA(VLOOKUP($C99,'VSC Nor-Am Feb 28 DM'!$A$17:$I$99,9,FALSE))=TRUE,0,VLOOKUP($C99,'VSC Nor-Am Feb 28 DM'!$A$17:$I$99,9,FALSE))</f>
        <v>0</v>
      </c>
      <c r="Z99" s="86">
        <f>IF(ISNA(VLOOKUP($C99,'Sr Nationals March 12 MO'!$A$17:$I$99,9,FALSE))=TRUE,0,VLOOKUP($C99,'Sr Nationals March 12 MO'!$A$17:$I$99,9,FALSE))</f>
        <v>0</v>
      </c>
      <c r="AA99" s="86">
        <f>IF(ISNA(VLOOKUP($C99,'Sr Nationals March 13 DM'!$A$17:$I$99,9,FALSE))=TRUE,0,VLOOKUP($C99,'Sr Nationals March 13 DM'!$A$17:$I$99,9,FALSE))</f>
        <v>0</v>
      </c>
      <c r="AB99" s="86">
        <f>IF(ISNA(VLOOKUP($C99,'Jr Nationals March 18 MO'!$A$17:$I$99,9,FALSE))=TRUE,0,VLOOKUP($C99,'Jr Nationals March 18 MO'!$A$17:$I$99,9,FALSE))</f>
        <v>0</v>
      </c>
      <c r="AC99" s="86">
        <f>IF(ISNA(VLOOKUP($C99,'Thunder Bay TT Jan 2016 MO'!$A$17:$I$99,9,FALSE))=TRUE,0,VLOOKUP($C99,'Thunder Bay TT Jan 2016 MO'!$A$17:$I$99,9,FALSE))</f>
        <v>0</v>
      </c>
      <c r="AD99" s="86">
        <f>IF(ISNA(VLOOKUP($C99,Event28!$A$17:$I$99,9,FALSE))=TRUE,0,VLOOKUP($C99,Event28!$A$17:$I$99,9,FALSE))</f>
        <v>0</v>
      </c>
      <c r="AE99" s="86">
        <f>IF(ISNA(VLOOKUP($C99,Event29!$A$17:$I$99,9,FALSE))=TRUE,0,VLOOKUP($C99,Event29!$A$17:$I$99,9,FALSE))</f>
        <v>0</v>
      </c>
      <c r="AF99" s="86">
        <f>IF(ISNA(VLOOKUP($C99,Event30!$A$17:$I$99,9,FALSE))=TRUE,0,VLOOKUP($C99,Event30!$A$17:$I$99,9,FALSE))</f>
        <v>0</v>
      </c>
    </row>
    <row r="100" spans="1:32" ht="13.5" customHeight="1">
      <c r="A100" s="151"/>
      <c r="B100" s="151"/>
      <c r="C100" s="43"/>
      <c r="D100" s="90" t="str">
        <f>IF(ISNA(VLOOKUP($C100,'RPA Caclulations'!$C$6:$K$69,3,FALSE))=TRUE,"0",VLOOKUP($C100,'RPA Caclulations'!$C$6:$K$69,3,FALSE))</f>
        <v>0</v>
      </c>
      <c r="E100" s="85" t="str">
        <f>IF(ISNA(VLOOKUP($C100,'Canadian Selections Dec 19 - M'!$A$17:$I$67,9,FALSE))=TRUE,"0",VLOOKUP($C100,'Canadian Selections Dec 19 - M'!$A$17:$I$67,9,FALSE))</f>
        <v>0</v>
      </c>
      <c r="F100" s="86">
        <f>IF(ISNA(VLOOKUP($C100,'Canadian Selections Dec 20 - M'!$A$17:$I$17,9,FALSE))=TRUE,0,VLOOKUP($C100,'Canadian Selections Dec 20 - M'!$A$17:$I$17,9,FALSE))</f>
        <v>0</v>
      </c>
      <c r="G100" s="86">
        <f>IF(ISNA(VLOOKUP($C100,'Le Massif Cnd. Series Jan 16 MO'!$A$17:$I$95,9,FALSE))=TRUE,0,VLOOKUP($C100,'Le Massif Cnd. Series Jan 16 MO'!$A$17:$I$95,9,FALSE))</f>
        <v>0</v>
      </c>
      <c r="H100" s="86">
        <f>IF(ISNA(VLOOKUP($C100,'Le Massif Cnd. Series Jan 17 DM'!$A$17:$I$97,9,FALSE))=TRUE,0,VLOOKUP($C100,'Le Massif Cnd. Series Jan 17 DM'!$A$17:$I$97,9,FALSE))</f>
        <v>0</v>
      </c>
      <c r="I100" s="86">
        <f>IF(ISNA(VLOOKUP($C100,'USSA Bristol Jan 16 MO'!$A$17:$I$100,9,FALSE))=TRUE,0,VLOOKUP($C100,'USSA Bristol Jan 16 MO'!$A$17:$I$100,9,FALSE))</f>
        <v>0</v>
      </c>
      <c r="J100" s="86">
        <f>IF(ISNA(VLOOKUP($C100,'USSA Bristol Jan 17 DM'!$A$17:$I$99,9,FALSE))=TRUE,0,VLOOKUP($C100,'USSA Bristol Jan 17 DM'!$A$17:$I$99,9,FALSE))</f>
        <v>0</v>
      </c>
      <c r="K100" s="86">
        <f>IF(ISNA(VLOOKUP($C100,'Apex Cnd. Series Feb 6 MO'!$A$17:$I$99,9,FALSE))=TRUE,0,VLOOKUP($C100,'Apex Cnd. Series Feb 6 MO'!$A$17:$I$99,9,FALSE))</f>
        <v>0</v>
      </c>
      <c r="L100" s="86">
        <f>IF(ISNA(VLOOKUP($C100,'Apex Cnd. Series Feb 7 DM'!$A$17:$I$99,9,FALSE))=TRUE,0,VLOOKUP($C100,'Apex Cnd. Series Feb 7 DM'!$A$17:$I$99,9,FALSE))</f>
        <v>0</v>
      </c>
      <c r="M100" s="86">
        <f>IF(ISNA(VLOOKUP($C100,'Calabogie TT Feb 7 MO'!$A$17:$I$96,9,FALSE))=TRUE,0,VLOOKUP($C100,'Calabogie TT Feb 7 MO'!$A$17:$I$96,9,FALSE))</f>
        <v>0</v>
      </c>
      <c r="N100" s="86">
        <f>IF(ISNA(VLOOKUP($C100,'Calabogie TT Feb 6 MO'!$A$17:$I$99,9,FALSE))=TRUE,0,VLOOKUP($C100,'Calabogie TT Feb 6 MO'!$A$17:$I$99,9,FALSE))</f>
        <v>0</v>
      </c>
      <c r="O100" s="86">
        <f>IF(ISNA(VLOOKUP($C100,'Calgary Nor-Am Feb 13 MO'!$A$17:$I$99,9,FALSE))=TRUE,0,VLOOKUP($C100,'Calgary Nor-Am Feb 13 MO'!$A$17:$I$99,9,FALSE))</f>
        <v>0</v>
      </c>
      <c r="P100" s="86">
        <f>IF(ISNA(VLOOKUP($C100,'Calgary Nor-Am Feb 14 DM'!$A$17:$I$99,9,FALSE))=TRUE,0,VLOOKUP($C100,'Calgary Nor-Am Feb 14 DM'!$A$17:$I$99,9,FALSE))</f>
        <v>0</v>
      </c>
      <c r="Q100" s="86">
        <f>IF(ISNA(VLOOKUP($C100,'Camp Fortune TT Feb 21 MO'!$A$17:$I$99,9,FALSE))=TRUE,0,VLOOKUP($C100,'Camp Fortune TT Feb 21 MO'!$A$17:$I$99,9,FALSE))</f>
        <v>0</v>
      </c>
      <c r="R100" s="85">
        <f>IF(ISNA(VLOOKUP($C100,'Park City Nor-Am Feb 20 MO'!$A$17:$I$99,9,FALSE))=TRUE,0,VLOOKUP($C100,'Park City Nor-Am Feb 20 MO'!$A$17:$I$99,9,FALSE))</f>
        <v>0</v>
      </c>
      <c r="S100" s="86">
        <f>IF(ISNA(VLOOKUP($C100,'Park City Nor-Am Feb 21 DM'!$A$17:$I$99,9,FALSE))=TRUE,0,VLOOKUP($C100,'Park City Nor-Am Feb 21 DM'!$A$17:$I$99,9,FALSE))</f>
        <v>0</v>
      </c>
      <c r="T100" s="86">
        <f>IF(ISNA(VLOOKUP($C100,'Caledon TT Feb 27 MO'!$A$17:$I$98,9,FALSE))=TRUE,0,VLOOKUP($C100,'Caledon TT Feb 27 MO'!$A$17:$I$98,9,FALSE))</f>
        <v>0</v>
      </c>
      <c r="U100" s="86">
        <f>IF(ISNA(VLOOKUP($C100,'Caledon TT Feb 28 DM'!$A$17:$I$99,9,FALSE))=TRUE,0,VLOOKUP($C100,'Caledon TT Feb 28 DM'!$A$17:$I$99,9,FALSE))</f>
        <v>0</v>
      </c>
      <c r="V100" s="86">
        <f>IF(ISNA(VLOOKUP($C100,'Killington Nor-Am March 5 MO'!$A$17:$I$99,9,FALSE))=TRUE,0,VLOOKUP($C100,'Killington Nor-Am March 5 MO'!$A$17:$I$99,9,FALSE))</f>
        <v>0</v>
      </c>
      <c r="W100" s="86">
        <f>IF(ISNA(VLOOKUP($C100,'Killington Nor-Am March 6 DM'!$A$17:$I$99,9,FALSE))=TRUE,0,VLOOKUP($C100,'Killington Nor-Am March 6 DM'!$A$17:$I$99,9,FALSE))</f>
        <v>0</v>
      </c>
      <c r="X100" s="86">
        <f>IF(ISNA(VLOOKUP($C100,'VSC Nor-Am Feb 27 MO'!$A$17:$I$99,9,FALSE))=TRUE,0,VLOOKUP($C100,'VSC Nor-Am Feb 27 MO'!$A$17:$I$99,9,FALSE))</f>
        <v>0</v>
      </c>
      <c r="Y100" s="86">
        <f>IF(ISNA(VLOOKUP($C100,'VSC Nor-Am Feb 28 DM'!$A$17:$I$99,9,FALSE))=TRUE,0,VLOOKUP($C100,'VSC Nor-Am Feb 28 DM'!$A$17:$I$99,9,FALSE))</f>
        <v>0</v>
      </c>
      <c r="Z100" s="86">
        <f>IF(ISNA(VLOOKUP($C100,'Sr Nationals March 12 MO'!$A$17:$I$99,9,FALSE))=TRUE,0,VLOOKUP($C100,'Sr Nationals March 12 MO'!$A$17:$I$99,9,FALSE))</f>
        <v>0</v>
      </c>
      <c r="AA100" s="86">
        <f>IF(ISNA(VLOOKUP($C100,'Sr Nationals March 13 DM'!$A$17:$I$99,9,FALSE))=TRUE,0,VLOOKUP($C100,'Sr Nationals March 13 DM'!$A$17:$I$99,9,FALSE))</f>
        <v>0</v>
      </c>
      <c r="AB100" s="86">
        <f>IF(ISNA(VLOOKUP($C100,'Jr Nationals March 18 MO'!$A$17:$I$99,9,FALSE))=TRUE,0,VLOOKUP($C100,'Jr Nationals March 18 MO'!$A$17:$I$99,9,FALSE))</f>
        <v>0</v>
      </c>
      <c r="AC100" s="86">
        <f>IF(ISNA(VLOOKUP($C100,'Thunder Bay TT Jan 2016 MO'!$A$17:$I$99,9,FALSE))=TRUE,0,VLOOKUP($C100,'Thunder Bay TT Jan 2016 MO'!$A$17:$I$99,9,FALSE))</f>
        <v>0</v>
      </c>
      <c r="AD100" s="86">
        <f>IF(ISNA(VLOOKUP($C100,Event28!$A$17:$I$99,9,FALSE))=TRUE,0,VLOOKUP($C100,Event28!$A$17:$I$99,9,FALSE))</f>
        <v>0</v>
      </c>
      <c r="AE100" s="86">
        <f>IF(ISNA(VLOOKUP($C100,Event29!$A$17:$I$99,9,FALSE))=TRUE,0,VLOOKUP($C100,Event29!$A$17:$I$99,9,FALSE))</f>
        <v>0</v>
      </c>
      <c r="AF100" s="86">
        <f>IF(ISNA(VLOOKUP($C100,Event30!$A$17:$I$99,9,FALSE))=TRUE,0,VLOOKUP($C100,Event30!$A$17:$I$99,9,FALSE))</f>
        <v>0</v>
      </c>
    </row>
    <row r="101" spans="1:32" ht="13.5" customHeight="1">
      <c r="A101" s="151"/>
      <c r="B101" s="151"/>
      <c r="C101" s="44"/>
      <c r="D101" s="90" t="str">
        <f>IF(ISNA(VLOOKUP($C101,'RPA Caclulations'!$C$6:$K$69,3,FALSE))=TRUE,"0",VLOOKUP($C101,'RPA Caclulations'!$C$6:$K$69,3,FALSE))</f>
        <v>0</v>
      </c>
      <c r="E101" s="85" t="str">
        <f>IF(ISNA(VLOOKUP($C101,'Canadian Selections Dec 19 - M'!$A$17:$I$67,9,FALSE))=TRUE,"0",VLOOKUP($C101,'Canadian Selections Dec 19 - M'!$A$17:$I$67,9,FALSE))</f>
        <v>0</v>
      </c>
      <c r="F101" s="86">
        <f>IF(ISNA(VLOOKUP($C101,'Canadian Selections Dec 20 - M'!$A$17:$I$17,9,FALSE))=TRUE,0,VLOOKUP($C101,'Canadian Selections Dec 20 - M'!$A$17:$I$17,9,FALSE))</f>
        <v>0</v>
      </c>
      <c r="G101" s="86">
        <f>IF(ISNA(VLOOKUP($C101,'Le Massif Cnd. Series Jan 16 MO'!$A$17:$I$95,9,FALSE))=TRUE,0,VLOOKUP($C101,'Le Massif Cnd. Series Jan 16 MO'!$A$17:$I$95,9,FALSE))</f>
        <v>0</v>
      </c>
      <c r="H101" s="86">
        <f>IF(ISNA(VLOOKUP($C101,'Le Massif Cnd. Series Jan 17 DM'!$A$17:$I$97,9,FALSE))=TRUE,0,VLOOKUP($C101,'Le Massif Cnd. Series Jan 17 DM'!$A$17:$I$97,9,FALSE))</f>
        <v>0</v>
      </c>
      <c r="I101" s="86">
        <f>IF(ISNA(VLOOKUP($C101,'USSA Bristol Jan 16 MO'!$A$17:$I$100,9,FALSE))=TRUE,0,VLOOKUP($C101,'USSA Bristol Jan 16 MO'!$A$17:$I$100,9,FALSE))</f>
        <v>0</v>
      </c>
      <c r="J101" s="86">
        <f>IF(ISNA(VLOOKUP($C101,'USSA Bristol Jan 17 DM'!$A$17:$I$99,9,FALSE))=TRUE,0,VLOOKUP($C101,'USSA Bristol Jan 17 DM'!$A$17:$I$99,9,FALSE))</f>
        <v>0</v>
      </c>
      <c r="K101" s="86">
        <f>IF(ISNA(VLOOKUP($C101,'Apex Cnd. Series Feb 6 MO'!$A$17:$I$99,9,FALSE))=TRUE,0,VLOOKUP($C101,'Apex Cnd. Series Feb 6 MO'!$A$17:$I$99,9,FALSE))</f>
        <v>0</v>
      </c>
      <c r="L101" s="86">
        <f>IF(ISNA(VLOOKUP($C101,'Apex Cnd. Series Feb 7 DM'!$A$17:$I$99,9,FALSE))=TRUE,0,VLOOKUP($C101,'Apex Cnd. Series Feb 7 DM'!$A$17:$I$99,9,FALSE))</f>
        <v>0</v>
      </c>
      <c r="M101" s="86">
        <f>IF(ISNA(VLOOKUP($C101,'Calabogie TT Feb 7 MO'!$A$17:$I$96,9,FALSE))=TRUE,0,VLOOKUP($C101,'Calabogie TT Feb 7 MO'!$A$17:$I$96,9,FALSE))</f>
        <v>0</v>
      </c>
      <c r="N101" s="86">
        <f>IF(ISNA(VLOOKUP($C101,'Calabogie TT Feb 6 MO'!$A$17:$I$99,9,FALSE))=TRUE,0,VLOOKUP($C101,'Calabogie TT Feb 6 MO'!$A$17:$I$99,9,FALSE))</f>
        <v>0</v>
      </c>
      <c r="O101" s="86">
        <f>IF(ISNA(VLOOKUP($C101,'Calgary Nor-Am Feb 13 MO'!$A$17:$I$99,9,FALSE))=TRUE,0,VLOOKUP($C101,'Calgary Nor-Am Feb 13 MO'!$A$17:$I$99,9,FALSE))</f>
        <v>0</v>
      </c>
      <c r="P101" s="86">
        <f>IF(ISNA(VLOOKUP($C101,'Calgary Nor-Am Feb 14 DM'!$A$17:$I$99,9,FALSE))=TRUE,0,VLOOKUP($C101,'Calgary Nor-Am Feb 14 DM'!$A$17:$I$99,9,FALSE))</f>
        <v>0</v>
      </c>
      <c r="Q101" s="86">
        <f>IF(ISNA(VLOOKUP($C101,'Camp Fortune TT Feb 21 MO'!$A$17:$I$99,9,FALSE))=TRUE,0,VLOOKUP($C101,'Camp Fortune TT Feb 21 MO'!$A$17:$I$99,9,FALSE))</f>
        <v>0</v>
      </c>
      <c r="R101" s="85">
        <f>IF(ISNA(VLOOKUP($C101,'Park City Nor-Am Feb 20 MO'!$A$17:$I$99,9,FALSE))=TRUE,0,VLOOKUP($C101,'Park City Nor-Am Feb 20 MO'!$A$17:$I$99,9,FALSE))</f>
        <v>0</v>
      </c>
      <c r="S101" s="86">
        <f>IF(ISNA(VLOOKUP($C101,'Park City Nor-Am Feb 21 DM'!$A$17:$I$99,9,FALSE))=TRUE,0,VLOOKUP($C101,'Park City Nor-Am Feb 21 DM'!$A$17:$I$99,9,FALSE))</f>
        <v>0</v>
      </c>
      <c r="T101" s="86">
        <f>IF(ISNA(VLOOKUP($C101,'Caledon TT Feb 27 MO'!$A$17:$I$98,9,FALSE))=TRUE,0,VLOOKUP($C101,'Caledon TT Feb 27 MO'!$A$17:$I$98,9,FALSE))</f>
        <v>0</v>
      </c>
      <c r="U101" s="86">
        <f>IF(ISNA(VLOOKUP($C101,'Caledon TT Feb 28 DM'!$A$17:$I$99,9,FALSE))=TRUE,0,VLOOKUP($C101,'Caledon TT Feb 28 DM'!$A$17:$I$99,9,FALSE))</f>
        <v>0</v>
      </c>
      <c r="V101" s="86">
        <f>IF(ISNA(VLOOKUP($C101,'Killington Nor-Am March 5 MO'!$A$17:$I$99,9,FALSE))=TRUE,0,VLOOKUP($C101,'Killington Nor-Am March 5 MO'!$A$17:$I$99,9,FALSE))</f>
        <v>0</v>
      </c>
      <c r="W101" s="86">
        <f>IF(ISNA(VLOOKUP($C101,'Killington Nor-Am March 6 DM'!$A$17:$I$99,9,FALSE))=TRUE,0,VLOOKUP($C101,'Killington Nor-Am March 6 DM'!$A$17:$I$99,9,FALSE))</f>
        <v>0</v>
      </c>
      <c r="X101" s="86">
        <f>IF(ISNA(VLOOKUP($C101,'VSC Nor-Am Feb 27 MO'!$A$17:$I$99,9,FALSE))=TRUE,0,VLOOKUP($C101,'VSC Nor-Am Feb 27 MO'!$A$17:$I$99,9,FALSE))</f>
        <v>0</v>
      </c>
      <c r="Y101" s="86">
        <f>IF(ISNA(VLOOKUP($C101,'VSC Nor-Am Feb 28 DM'!$A$17:$I$99,9,FALSE))=TRUE,0,VLOOKUP($C101,'VSC Nor-Am Feb 28 DM'!$A$17:$I$99,9,FALSE))</f>
        <v>0</v>
      </c>
      <c r="Z101" s="86">
        <f>IF(ISNA(VLOOKUP($C101,'Sr Nationals March 12 MO'!$A$17:$I$99,9,FALSE))=TRUE,0,VLOOKUP($C101,'Sr Nationals March 12 MO'!$A$17:$I$99,9,FALSE))</f>
        <v>0</v>
      </c>
      <c r="AA101" s="86">
        <f>IF(ISNA(VLOOKUP($C101,'Sr Nationals March 13 DM'!$A$17:$I$99,9,FALSE))=TRUE,0,VLOOKUP($C101,'Sr Nationals March 13 DM'!$A$17:$I$99,9,FALSE))</f>
        <v>0</v>
      </c>
      <c r="AB101" s="86">
        <f>IF(ISNA(VLOOKUP($C101,'Jr Nationals March 18 MO'!$A$17:$I$99,9,FALSE))=TRUE,0,VLOOKUP($C101,'Jr Nationals March 18 MO'!$A$17:$I$99,9,FALSE))</f>
        <v>0</v>
      </c>
      <c r="AC101" s="86">
        <f>IF(ISNA(VLOOKUP($C101,'Thunder Bay TT Jan 2016 MO'!$A$17:$I$99,9,FALSE))=TRUE,0,VLOOKUP($C101,'Thunder Bay TT Jan 2016 MO'!$A$17:$I$99,9,FALSE))</f>
        <v>0</v>
      </c>
      <c r="AD101" s="86">
        <f>IF(ISNA(VLOOKUP($C101,Event28!$A$17:$I$99,9,FALSE))=TRUE,0,VLOOKUP($C101,Event28!$A$17:$I$99,9,FALSE))</f>
        <v>0</v>
      </c>
      <c r="AE101" s="86">
        <f>IF(ISNA(VLOOKUP($C101,Event29!$A$17:$I$99,9,FALSE))=TRUE,0,VLOOKUP($C101,Event29!$A$17:$I$99,9,FALSE))</f>
        <v>0</v>
      </c>
      <c r="AF101" s="86">
        <f>IF(ISNA(VLOOKUP($C101,Event30!$A$17:$I$99,9,FALSE))=TRUE,0,VLOOKUP($C101,Event30!$A$17:$I$99,9,FALSE))</f>
        <v>0</v>
      </c>
    </row>
    <row r="102" spans="1:32" ht="13.5" customHeight="1">
      <c r="A102" s="151"/>
      <c r="B102" s="151"/>
      <c r="C102" s="43"/>
      <c r="D102" s="90" t="str">
        <f>IF(ISNA(VLOOKUP($C102,'RPA Caclulations'!$C$6:$K$69,3,FALSE))=TRUE,"0",VLOOKUP($C102,'RPA Caclulations'!$C$6:$K$69,3,FALSE))</f>
        <v>0</v>
      </c>
      <c r="E102" s="85" t="str">
        <f>IF(ISNA(VLOOKUP($C102,'Canadian Selections Dec 19 - M'!$A$17:$I$67,9,FALSE))=TRUE,"0",VLOOKUP($C102,'Canadian Selections Dec 19 - M'!$A$17:$I$67,9,FALSE))</f>
        <v>0</v>
      </c>
      <c r="F102" s="86">
        <f>IF(ISNA(VLOOKUP($C102,'Canadian Selections Dec 20 - M'!$A$17:$I$17,9,FALSE))=TRUE,0,VLOOKUP($C102,'Canadian Selections Dec 20 - M'!$A$17:$I$17,9,FALSE))</f>
        <v>0</v>
      </c>
      <c r="G102" s="86">
        <f>IF(ISNA(VLOOKUP($C102,'Le Massif Cnd. Series Jan 16 MO'!$A$17:$I$95,9,FALSE))=TRUE,0,VLOOKUP($C102,'Le Massif Cnd. Series Jan 16 MO'!$A$17:$I$95,9,FALSE))</f>
        <v>0</v>
      </c>
      <c r="H102" s="86">
        <f>IF(ISNA(VLOOKUP($C102,'Le Massif Cnd. Series Jan 17 DM'!$A$17:$I$97,9,FALSE))=TRUE,0,VLOOKUP($C102,'Le Massif Cnd. Series Jan 17 DM'!$A$17:$I$97,9,FALSE))</f>
        <v>0</v>
      </c>
      <c r="I102" s="86">
        <f>IF(ISNA(VLOOKUP($C102,'USSA Bristol Jan 16 MO'!$A$17:$I$100,9,FALSE))=TRUE,0,VLOOKUP($C102,'USSA Bristol Jan 16 MO'!$A$17:$I$100,9,FALSE))</f>
        <v>0</v>
      </c>
      <c r="J102" s="86">
        <f>IF(ISNA(VLOOKUP($C102,'USSA Bristol Jan 17 DM'!$A$17:$I$99,9,FALSE))=TRUE,0,VLOOKUP($C102,'USSA Bristol Jan 17 DM'!$A$17:$I$99,9,FALSE))</f>
        <v>0</v>
      </c>
      <c r="K102" s="86">
        <f>IF(ISNA(VLOOKUP($C102,'Apex Cnd. Series Feb 6 MO'!$A$17:$I$99,9,FALSE))=TRUE,0,VLOOKUP($C102,'Apex Cnd. Series Feb 6 MO'!$A$17:$I$99,9,FALSE))</f>
        <v>0</v>
      </c>
      <c r="L102" s="86">
        <f>IF(ISNA(VLOOKUP($C102,'Apex Cnd. Series Feb 7 DM'!$A$17:$I$99,9,FALSE))=TRUE,0,VLOOKUP($C102,'Apex Cnd. Series Feb 7 DM'!$A$17:$I$99,9,FALSE))</f>
        <v>0</v>
      </c>
      <c r="M102" s="86">
        <f>IF(ISNA(VLOOKUP($C102,'Calabogie TT Feb 7 MO'!$A$17:$I$96,9,FALSE))=TRUE,0,VLOOKUP($C102,'Calabogie TT Feb 7 MO'!$A$17:$I$96,9,FALSE))</f>
        <v>0</v>
      </c>
      <c r="N102" s="86">
        <f>IF(ISNA(VLOOKUP($C102,'Calabogie TT Feb 6 MO'!$A$17:$I$99,9,FALSE))=TRUE,0,VLOOKUP($C102,'Calabogie TT Feb 6 MO'!$A$17:$I$99,9,FALSE))</f>
        <v>0</v>
      </c>
      <c r="O102" s="86">
        <f>IF(ISNA(VLOOKUP($C102,'Calgary Nor-Am Feb 13 MO'!$A$17:$I$99,9,FALSE))=TRUE,0,VLOOKUP($C102,'Calgary Nor-Am Feb 13 MO'!$A$17:$I$99,9,FALSE))</f>
        <v>0</v>
      </c>
      <c r="P102" s="86">
        <f>IF(ISNA(VLOOKUP($C102,'Calgary Nor-Am Feb 14 DM'!$A$17:$I$99,9,FALSE))=TRUE,0,VLOOKUP($C102,'Calgary Nor-Am Feb 14 DM'!$A$17:$I$99,9,FALSE))</f>
        <v>0</v>
      </c>
      <c r="Q102" s="86">
        <f>IF(ISNA(VLOOKUP($C102,'Camp Fortune TT Feb 21 MO'!$A$17:$I$99,9,FALSE))=TRUE,0,VLOOKUP($C102,'Camp Fortune TT Feb 21 MO'!$A$17:$I$99,9,FALSE))</f>
        <v>0</v>
      </c>
      <c r="R102" s="85">
        <f>IF(ISNA(VLOOKUP($C102,'Park City Nor-Am Feb 20 MO'!$A$17:$I$99,9,FALSE))=TRUE,0,VLOOKUP($C102,'Park City Nor-Am Feb 20 MO'!$A$17:$I$99,9,FALSE))</f>
        <v>0</v>
      </c>
      <c r="S102" s="86">
        <f>IF(ISNA(VLOOKUP($C102,'Park City Nor-Am Feb 21 DM'!$A$17:$I$99,9,FALSE))=TRUE,0,VLOOKUP($C102,'Park City Nor-Am Feb 21 DM'!$A$17:$I$99,9,FALSE))</f>
        <v>0</v>
      </c>
      <c r="T102" s="86">
        <f>IF(ISNA(VLOOKUP($C102,'Caledon TT Feb 27 MO'!$A$17:$I$98,9,FALSE))=TRUE,0,VLOOKUP($C102,'Caledon TT Feb 27 MO'!$A$17:$I$98,9,FALSE))</f>
        <v>0</v>
      </c>
      <c r="U102" s="86">
        <f>IF(ISNA(VLOOKUP($C102,'Caledon TT Feb 28 DM'!$A$17:$I$99,9,FALSE))=TRUE,0,VLOOKUP($C102,'Caledon TT Feb 28 DM'!$A$17:$I$99,9,FALSE))</f>
        <v>0</v>
      </c>
      <c r="V102" s="86">
        <f>IF(ISNA(VLOOKUP($C102,'Killington Nor-Am March 5 MO'!$A$17:$I$99,9,FALSE))=TRUE,0,VLOOKUP($C102,'Killington Nor-Am March 5 MO'!$A$17:$I$99,9,FALSE))</f>
        <v>0</v>
      </c>
      <c r="W102" s="86">
        <f>IF(ISNA(VLOOKUP($C102,'Killington Nor-Am March 6 DM'!$A$17:$I$99,9,FALSE))=TRUE,0,VLOOKUP($C102,'Killington Nor-Am March 6 DM'!$A$17:$I$99,9,FALSE))</f>
        <v>0</v>
      </c>
      <c r="X102" s="86">
        <f>IF(ISNA(VLOOKUP($C102,'VSC Nor-Am Feb 27 MO'!$A$17:$I$99,9,FALSE))=TRUE,0,VLOOKUP($C102,'VSC Nor-Am Feb 27 MO'!$A$17:$I$99,9,FALSE))</f>
        <v>0</v>
      </c>
      <c r="Y102" s="86">
        <f>IF(ISNA(VLOOKUP($C102,'VSC Nor-Am Feb 28 DM'!$A$17:$I$99,9,FALSE))=TRUE,0,VLOOKUP($C102,'VSC Nor-Am Feb 28 DM'!$A$17:$I$99,9,FALSE))</f>
        <v>0</v>
      </c>
      <c r="Z102" s="86">
        <f>IF(ISNA(VLOOKUP($C102,'Sr Nationals March 12 MO'!$A$17:$I$99,9,FALSE))=TRUE,0,VLOOKUP($C102,'Sr Nationals March 12 MO'!$A$17:$I$99,9,FALSE))</f>
        <v>0</v>
      </c>
      <c r="AA102" s="86">
        <f>IF(ISNA(VLOOKUP($C102,'Sr Nationals March 13 DM'!$A$17:$I$99,9,FALSE))=TRUE,0,VLOOKUP($C102,'Sr Nationals March 13 DM'!$A$17:$I$99,9,FALSE))</f>
        <v>0</v>
      </c>
      <c r="AB102" s="86">
        <f>IF(ISNA(VLOOKUP($C102,'Jr Nationals March 18 MO'!$A$17:$I$99,9,FALSE))=TRUE,0,VLOOKUP($C102,'Jr Nationals March 18 MO'!$A$17:$I$99,9,FALSE))</f>
        <v>0</v>
      </c>
      <c r="AC102" s="86">
        <f>IF(ISNA(VLOOKUP($C102,'Thunder Bay TT Jan 2016 MO'!$A$17:$I$99,9,FALSE))=TRUE,0,VLOOKUP($C102,'Thunder Bay TT Jan 2016 MO'!$A$17:$I$99,9,FALSE))</f>
        <v>0</v>
      </c>
      <c r="AD102" s="86">
        <f>IF(ISNA(VLOOKUP($C102,Event28!$A$17:$I$99,9,FALSE))=TRUE,0,VLOOKUP($C102,Event28!$A$17:$I$99,9,FALSE))</f>
        <v>0</v>
      </c>
      <c r="AE102" s="86">
        <f>IF(ISNA(VLOOKUP($C102,Event29!$A$17:$I$99,9,FALSE))=TRUE,0,VLOOKUP($C102,Event29!$A$17:$I$99,9,FALSE))</f>
        <v>0</v>
      </c>
      <c r="AF102" s="86">
        <f>IF(ISNA(VLOOKUP($C102,Event30!$A$17:$I$99,9,FALSE))=TRUE,0,VLOOKUP($C102,Event30!$A$17:$I$99,9,FALSE))</f>
        <v>0</v>
      </c>
    </row>
    <row r="103" spans="1:32" ht="13.5" customHeight="1">
      <c r="A103" s="151"/>
      <c r="B103" s="151"/>
      <c r="C103" s="44"/>
      <c r="D103" s="90" t="str">
        <f>IF(ISNA(VLOOKUP($C103,'RPA Caclulations'!$C$6:$K$69,3,FALSE))=TRUE,"0",VLOOKUP($C103,'RPA Caclulations'!$C$6:$K$69,3,FALSE))</f>
        <v>0</v>
      </c>
      <c r="E103" s="85" t="str">
        <f>IF(ISNA(VLOOKUP($C103,'Canadian Selections Dec 19 - M'!$A$17:$I$67,9,FALSE))=TRUE,"0",VLOOKUP($C103,'Canadian Selections Dec 19 - M'!$A$17:$I$67,9,FALSE))</f>
        <v>0</v>
      </c>
      <c r="F103" s="86">
        <f>IF(ISNA(VLOOKUP($C103,'Canadian Selections Dec 20 - M'!$A$17:$I$17,9,FALSE))=TRUE,0,VLOOKUP($C103,'Canadian Selections Dec 20 - M'!$A$17:$I$17,9,FALSE))</f>
        <v>0</v>
      </c>
      <c r="G103" s="86">
        <f>IF(ISNA(VLOOKUP($C103,'Le Massif Cnd. Series Jan 16 MO'!$A$17:$I$95,9,FALSE))=TRUE,0,VLOOKUP($C103,'Le Massif Cnd. Series Jan 16 MO'!$A$17:$I$95,9,FALSE))</f>
        <v>0</v>
      </c>
      <c r="H103" s="86">
        <f>IF(ISNA(VLOOKUP($C103,'Le Massif Cnd. Series Jan 17 DM'!$A$17:$I$97,9,FALSE))=TRUE,0,VLOOKUP($C103,'Le Massif Cnd. Series Jan 17 DM'!$A$17:$I$97,9,FALSE))</f>
        <v>0</v>
      </c>
      <c r="I103" s="86">
        <f>IF(ISNA(VLOOKUP($C103,'USSA Bristol Jan 16 MO'!$A$17:$I$100,9,FALSE))=TRUE,0,VLOOKUP($C103,'USSA Bristol Jan 16 MO'!$A$17:$I$100,9,FALSE))</f>
        <v>0</v>
      </c>
      <c r="J103" s="86">
        <f>IF(ISNA(VLOOKUP($C103,'USSA Bristol Jan 17 DM'!$A$17:$I$99,9,FALSE))=TRUE,0,VLOOKUP($C103,'USSA Bristol Jan 17 DM'!$A$17:$I$99,9,FALSE))</f>
        <v>0</v>
      </c>
      <c r="K103" s="86">
        <f>IF(ISNA(VLOOKUP($C103,'Apex Cnd. Series Feb 6 MO'!$A$17:$I$99,9,FALSE))=TRUE,0,VLOOKUP($C103,'Apex Cnd. Series Feb 6 MO'!$A$17:$I$99,9,FALSE))</f>
        <v>0</v>
      </c>
      <c r="L103" s="86">
        <f>IF(ISNA(VLOOKUP($C103,'Apex Cnd. Series Feb 7 DM'!$A$17:$I$99,9,FALSE))=TRUE,0,VLOOKUP($C103,'Apex Cnd. Series Feb 7 DM'!$A$17:$I$99,9,FALSE))</f>
        <v>0</v>
      </c>
      <c r="M103" s="86">
        <f>IF(ISNA(VLOOKUP($C103,'Calabogie TT Feb 7 MO'!$A$17:$I$96,9,FALSE))=TRUE,0,VLOOKUP($C103,'Calabogie TT Feb 7 MO'!$A$17:$I$96,9,FALSE))</f>
        <v>0</v>
      </c>
      <c r="N103" s="86">
        <f>IF(ISNA(VLOOKUP($C103,'Calabogie TT Feb 6 MO'!$A$17:$I$99,9,FALSE))=TRUE,0,VLOOKUP($C103,'Calabogie TT Feb 6 MO'!$A$17:$I$99,9,FALSE))</f>
        <v>0</v>
      </c>
      <c r="O103" s="86">
        <f>IF(ISNA(VLOOKUP($C103,'Calgary Nor-Am Feb 13 MO'!$A$17:$I$99,9,FALSE))=TRUE,0,VLOOKUP($C103,'Calgary Nor-Am Feb 13 MO'!$A$17:$I$99,9,FALSE))</f>
        <v>0</v>
      </c>
      <c r="P103" s="86">
        <f>IF(ISNA(VLOOKUP($C103,'Calgary Nor-Am Feb 14 DM'!$A$17:$I$99,9,FALSE))=TRUE,0,VLOOKUP($C103,'Calgary Nor-Am Feb 14 DM'!$A$17:$I$99,9,FALSE))</f>
        <v>0</v>
      </c>
      <c r="Q103" s="86">
        <f>IF(ISNA(VLOOKUP($C103,'Camp Fortune TT Feb 21 MO'!$A$17:$I$99,9,FALSE))=TRUE,0,VLOOKUP($C103,'Camp Fortune TT Feb 21 MO'!$A$17:$I$99,9,FALSE))</f>
        <v>0</v>
      </c>
      <c r="R103" s="85">
        <f>IF(ISNA(VLOOKUP($C103,'Park City Nor-Am Feb 20 MO'!$A$17:$I$99,9,FALSE))=TRUE,0,VLOOKUP($C103,'Park City Nor-Am Feb 20 MO'!$A$17:$I$99,9,FALSE))</f>
        <v>0</v>
      </c>
      <c r="S103" s="86">
        <f>IF(ISNA(VLOOKUP($C103,'Park City Nor-Am Feb 21 DM'!$A$17:$I$99,9,FALSE))=TRUE,0,VLOOKUP($C103,'Park City Nor-Am Feb 21 DM'!$A$17:$I$99,9,FALSE))</f>
        <v>0</v>
      </c>
      <c r="T103" s="86">
        <f>IF(ISNA(VLOOKUP($C103,'Caledon TT Feb 27 MO'!$A$17:$I$98,9,FALSE))=TRUE,0,VLOOKUP($C103,'Caledon TT Feb 27 MO'!$A$17:$I$98,9,FALSE))</f>
        <v>0</v>
      </c>
      <c r="U103" s="86">
        <f>IF(ISNA(VLOOKUP($C103,'Caledon TT Feb 28 DM'!$A$17:$I$99,9,FALSE))=TRUE,0,VLOOKUP($C103,'Caledon TT Feb 28 DM'!$A$17:$I$99,9,FALSE))</f>
        <v>0</v>
      </c>
      <c r="V103" s="86">
        <f>IF(ISNA(VLOOKUP($C103,'Killington Nor-Am March 5 MO'!$A$17:$I$99,9,FALSE))=TRUE,0,VLOOKUP($C103,'Killington Nor-Am March 5 MO'!$A$17:$I$99,9,FALSE))</f>
        <v>0</v>
      </c>
      <c r="W103" s="86">
        <f>IF(ISNA(VLOOKUP($C103,'Killington Nor-Am March 6 DM'!$A$17:$I$99,9,FALSE))=TRUE,0,VLOOKUP($C103,'Killington Nor-Am March 6 DM'!$A$17:$I$99,9,FALSE))</f>
        <v>0</v>
      </c>
      <c r="X103" s="86">
        <f>IF(ISNA(VLOOKUP($C103,'VSC Nor-Am Feb 27 MO'!$A$17:$I$99,9,FALSE))=TRUE,0,VLOOKUP($C103,'VSC Nor-Am Feb 27 MO'!$A$17:$I$99,9,FALSE))</f>
        <v>0</v>
      </c>
      <c r="Y103" s="86">
        <f>IF(ISNA(VLOOKUP($C103,'VSC Nor-Am Feb 28 DM'!$A$17:$I$99,9,FALSE))=TRUE,0,VLOOKUP($C103,'VSC Nor-Am Feb 28 DM'!$A$17:$I$99,9,FALSE))</f>
        <v>0</v>
      </c>
      <c r="Z103" s="86">
        <f>IF(ISNA(VLOOKUP($C103,'Sr Nationals March 12 MO'!$A$17:$I$99,9,FALSE))=TRUE,0,VLOOKUP($C103,'Sr Nationals March 12 MO'!$A$17:$I$99,9,FALSE))</f>
        <v>0</v>
      </c>
      <c r="AA103" s="86">
        <f>IF(ISNA(VLOOKUP($C103,'Sr Nationals March 13 DM'!$A$17:$I$99,9,FALSE))=TRUE,0,VLOOKUP($C103,'Sr Nationals March 13 DM'!$A$17:$I$99,9,FALSE))</f>
        <v>0</v>
      </c>
      <c r="AB103" s="86">
        <f>IF(ISNA(VLOOKUP($C103,'Jr Nationals March 18 MO'!$A$17:$I$99,9,FALSE))=TRUE,0,VLOOKUP($C103,'Jr Nationals March 18 MO'!$A$17:$I$99,9,FALSE))</f>
        <v>0</v>
      </c>
      <c r="AC103" s="86">
        <f>IF(ISNA(VLOOKUP($C103,'Thunder Bay TT Jan 2016 MO'!$A$17:$I$99,9,FALSE))=TRUE,0,VLOOKUP($C103,'Thunder Bay TT Jan 2016 MO'!$A$17:$I$99,9,FALSE))</f>
        <v>0</v>
      </c>
      <c r="AD103" s="86">
        <f>IF(ISNA(VLOOKUP($C103,Event28!$A$17:$I$99,9,FALSE))=TRUE,0,VLOOKUP($C103,Event28!$A$17:$I$99,9,FALSE))</f>
        <v>0</v>
      </c>
      <c r="AE103" s="86">
        <f>IF(ISNA(VLOOKUP($C103,Event29!$A$17:$I$99,9,FALSE))=TRUE,0,VLOOKUP($C103,Event29!$A$17:$I$99,9,FALSE))</f>
        <v>0</v>
      </c>
      <c r="AF103" s="86">
        <f>IF(ISNA(VLOOKUP($C103,Event30!$A$17:$I$99,9,FALSE))=TRUE,0,VLOOKUP($C103,Event30!$A$17:$I$99,9,FALSE))</f>
        <v>0</v>
      </c>
    </row>
    <row r="104" spans="1:32" ht="13.5" customHeight="1">
      <c r="A104" s="151"/>
      <c r="B104" s="151"/>
      <c r="C104" s="43"/>
      <c r="D104" s="90" t="str">
        <f>IF(ISNA(VLOOKUP($C104,'RPA Caclulations'!$C$6:$K$69,3,FALSE))=TRUE,"0",VLOOKUP($C104,'RPA Caclulations'!$C$6:$K$69,3,FALSE))</f>
        <v>0</v>
      </c>
      <c r="E104" s="85" t="str">
        <f>IF(ISNA(VLOOKUP($C104,'Canadian Selections Dec 19 - M'!$A$17:$I$67,9,FALSE))=TRUE,"0",VLOOKUP($C104,'Canadian Selections Dec 19 - M'!$A$17:$I$67,9,FALSE))</f>
        <v>0</v>
      </c>
      <c r="F104" s="86">
        <f>IF(ISNA(VLOOKUP($C104,'Canadian Selections Dec 20 - M'!$A$17:$I$17,9,FALSE))=TRUE,0,VLOOKUP($C104,'Canadian Selections Dec 20 - M'!$A$17:$I$17,9,FALSE))</f>
        <v>0</v>
      </c>
      <c r="G104" s="86">
        <f>IF(ISNA(VLOOKUP($C104,'Le Massif Cnd. Series Jan 16 MO'!$A$17:$I$95,9,FALSE))=TRUE,0,VLOOKUP($C104,'Le Massif Cnd. Series Jan 16 MO'!$A$17:$I$95,9,FALSE))</f>
        <v>0</v>
      </c>
      <c r="H104" s="86">
        <f>IF(ISNA(VLOOKUP($C104,'Le Massif Cnd. Series Jan 17 DM'!$A$17:$I$97,9,FALSE))=TRUE,0,VLOOKUP($C104,'Le Massif Cnd. Series Jan 17 DM'!$A$17:$I$97,9,FALSE))</f>
        <v>0</v>
      </c>
      <c r="I104" s="86">
        <f>IF(ISNA(VLOOKUP($C104,'USSA Bristol Jan 16 MO'!$A$17:$I$100,9,FALSE))=TRUE,0,VLOOKUP($C104,'USSA Bristol Jan 16 MO'!$A$17:$I$100,9,FALSE))</f>
        <v>0</v>
      </c>
      <c r="J104" s="86">
        <f>IF(ISNA(VLOOKUP($C104,'USSA Bristol Jan 17 DM'!$A$17:$I$99,9,FALSE))=TRUE,0,VLOOKUP($C104,'USSA Bristol Jan 17 DM'!$A$17:$I$99,9,FALSE))</f>
        <v>0</v>
      </c>
      <c r="K104" s="86">
        <f>IF(ISNA(VLOOKUP($C104,'Apex Cnd. Series Feb 6 MO'!$A$17:$I$99,9,FALSE))=TRUE,0,VLOOKUP($C104,'Apex Cnd. Series Feb 6 MO'!$A$17:$I$99,9,FALSE))</f>
        <v>0</v>
      </c>
      <c r="L104" s="86">
        <f>IF(ISNA(VLOOKUP($C104,'Apex Cnd. Series Feb 7 DM'!$A$17:$I$99,9,FALSE))=TRUE,0,VLOOKUP($C104,'Apex Cnd. Series Feb 7 DM'!$A$17:$I$99,9,FALSE))</f>
        <v>0</v>
      </c>
      <c r="M104" s="86">
        <f>IF(ISNA(VLOOKUP($C104,'Calabogie TT Feb 7 MO'!$A$17:$I$96,9,FALSE))=TRUE,0,VLOOKUP($C104,'Calabogie TT Feb 7 MO'!$A$17:$I$96,9,FALSE))</f>
        <v>0</v>
      </c>
      <c r="N104" s="86">
        <f>IF(ISNA(VLOOKUP($C104,'Calabogie TT Feb 6 MO'!$A$17:$I$99,9,FALSE))=TRUE,0,VLOOKUP($C104,'Calabogie TT Feb 6 MO'!$A$17:$I$99,9,FALSE))</f>
        <v>0</v>
      </c>
      <c r="O104" s="86">
        <f>IF(ISNA(VLOOKUP($C104,'Calgary Nor-Am Feb 13 MO'!$A$17:$I$99,9,FALSE))=TRUE,0,VLOOKUP($C104,'Calgary Nor-Am Feb 13 MO'!$A$17:$I$99,9,FALSE))</f>
        <v>0</v>
      </c>
      <c r="P104" s="86">
        <f>IF(ISNA(VLOOKUP($C104,'Calgary Nor-Am Feb 14 DM'!$A$17:$I$99,9,FALSE))=TRUE,0,VLOOKUP($C104,'Calgary Nor-Am Feb 14 DM'!$A$17:$I$99,9,FALSE))</f>
        <v>0</v>
      </c>
      <c r="Q104" s="86">
        <f>IF(ISNA(VLOOKUP($C104,'Camp Fortune TT Feb 21 MO'!$A$17:$I$99,9,FALSE))=TRUE,0,VLOOKUP($C104,'Camp Fortune TT Feb 21 MO'!$A$17:$I$99,9,FALSE))</f>
        <v>0</v>
      </c>
      <c r="R104" s="85">
        <f>IF(ISNA(VLOOKUP($C104,'Park City Nor-Am Feb 20 MO'!$A$17:$I$99,9,FALSE))=TRUE,0,VLOOKUP($C104,'Park City Nor-Am Feb 20 MO'!$A$17:$I$99,9,FALSE))</f>
        <v>0</v>
      </c>
      <c r="S104" s="86">
        <f>IF(ISNA(VLOOKUP($C104,'Park City Nor-Am Feb 21 DM'!$A$17:$I$99,9,FALSE))=TRUE,0,VLOOKUP($C104,'Park City Nor-Am Feb 21 DM'!$A$17:$I$99,9,FALSE))</f>
        <v>0</v>
      </c>
      <c r="T104" s="86">
        <f>IF(ISNA(VLOOKUP($C104,'Caledon TT Feb 27 MO'!$A$17:$I$98,9,FALSE))=TRUE,0,VLOOKUP($C104,'Caledon TT Feb 27 MO'!$A$17:$I$98,9,FALSE))</f>
        <v>0</v>
      </c>
      <c r="U104" s="86">
        <f>IF(ISNA(VLOOKUP($C104,'Caledon TT Feb 28 DM'!$A$17:$I$99,9,FALSE))=TRUE,0,VLOOKUP($C104,'Caledon TT Feb 28 DM'!$A$17:$I$99,9,FALSE))</f>
        <v>0</v>
      </c>
      <c r="V104" s="86">
        <f>IF(ISNA(VLOOKUP($C104,'Killington Nor-Am March 5 MO'!$A$17:$I$99,9,FALSE))=TRUE,0,VLOOKUP($C104,'Killington Nor-Am March 5 MO'!$A$17:$I$99,9,FALSE))</f>
        <v>0</v>
      </c>
      <c r="W104" s="86">
        <f>IF(ISNA(VLOOKUP($C104,'Killington Nor-Am March 6 DM'!$A$17:$I$99,9,FALSE))=TRUE,0,VLOOKUP($C104,'Killington Nor-Am March 6 DM'!$A$17:$I$99,9,FALSE))</f>
        <v>0</v>
      </c>
      <c r="X104" s="86">
        <f>IF(ISNA(VLOOKUP($C104,'VSC Nor-Am Feb 27 MO'!$A$17:$I$99,9,FALSE))=TRUE,0,VLOOKUP($C104,'VSC Nor-Am Feb 27 MO'!$A$17:$I$99,9,FALSE))</f>
        <v>0</v>
      </c>
      <c r="Y104" s="86">
        <f>IF(ISNA(VLOOKUP($C104,'VSC Nor-Am Feb 28 DM'!$A$17:$I$99,9,FALSE))=TRUE,0,VLOOKUP($C104,'VSC Nor-Am Feb 28 DM'!$A$17:$I$99,9,FALSE))</f>
        <v>0</v>
      </c>
      <c r="Z104" s="86">
        <f>IF(ISNA(VLOOKUP($C104,'Sr Nationals March 12 MO'!$A$17:$I$99,9,FALSE))=TRUE,0,VLOOKUP($C104,'Sr Nationals March 12 MO'!$A$17:$I$99,9,FALSE))</f>
        <v>0</v>
      </c>
      <c r="AA104" s="86">
        <f>IF(ISNA(VLOOKUP($C104,'Sr Nationals March 13 DM'!$A$17:$I$99,9,FALSE))=TRUE,0,VLOOKUP($C104,'Sr Nationals March 13 DM'!$A$17:$I$99,9,FALSE))</f>
        <v>0</v>
      </c>
      <c r="AB104" s="86">
        <f>IF(ISNA(VLOOKUP($C104,'Jr Nationals March 18 MO'!$A$17:$I$99,9,FALSE))=TRUE,0,VLOOKUP($C104,'Jr Nationals March 18 MO'!$A$17:$I$99,9,FALSE))</f>
        <v>0</v>
      </c>
      <c r="AC104" s="86">
        <f>IF(ISNA(VLOOKUP($C104,'Thunder Bay TT Jan 2016 MO'!$A$17:$I$99,9,FALSE))=TRUE,0,VLOOKUP($C104,'Thunder Bay TT Jan 2016 MO'!$A$17:$I$99,9,FALSE))</f>
        <v>0</v>
      </c>
      <c r="AD104" s="86">
        <f>IF(ISNA(VLOOKUP($C104,Event28!$A$17:$I$99,9,FALSE))=TRUE,0,VLOOKUP($C104,Event28!$A$17:$I$99,9,FALSE))</f>
        <v>0</v>
      </c>
      <c r="AE104" s="86">
        <f>IF(ISNA(VLOOKUP($C104,Event29!$A$17:$I$99,9,FALSE))=TRUE,0,VLOOKUP($C104,Event29!$A$17:$I$99,9,FALSE))</f>
        <v>0</v>
      </c>
      <c r="AF104" s="86">
        <f>IF(ISNA(VLOOKUP($C104,Event30!$A$17:$I$99,9,FALSE))=TRUE,0,VLOOKUP($C104,Event30!$A$17:$I$99,9,FALSE))</f>
        <v>0</v>
      </c>
    </row>
    <row r="105" spans="1:32" ht="13.5" customHeight="1">
      <c r="A105" s="151"/>
      <c r="B105" s="151"/>
      <c r="C105" s="44"/>
      <c r="D105" s="90" t="str">
        <f>IF(ISNA(VLOOKUP($C105,'RPA Caclulations'!$C$6:$K$69,3,FALSE))=TRUE,"0",VLOOKUP($C105,'RPA Caclulations'!$C$6:$K$69,3,FALSE))</f>
        <v>0</v>
      </c>
      <c r="E105" s="85" t="str">
        <f>IF(ISNA(VLOOKUP($C105,'Canadian Selections Dec 19 - M'!$A$17:$I$67,9,FALSE))=TRUE,"0",VLOOKUP($C105,'Canadian Selections Dec 19 - M'!$A$17:$I$67,9,FALSE))</f>
        <v>0</v>
      </c>
      <c r="F105" s="86">
        <f>IF(ISNA(VLOOKUP($C105,'Canadian Selections Dec 20 - M'!$A$17:$I$17,9,FALSE))=TRUE,0,VLOOKUP($C105,'Canadian Selections Dec 20 - M'!$A$17:$I$17,9,FALSE))</f>
        <v>0</v>
      </c>
      <c r="G105" s="86">
        <f>IF(ISNA(VLOOKUP($C105,'Le Massif Cnd. Series Jan 16 MO'!$A$17:$I$95,9,FALSE))=TRUE,0,VLOOKUP($C105,'Le Massif Cnd. Series Jan 16 MO'!$A$17:$I$95,9,FALSE))</f>
        <v>0</v>
      </c>
      <c r="H105" s="86">
        <f>IF(ISNA(VLOOKUP($C105,'Le Massif Cnd. Series Jan 17 DM'!$A$17:$I$97,9,FALSE))=TRUE,0,VLOOKUP($C105,'Le Massif Cnd. Series Jan 17 DM'!$A$17:$I$97,9,FALSE))</f>
        <v>0</v>
      </c>
      <c r="I105" s="86">
        <f>IF(ISNA(VLOOKUP($C105,'USSA Bristol Jan 16 MO'!$A$17:$I$100,9,FALSE))=TRUE,0,VLOOKUP($C105,'USSA Bristol Jan 16 MO'!$A$17:$I$100,9,FALSE))</f>
        <v>0</v>
      </c>
      <c r="J105" s="86">
        <f>IF(ISNA(VLOOKUP($C105,'USSA Bristol Jan 17 DM'!$A$17:$I$99,9,FALSE))=TRUE,0,VLOOKUP($C105,'USSA Bristol Jan 17 DM'!$A$17:$I$99,9,FALSE))</f>
        <v>0</v>
      </c>
      <c r="K105" s="86">
        <f>IF(ISNA(VLOOKUP($C105,'Apex Cnd. Series Feb 6 MO'!$A$17:$I$99,9,FALSE))=TRUE,0,VLOOKUP($C105,'Apex Cnd. Series Feb 6 MO'!$A$17:$I$99,9,FALSE))</f>
        <v>0</v>
      </c>
      <c r="L105" s="86">
        <f>IF(ISNA(VLOOKUP($C105,'Apex Cnd. Series Feb 7 DM'!$A$17:$I$99,9,FALSE))=TRUE,0,VLOOKUP($C105,'Apex Cnd. Series Feb 7 DM'!$A$17:$I$99,9,FALSE))</f>
        <v>0</v>
      </c>
      <c r="M105" s="86">
        <f>IF(ISNA(VLOOKUP($C105,'Calabogie TT Feb 7 MO'!$A$17:$I$96,9,FALSE))=TRUE,0,VLOOKUP($C105,'Calabogie TT Feb 7 MO'!$A$17:$I$96,9,FALSE))</f>
        <v>0</v>
      </c>
      <c r="N105" s="86">
        <f>IF(ISNA(VLOOKUP($C105,'Calabogie TT Feb 6 MO'!$A$17:$I$99,9,FALSE))=TRUE,0,VLOOKUP($C105,'Calabogie TT Feb 6 MO'!$A$17:$I$99,9,FALSE))</f>
        <v>0</v>
      </c>
      <c r="O105" s="86">
        <f>IF(ISNA(VLOOKUP($C105,'Calgary Nor-Am Feb 13 MO'!$A$17:$I$99,9,FALSE))=TRUE,0,VLOOKUP($C105,'Calgary Nor-Am Feb 13 MO'!$A$17:$I$99,9,FALSE))</f>
        <v>0</v>
      </c>
      <c r="P105" s="86">
        <f>IF(ISNA(VLOOKUP($C105,'Calgary Nor-Am Feb 14 DM'!$A$17:$I$99,9,FALSE))=TRUE,0,VLOOKUP($C105,'Calgary Nor-Am Feb 14 DM'!$A$17:$I$99,9,FALSE))</f>
        <v>0</v>
      </c>
      <c r="Q105" s="86">
        <f>IF(ISNA(VLOOKUP($C105,'Camp Fortune TT Feb 21 MO'!$A$17:$I$99,9,FALSE))=TRUE,0,VLOOKUP($C105,'Camp Fortune TT Feb 21 MO'!$A$17:$I$99,9,FALSE))</f>
        <v>0</v>
      </c>
      <c r="R105" s="85">
        <f>IF(ISNA(VLOOKUP($C105,'Park City Nor-Am Feb 20 MO'!$A$17:$I$99,9,FALSE))=TRUE,0,VLOOKUP($C105,'Park City Nor-Am Feb 20 MO'!$A$17:$I$99,9,FALSE))</f>
        <v>0</v>
      </c>
      <c r="S105" s="86">
        <f>IF(ISNA(VLOOKUP($C105,'Park City Nor-Am Feb 21 DM'!$A$17:$I$99,9,FALSE))=TRUE,0,VLOOKUP($C105,'Park City Nor-Am Feb 21 DM'!$A$17:$I$99,9,FALSE))</f>
        <v>0</v>
      </c>
      <c r="T105" s="86">
        <f>IF(ISNA(VLOOKUP($C105,'Caledon TT Feb 27 MO'!$A$17:$I$98,9,FALSE))=TRUE,0,VLOOKUP($C105,'Caledon TT Feb 27 MO'!$A$17:$I$98,9,FALSE))</f>
        <v>0</v>
      </c>
      <c r="U105" s="86">
        <f>IF(ISNA(VLOOKUP($C105,'Caledon TT Feb 28 DM'!$A$17:$I$99,9,FALSE))=TRUE,0,VLOOKUP($C105,'Caledon TT Feb 28 DM'!$A$17:$I$99,9,FALSE))</f>
        <v>0</v>
      </c>
      <c r="V105" s="86">
        <f>IF(ISNA(VLOOKUP($C105,'Killington Nor-Am March 5 MO'!$A$17:$I$99,9,FALSE))=TRUE,0,VLOOKUP($C105,'Killington Nor-Am March 5 MO'!$A$17:$I$99,9,FALSE))</f>
        <v>0</v>
      </c>
      <c r="W105" s="86">
        <f>IF(ISNA(VLOOKUP($C105,'Killington Nor-Am March 6 DM'!$A$17:$I$99,9,FALSE))=TRUE,0,VLOOKUP($C105,'Killington Nor-Am March 6 DM'!$A$17:$I$99,9,FALSE))</f>
        <v>0</v>
      </c>
      <c r="X105" s="86">
        <f>IF(ISNA(VLOOKUP($C105,'VSC Nor-Am Feb 27 MO'!$A$17:$I$99,9,FALSE))=TRUE,0,VLOOKUP($C105,'VSC Nor-Am Feb 27 MO'!$A$17:$I$99,9,FALSE))</f>
        <v>0</v>
      </c>
      <c r="Y105" s="86">
        <f>IF(ISNA(VLOOKUP($C105,'VSC Nor-Am Feb 28 DM'!$A$17:$I$99,9,FALSE))=TRUE,0,VLOOKUP($C105,'VSC Nor-Am Feb 28 DM'!$A$17:$I$99,9,FALSE))</f>
        <v>0</v>
      </c>
      <c r="Z105" s="86">
        <f>IF(ISNA(VLOOKUP($C105,'Sr Nationals March 12 MO'!$A$17:$I$99,9,FALSE))=TRUE,0,VLOOKUP($C105,'Sr Nationals March 12 MO'!$A$17:$I$99,9,FALSE))</f>
        <v>0</v>
      </c>
      <c r="AA105" s="86">
        <f>IF(ISNA(VLOOKUP($C105,'Sr Nationals March 13 DM'!$A$17:$I$99,9,FALSE))=TRUE,0,VLOOKUP($C105,'Sr Nationals March 13 DM'!$A$17:$I$99,9,FALSE))</f>
        <v>0</v>
      </c>
      <c r="AB105" s="86">
        <f>IF(ISNA(VLOOKUP($C105,'Jr Nationals March 18 MO'!$A$17:$I$99,9,FALSE))=TRUE,0,VLOOKUP($C105,'Jr Nationals March 18 MO'!$A$17:$I$99,9,FALSE))</f>
        <v>0</v>
      </c>
      <c r="AC105" s="86">
        <f>IF(ISNA(VLOOKUP($C105,'Thunder Bay TT Jan 2016 MO'!$A$17:$I$99,9,FALSE))=TRUE,0,VLOOKUP($C105,'Thunder Bay TT Jan 2016 MO'!$A$17:$I$99,9,FALSE))</f>
        <v>0</v>
      </c>
      <c r="AD105" s="86">
        <f>IF(ISNA(VLOOKUP($C105,Event28!$A$17:$I$99,9,FALSE))=TRUE,0,VLOOKUP($C105,Event28!$A$17:$I$99,9,FALSE))</f>
        <v>0</v>
      </c>
      <c r="AE105" s="86">
        <f>IF(ISNA(VLOOKUP($C105,Event29!$A$17:$I$99,9,FALSE))=TRUE,0,VLOOKUP($C105,Event29!$A$17:$I$99,9,FALSE))</f>
        <v>0</v>
      </c>
      <c r="AF105" s="86">
        <f>IF(ISNA(VLOOKUP($C105,Event30!$A$17:$I$99,9,FALSE))=TRUE,0,VLOOKUP($C105,Event30!$A$17:$I$99,9,FALSE))</f>
        <v>0</v>
      </c>
    </row>
    <row r="106" spans="1:32" ht="13.5" customHeight="1">
      <c r="A106" s="151"/>
      <c r="B106" s="151"/>
      <c r="C106" s="43"/>
      <c r="D106" s="90" t="str">
        <f>IF(ISNA(VLOOKUP($C106,'RPA Caclulations'!$C$6:$K$69,3,FALSE))=TRUE,"0",VLOOKUP($C106,'RPA Caclulations'!$C$6:$K$69,3,FALSE))</f>
        <v>0</v>
      </c>
      <c r="E106" s="85" t="str">
        <f>IF(ISNA(VLOOKUP($C106,'Canadian Selections Dec 19 - M'!$A$17:$I$67,9,FALSE))=TRUE,"0",VLOOKUP($C106,'Canadian Selections Dec 19 - M'!$A$17:$I$67,9,FALSE))</f>
        <v>0</v>
      </c>
      <c r="F106" s="86">
        <f>IF(ISNA(VLOOKUP($C106,'Canadian Selections Dec 20 - M'!$A$17:$I$17,9,FALSE))=TRUE,0,VLOOKUP($C106,'Canadian Selections Dec 20 - M'!$A$17:$I$17,9,FALSE))</f>
        <v>0</v>
      </c>
      <c r="G106" s="86">
        <f>IF(ISNA(VLOOKUP($C106,'Le Massif Cnd. Series Jan 16 MO'!$A$17:$I$95,9,FALSE))=TRUE,0,VLOOKUP($C106,'Le Massif Cnd. Series Jan 16 MO'!$A$17:$I$95,9,FALSE))</f>
        <v>0</v>
      </c>
      <c r="H106" s="86">
        <f>IF(ISNA(VLOOKUP($C106,'Le Massif Cnd. Series Jan 17 DM'!$A$17:$I$97,9,FALSE))=TRUE,0,VLOOKUP($C106,'Le Massif Cnd. Series Jan 17 DM'!$A$17:$I$97,9,FALSE))</f>
        <v>0</v>
      </c>
      <c r="I106" s="86">
        <f>IF(ISNA(VLOOKUP($C106,'USSA Bristol Jan 16 MO'!$A$17:$I$100,9,FALSE))=TRUE,0,VLOOKUP($C106,'USSA Bristol Jan 16 MO'!$A$17:$I$100,9,FALSE))</f>
        <v>0</v>
      </c>
      <c r="J106" s="86">
        <f>IF(ISNA(VLOOKUP($C106,'USSA Bristol Jan 17 DM'!$A$17:$I$99,9,FALSE))=TRUE,0,VLOOKUP($C106,'USSA Bristol Jan 17 DM'!$A$17:$I$99,9,FALSE))</f>
        <v>0</v>
      </c>
      <c r="K106" s="86">
        <f>IF(ISNA(VLOOKUP($C106,'Apex Cnd. Series Feb 6 MO'!$A$17:$I$99,9,FALSE))=TRUE,0,VLOOKUP($C106,'Apex Cnd. Series Feb 6 MO'!$A$17:$I$99,9,FALSE))</f>
        <v>0</v>
      </c>
      <c r="L106" s="86">
        <f>IF(ISNA(VLOOKUP($C106,'Apex Cnd. Series Feb 7 DM'!$A$17:$I$99,9,FALSE))=TRUE,0,VLOOKUP($C106,'Apex Cnd. Series Feb 7 DM'!$A$17:$I$99,9,FALSE))</f>
        <v>0</v>
      </c>
      <c r="M106" s="86">
        <f>IF(ISNA(VLOOKUP($C106,'Calabogie TT Feb 7 MO'!$A$17:$I$96,9,FALSE))=TRUE,0,VLOOKUP($C106,'Calabogie TT Feb 7 MO'!$A$17:$I$96,9,FALSE))</f>
        <v>0</v>
      </c>
      <c r="N106" s="86">
        <f>IF(ISNA(VLOOKUP($C106,'Calabogie TT Feb 6 MO'!$A$17:$I$99,9,FALSE))=TRUE,0,VLOOKUP($C106,'Calabogie TT Feb 6 MO'!$A$17:$I$99,9,FALSE))</f>
        <v>0</v>
      </c>
      <c r="O106" s="86">
        <f>IF(ISNA(VLOOKUP($C106,'Calgary Nor-Am Feb 13 MO'!$A$17:$I$99,9,FALSE))=TRUE,0,VLOOKUP($C106,'Calgary Nor-Am Feb 13 MO'!$A$17:$I$99,9,FALSE))</f>
        <v>0</v>
      </c>
      <c r="P106" s="86">
        <f>IF(ISNA(VLOOKUP($C106,'Calgary Nor-Am Feb 14 DM'!$A$17:$I$99,9,FALSE))=TRUE,0,VLOOKUP($C106,'Calgary Nor-Am Feb 14 DM'!$A$17:$I$99,9,FALSE))</f>
        <v>0</v>
      </c>
      <c r="Q106" s="86">
        <f>IF(ISNA(VLOOKUP($C106,'Camp Fortune TT Feb 21 MO'!$A$17:$I$99,9,FALSE))=TRUE,0,VLOOKUP($C106,'Camp Fortune TT Feb 21 MO'!$A$17:$I$99,9,FALSE))</f>
        <v>0</v>
      </c>
      <c r="R106" s="85">
        <f>IF(ISNA(VLOOKUP($C106,'Park City Nor-Am Feb 20 MO'!$A$17:$I$99,9,FALSE))=TRUE,0,VLOOKUP($C106,'Park City Nor-Am Feb 20 MO'!$A$17:$I$99,9,FALSE))</f>
        <v>0</v>
      </c>
      <c r="S106" s="86">
        <f>IF(ISNA(VLOOKUP($C106,'Park City Nor-Am Feb 21 DM'!$A$17:$I$99,9,FALSE))=TRUE,0,VLOOKUP($C106,'Park City Nor-Am Feb 21 DM'!$A$17:$I$99,9,FALSE))</f>
        <v>0</v>
      </c>
      <c r="T106" s="86">
        <f>IF(ISNA(VLOOKUP($C106,'Caledon TT Feb 27 MO'!$A$17:$I$98,9,FALSE))=TRUE,0,VLOOKUP($C106,'Caledon TT Feb 27 MO'!$A$17:$I$98,9,FALSE))</f>
        <v>0</v>
      </c>
      <c r="U106" s="86">
        <f>IF(ISNA(VLOOKUP($C106,'Caledon TT Feb 28 DM'!$A$17:$I$99,9,FALSE))=TRUE,0,VLOOKUP($C106,'Caledon TT Feb 28 DM'!$A$17:$I$99,9,FALSE))</f>
        <v>0</v>
      </c>
      <c r="V106" s="86">
        <f>IF(ISNA(VLOOKUP($C106,'Killington Nor-Am March 5 MO'!$A$17:$I$99,9,FALSE))=TRUE,0,VLOOKUP($C106,'Killington Nor-Am March 5 MO'!$A$17:$I$99,9,FALSE))</f>
        <v>0</v>
      </c>
      <c r="W106" s="86">
        <f>IF(ISNA(VLOOKUP($C106,'Killington Nor-Am March 6 DM'!$A$17:$I$99,9,FALSE))=TRUE,0,VLOOKUP($C106,'Killington Nor-Am March 6 DM'!$A$17:$I$99,9,FALSE))</f>
        <v>0</v>
      </c>
      <c r="X106" s="86">
        <f>IF(ISNA(VLOOKUP($C106,'VSC Nor-Am Feb 27 MO'!$A$17:$I$99,9,FALSE))=TRUE,0,VLOOKUP($C106,'VSC Nor-Am Feb 27 MO'!$A$17:$I$99,9,FALSE))</f>
        <v>0</v>
      </c>
      <c r="Y106" s="86">
        <f>IF(ISNA(VLOOKUP($C106,'VSC Nor-Am Feb 28 DM'!$A$17:$I$99,9,FALSE))=TRUE,0,VLOOKUP($C106,'VSC Nor-Am Feb 28 DM'!$A$17:$I$99,9,FALSE))</f>
        <v>0</v>
      </c>
      <c r="Z106" s="86">
        <f>IF(ISNA(VLOOKUP($C106,'Sr Nationals March 12 MO'!$A$17:$I$99,9,FALSE))=TRUE,0,VLOOKUP($C106,'Sr Nationals March 12 MO'!$A$17:$I$99,9,FALSE))</f>
        <v>0</v>
      </c>
      <c r="AA106" s="86">
        <f>IF(ISNA(VLOOKUP($C106,'Sr Nationals March 13 DM'!$A$17:$I$99,9,FALSE))=TRUE,0,VLOOKUP($C106,'Sr Nationals March 13 DM'!$A$17:$I$99,9,FALSE))</f>
        <v>0</v>
      </c>
      <c r="AB106" s="86">
        <f>IF(ISNA(VLOOKUP($C106,'Jr Nationals March 18 MO'!$A$17:$I$99,9,FALSE))=TRUE,0,VLOOKUP($C106,'Jr Nationals March 18 MO'!$A$17:$I$99,9,FALSE))</f>
        <v>0</v>
      </c>
      <c r="AC106" s="86">
        <f>IF(ISNA(VLOOKUP($C106,'Thunder Bay TT Jan 2016 MO'!$A$17:$I$99,9,FALSE))=TRUE,0,VLOOKUP($C106,'Thunder Bay TT Jan 2016 MO'!$A$17:$I$99,9,FALSE))</f>
        <v>0</v>
      </c>
      <c r="AD106" s="86">
        <f>IF(ISNA(VLOOKUP($C106,Event28!$A$17:$I$99,9,FALSE))=TRUE,0,VLOOKUP($C106,Event28!$A$17:$I$99,9,FALSE))</f>
        <v>0</v>
      </c>
      <c r="AE106" s="86">
        <f>IF(ISNA(VLOOKUP($C106,Event29!$A$17:$I$99,9,FALSE))=TRUE,0,VLOOKUP($C106,Event29!$A$17:$I$99,9,FALSE))</f>
        <v>0</v>
      </c>
      <c r="AF106" s="86">
        <f>IF(ISNA(VLOOKUP($C106,Event30!$A$17:$I$99,9,FALSE))=TRUE,0,VLOOKUP($C106,Event30!$A$17:$I$99,9,FALSE))</f>
        <v>0</v>
      </c>
    </row>
    <row r="107" spans="1:32" ht="13.5" customHeight="1">
      <c r="A107" s="151"/>
      <c r="B107" s="151"/>
      <c r="C107" s="44"/>
      <c r="D107" s="90" t="str">
        <f>IF(ISNA(VLOOKUP($C107,'RPA Caclulations'!$C$6:$K$69,3,FALSE))=TRUE,"0",VLOOKUP($C107,'RPA Caclulations'!$C$6:$K$69,3,FALSE))</f>
        <v>0</v>
      </c>
      <c r="E107" s="85" t="str">
        <f>IF(ISNA(VLOOKUP($C107,'Canadian Selections Dec 19 - M'!$A$17:$I$67,9,FALSE))=TRUE,"0",VLOOKUP($C107,'Canadian Selections Dec 19 - M'!$A$17:$I$67,9,FALSE))</f>
        <v>0</v>
      </c>
      <c r="F107" s="86">
        <f>IF(ISNA(VLOOKUP($C107,'Canadian Selections Dec 20 - M'!$A$17:$I$17,9,FALSE))=TRUE,0,VLOOKUP($C107,'Canadian Selections Dec 20 - M'!$A$17:$I$17,9,FALSE))</f>
        <v>0</v>
      </c>
      <c r="G107" s="86">
        <f>IF(ISNA(VLOOKUP($C107,'Le Massif Cnd. Series Jan 16 MO'!$A$17:$I$95,9,FALSE))=TRUE,0,VLOOKUP($C107,'Le Massif Cnd. Series Jan 16 MO'!$A$17:$I$95,9,FALSE))</f>
        <v>0</v>
      </c>
      <c r="H107" s="86">
        <f>IF(ISNA(VLOOKUP($C107,'Le Massif Cnd. Series Jan 17 DM'!$A$17:$I$97,9,FALSE))=TRUE,0,VLOOKUP($C107,'Le Massif Cnd. Series Jan 17 DM'!$A$17:$I$97,9,FALSE))</f>
        <v>0</v>
      </c>
      <c r="I107" s="86">
        <f>IF(ISNA(VLOOKUP($C107,'USSA Bristol Jan 16 MO'!$A$17:$I$100,9,FALSE))=TRUE,0,VLOOKUP($C107,'USSA Bristol Jan 16 MO'!$A$17:$I$100,9,FALSE))</f>
        <v>0</v>
      </c>
      <c r="J107" s="86">
        <f>IF(ISNA(VLOOKUP($C107,'USSA Bristol Jan 17 DM'!$A$17:$I$99,9,FALSE))=TRUE,0,VLOOKUP($C107,'USSA Bristol Jan 17 DM'!$A$17:$I$99,9,FALSE))</f>
        <v>0</v>
      </c>
      <c r="K107" s="86">
        <f>IF(ISNA(VLOOKUP($C107,'Apex Cnd. Series Feb 6 MO'!$A$17:$I$99,9,FALSE))=TRUE,0,VLOOKUP($C107,'Apex Cnd. Series Feb 6 MO'!$A$17:$I$99,9,FALSE))</f>
        <v>0</v>
      </c>
      <c r="L107" s="86">
        <f>IF(ISNA(VLOOKUP($C107,'Apex Cnd. Series Feb 7 DM'!$A$17:$I$99,9,FALSE))=TRUE,0,VLOOKUP($C107,'Apex Cnd. Series Feb 7 DM'!$A$17:$I$99,9,FALSE))</f>
        <v>0</v>
      </c>
      <c r="M107" s="86">
        <f>IF(ISNA(VLOOKUP($C107,'Calabogie TT Feb 7 MO'!$A$17:$I$96,9,FALSE))=TRUE,0,VLOOKUP($C107,'Calabogie TT Feb 7 MO'!$A$17:$I$96,9,FALSE))</f>
        <v>0</v>
      </c>
      <c r="N107" s="86">
        <f>IF(ISNA(VLOOKUP($C107,'Calabogie TT Feb 6 MO'!$A$17:$I$99,9,FALSE))=TRUE,0,VLOOKUP($C107,'Calabogie TT Feb 6 MO'!$A$17:$I$99,9,FALSE))</f>
        <v>0</v>
      </c>
      <c r="O107" s="86">
        <f>IF(ISNA(VLOOKUP($C107,'Calgary Nor-Am Feb 13 MO'!$A$17:$I$99,9,FALSE))=TRUE,0,VLOOKUP($C107,'Calgary Nor-Am Feb 13 MO'!$A$17:$I$99,9,FALSE))</f>
        <v>0</v>
      </c>
      <c r="P107" s="86">
        <f>IF(ISNA(VLOOKUP($C107,'Calgary Nor-Am Feb 14 DM'!$A$17:$I$99,9,FALSE))=TRUE,0,VLOOKUP($C107,'Calgary Nor-Am Feb 14 DM'!$A$17:$I$99,9,FALSE))</f>
        <v>0</v>
      </c>
      <c r="Q107" s="86">
        <f>IF(ISNA(VLOOKUP($C107,'Camp Fortune TT Feb 21 MO'!$A$17:$I$99,9,FALSE))=TRUE,0,VLOOKUP($C107,'Camp Fortune TT Feb 21 MO'!$A$17:$I$99,9,FALSE))</f>
        <v>0</v>
      </c>
      <c r="R107" s="85">
        <f>IF(ISNA(VLOOKUP($C107,'Park City Nor-Am Feb 20 MO'!$A$17:$I$99,9,FALSE))=TRUE,0,VLOOKUP($C107,'Park City Nor-Am Feb 20 MO'!$A$17:$I$99,9,FALSE))</f>
        <v>0</v>
      </c>
      <c r="S107" s="86">
        <f>IF(ISNA(VLOOKUP($C107,'Park City Nor-Am Feb 21 DM'!$A$17:$I$99,9,FALSE))=TRUE,0,VLOOKUP($C107,'Park City Nor-Am Feb 21 DM'!$A$17:$I$99,9,FALSE))</f>
        <v>0</v>
      </c>
      <c r="T107" s="86">
        <f>IF(ISNA(VLOOKUP($C107,'Caledon TT Feb 27 MO'!$A$17:$I$98,9,FALSE))=TRUE,0,VLOOKUP($C107,'Caledon TT Feb 27 MO'!$A$17:$I$98,9,FALSE))</f>
        <v>0</v>
      </c>
      <c r="U107" s="86">
        <f>IF(ISNA(VLOOKUP($C107,'Caledon TT Feb 28 DM'!$A$17:$I$99,9,FALSE))=TRUE,0,VLOOKUP($C107,'Caledon TT Feb 28 DM'!$A$17:$I$99,9,FALSE))</f>
        <v>0</v>
      </c>
      <c r="V107" s="86">
        <f>IF(ISNA(VLOOKUP($C107,'Killington Nor-Am March 5 MO'!$A$17:$I$99,9,FALSE))=TRUE,0,VLOOKUP($C107,'Killington Nor-Am March 5 MO'!$A$17:$I$99,9,FALSE))</f>
        <v>0</v>
      </c>
      <c r="W107" s="86">
        <f>IF(ISNA(VLOOKUP($C107,'Killington Nor-Am March 6 DM'!$A$17:$I$99,9,FALSE))=TRUE,0,VLOOKUP($C107,'Killington Nor-Am March 6 DM'!$A$17:$I$99,9,FALSE))</f>
        <v>0</v>
      </c>
      <c r="X107" s="86">
        <f>IF(ISNA(VLOOKUP($C107,'VSC Nor-Am Feb 27 MO'!$A$17:$I$99,9,FALSE))=TRUE,0,VLOOKUP($C107,'VSC Nor-Am Feb 27 MO'!$A$17:$I$99,9,FALSE))</f>
        <v>0</v>
      </c>
      <c r="Y107" s="86">
        <f>IF(ISNA(VLOOKUP($C107,'VSC Nor-Am Feb 28 DM'!$A$17:$I$99,9,FALSE))=TRUE,0,VLOOKUP($C107,'VSC Nor-Am Feb 28 DM'!$A$17:$I$99,9,FALSE))</f>
        <v>0</v>
      </c>
      <c r="Z107" s="86">
        <f>IF(ISNA(VLOOKUP($C107,'Sr Nationals March 12 MO'!$A$17:$I$99,9,FALSE))=TRUE,0,VLOOKUP($C107,'Sr Nationals March 12 MO'!$A$17:$I$99,9,FALSE))</f>
        <v>0</v>
      </c>
      <c r="AA107" s="86">
        <f>IF(ISNA(VLOOKUP($C107,'Sr Nationals March 13 DM'!$A$17:$I$99,9,FALSE))=TRUE,0,VLOOKUP($C107,'Sr Nationals March 13 DM'!$A$17:$I$99,9,FALSE))</f>
        <v>0</v>
      </c>
      <c r="AB107" s="86">
        <f>IF(ISNA(VLOOKUP($C107,'Jr Nationals March 18 MO'!$A$17:$I$99,9,FALSE))=TRUE,0,VLOOKUP($C107,'Jr Nationals March 18 MO'!$A$17:$I$99,9,FALSE))</f>
        <v>0</v>
      </c>
      <c r="AC107" s="86">
        <f>IF(ISNA(VLOOKUP($C107,'Thunder Bay TT Jan 2016 MO'!$A$17:$I$99,9,FALSE))=TRUE,0,VLOOKUP($C107,'Thunder Bay TT Jan 2016 MO'!$A$17:$I$99,9,FALSE))</f>
        <v>0</v>
      </c>
      <c r="AD107" s="86">
        <f>IF(ISNA(VLOOKUP($C107,Event28!$A$17:$I$99,9,FALSE))=TRUE,0,VLOOKUP($C107,Event28!$A$17:$I$99,9,FALSE))</f>
        <v>0</v>
      </c>
      <c r="AE107" s="86">
        <f>IF(ISNA(VLOOKUP($C107,Event29!$A$17:$I$99,9,FALSE))=TRUE,0,VLOOKUP($C107,Event29!$A$17:$I$99,9,FALSE))</f>
        <v>0</v>
      </c>
      <c r="AF107" s="86">
        <f>IF(ISNA(VLOOKUP($C107,Event30!$A$17:$I$99,9,FALSE))=TRUE,0,VLOOKUP($C107,Event30!$A$17:$I$99,9,FALSE))</f>
        <v>0</v>
      </c>
    </row>
    <row r="108" spans="1:32" ht="13.5" customHeight="1">
      <c r="A108" s="151"/>
      <c r="B108" s="151"/>
      <c r="C108" s="43"/>
      <c r="D108" s="90" t="str">
        <f>IF(ISNA(VLOOKUP($C108,'RPA Caclulations'!$C$6:$K$69,3,FALSE))=TRUE,"0",VLOOKUP($C108,'RPA Caclulations'!$C$6:$K$69,3,FALSE))</f>
        <v>0</v>
      </c>
      <c r="E108" s="85" t="str">
        <f>IF(ISNA(VLOOKUP($C108,'Canadian Selections Dec 19 - M'!$A$17:$I$67,9,FALSE))=TRUE,"0",VLOOKUP($C108,'Canadian Selections Dec 19 - M'!$A$17:$I$67,9,FALSE))</f>
        <v>0</v>
      </c>
      <c r="F108" s="86">
        <f>IF(ISNA(VLOOKUP($C108,'Canadian Selections Dec 20 - M'!$A$17:$I$17,9,FALSE))=TRUE,0,VLOOKUP($C108,'Canadian Selections Dec 20 - M'!$A$17:$I$17,9,FALSE))</f>
        <v>0</v>
      </c>
      <c r="G108" s="86">
        <f>IF(ISNA(VLOOKUP($C108,'Le Massif Cnd. Series Jan 16 MO'!$A$17:$I$95,9,FALSE))=TRUE,0,VLOOKUP($C108,'Le Massif Cnd. Series Jan 16 MO'!$A$17:$I$95,9,FALSE))</f>
        <v>0</v>
      </c>
      <c r="H108" s="86">
        <f>IF(ISNA(VLOOKUP($C108,'Le Massif Cnd. Series Jan 17 DM'!$A$17:$I$97,9,FALSE))=TRUE,0,VLOOKUP($C108,'Le Massif Cnd. Series Jan 17 DM'!$A$17:$I$97,9,FALSE))</f>
        <v>0</v>
      </c>
      <c r="I108" s="86">
        <f>IF(ISNA(VLOOKUP($C108,'USSA Bristol Jan 16 MO'!$A$17:$I$100,9,FALSE))=TRUE,0,VLOOKUP($C108,'USSA Bristol Jan 16 MO'!$A$17:$I$100,9,FALSE))</f>
        <v>0</v>
      </c>
      <c r="J108" s="86">
        <f>IF(ISNA(VLOOKUP($C108,'USSA Bristol Jan 17 DM'!$A$17:$I$99,9,FALSE))=TRUE,0,VLOOKUP($C108,'USSA Bristol Jan 17 DM'!$A$17:$I$99,9,FALSE))</f>
        <v>0</v>
      </c>
      <c r="K108" s="86">
        <f>IF(ISNA(VLOOKUP($C108,'Apex Cnd. Series Feb 6 MO'!$A$17:$I$99,9,FALSE))=TRUE,0,VLOOKUP($C108,'Apex Cnd. Series Feb 6 MO'!$A$17:$I$99,9,FALSE))</f>
        <v>0</v>
      </c>
      <c r="L108" s="86">
        <f>IF(ISNA(VLOOKUP($C108,'Apex Cnd. Series Feb 7 DM'!$A$17:$I$99,9,FALSE))=TRUE,0,VLOOKUP($C108,'Apex Cnd. Series Feb 7 DM'!$A$17:$I$99,9,FALSE))</f>
        <v>0</v>
      </c>
      <c r="M108" s="86">
        <f>IF(ISNA(VLOOKUP($C108,'Calabogie TT Feb 7 MO'!$A$17:$I$96,9,FALSE))=TRUE,0,VLOOKUP($C108,'Calabogie TT Feb 7 MO'!$A$17:$I$96,9,FALSE))</f>
        <v>0</v>
      </c>
      <c r="N108" s="86">
        <f>IF(ISNA(VLOOKUP($C108,'Calabogie TT Feb 6 MO'!$A$17:$I$99,9,FALSE))=TRUE,0,VLOOKUP($C108,'Calabogie TT Feb 6 MO'!$A$17:$I$99,9,FALSE))</f>
        <v>0</v>
      </c>
      <c r="O108" s="86">
        <f>IF(ISNA(VLOOKUP($C108,'Calgary Nor-Am Feb 13 MO'!$A$17:$I$99,9,FALSE))=TRUE,0,VLOOKUP($C108,'Calgary Nor-Am Feb 13 MO'!$A$17:$I$99,9,FALSE))</f>
        <v>0</v>
      </c>
      <c r="P108" s="86">
        <f>IF(ISNA(VLOOKUP($C108,'Calgary Nor-Am Feb 14 DM'!$A$17:$I$99,9,FALSE))=TRUE,0,VLOOKUP($C108,'Calgary Nor-Am Feb 14 DM'!$A$17:$I$99,9,FALSE))</f>
        <v>0</v>
      </c>
      <c r="Q108" s="86">
        <f>IF(ISNA(VLOOKUP($C108,'Camp Fortune TT Feb 21 MO'!$A$17:$I$99,9,FALSE))=TRUE,0,VLOOKUP($C108,'Camp Fortune TT Feb 21 MO'!$A$17:$I$99,9,FALSE))</f>
        <v>0</v>
      </c>
      <c r="R108" s="85">
        <f>IF(ISNA(VLOOKUP($C108,'Park City Nor-Am Feb 20 MO'!$A$17:$I$99,9,FALSE))=TRUE,0,VLOOKUP($C108,'Park City Nor-Am Feb 20 MO'!$A$17:$I$99,9,FALSE))</f>
        <v>0</v>
      </c>
      <c r="S108" s="86">
        <f>IF(ISNA(VLOOKUP($C108,'Park City Nor-Am Feb 21 DM'!$A$17:$I$99,9,FALSE))=TRUE,0,VLOOKUP($C108,'Park City Nor-Am Feb 21 DM'!$A$17:$I$99,9,FALSE))</f>
        <v>0</v>
      </c>
      <c r="T108" s="86">
        <f>IF(ISNA(VLOOKUP($C108,'Caledon TT Feb 27 MO'!$A$17:$I$98,9,FALSE))=TRUE,0,VLOOKUP($C108,'Caledon TT Feb 27 MO'!$A$17:$I$98,9,FALSE))</f>
        <v>0</v>
      </c>
      <c r="U108" s="86">
        <f>IF(ISNA(VLOOKUP($C108,'Caledon TT Feb 28 DM'!$A$17:$I$99,9,FALSE))=TRUE,0,VLOOKUP($C108,'Caledon TT Feb 28 DM'!$A$17:$I$99,9,FALSE))</f>
        <v>0</v>
      </c>
      <c r="V108" s="86">
        <f>IF(ISNA(VLOOKUP($C108,'Killington Nor-Am March 5 MO'!$A$17:$I$99,9,FALSE))=TRUE,0,VLOOKUP($C108,'Killington Nor-Am March 5 MO'!$A$17:$I$99,9,FALSE))</f>
        <v>0</v>
      </c>
      <c r="W108" s="86">
        <f>IF(ISNA(VLOOKUP($C108,'Killington Nor-Am March 6 DM'!$A$17:$I$99,9,FALSE))=TRUE,0,VLOOKUP($C108,'Killington Nor-Am March 6 DM'!$A$17:$I$99,9,FALSE))</f>
        <v>0</v>
      </c>
      <c r="X108" s="86">
        <f>IF(ISNA(VLOOKUP($C108,'VSC Nor-Am Feb 27 MO'!$A$17:$I$99,9,FALSE))=TRUE,0,VLOOKUP($C108,'VSC Nor-Am Feb 27 MO'!$A$17:$I$99,9,FALSE))</f>
        <v>0</v>
      </c>
      <c r="Y108" s="86">
        <f>IF(ISNA(VLOOKUP($C108,'VSC Nor-Am Feb 28 DM'!$A$17:$I$99,9,FALSE))=TRUE,0,VLOOKUP($C108,'VSC Nor-Am Feb 28 DM'!$A$17:$I$99,9,FALSE))</f>
        <v>0</v>
      </c>
      <c r="Z108" s="86">
        <f>IF(ISNA(VLOOKUP($C108,'Sr Nationals March 12 MO'!$A$17:$I$99,9,FALSE))=TRUE,0,VLOOKUP($C108,'Sr Nationals March 12 MO'!$A$17:$I$99,9,FALSE))</f>
        <v>0</v>
      </c>
      <c r="AA108" s="86">
        <f>IF(ISNA(VLOOKUP($C108,'Sr Nationals March 13 DM'!$A$17:$I$99,9,FALSE))=TRUE,0,VLOOKUP($C108,'Sr Nationals March 13 DM'!$A$17:$I$99,9,FALSE))</f>
        <v>0</v>
      </c>
      <c r="AB108" s="86">
        <f>IF(ISNA(VLOOKUP($C108,'Jr Nationals March 18 MO'!$A$17:$I$99,9,FALSE))=TRUE,0,VLOOKUP($C108,'Jr Nationals March 18 MO'!$A$17:$I$99,9,FALSE))</f>
        <v>0</v>
      </c>
      <c r="AC108" s="86">
        <f>IF(ISNA(VLOOKUP($C108,'Thunder Bay TT Jan 2016 MO'!$A$17:$I$99,9,FALSE))=TRUE,0,VLOOKUP($C108,'Thunder Bay TT Jan 2016 MO'!$A$17:$I$99,9,FALSE))</f>
        <v>0</v>
      </c>
      <c r="AD108" s="86">
        <f>IF(ISNA(VLOOKUP($C108,Event28!$A$17:$I$99,9,FALSE))=TRUE,0,VLOOKUP($C108,Event28!$A$17:$I$99,9,FALSE))</f>
        <v>0</v>
      </c>
      <c r="AE108" s="86">
        <f>IF(ISNA(VLOOKUP($C108,Event29!$A$17:$I$99,9,FALSE))=TRUE,0,VLOOKUP($C108,Event29!$A$17:$I$99,9,FALSE))</f>
        <v>0</v>
      </c>
      <c r="AF108" s="86">
        <f>IF(ISNA(VLOOKUP($C108,Event30!$A$17:$I$99,9,FALSE))=TRUE,0,VLOOKUP($C108,Event30!$A$17:$I$99,9,FALSE))</f>
        <v>0</v>
      </c>
    </row>
    <row r="109" spans="1:32" ht="13.5" customHeight="1">
      <c r="A109" s="151"/>
      <c r="B109" s="151"/>
      <c r="C109" s="44"/>
      <c r="D109" s="90" t="str">
        <f>IF(ISNA(VLOOKUP($C109,'RPA Caclulations'!$C$6:$K$69,3,FALSE))=TRUE,"0",VLOOKUP($C109,'RPA Caclulations'!$C$6:$K$69,3,FALSE))</f>
        <v>0</v>
      </c>
      <c r="E109" s="85" t="str">
        <f>IF(ISNA(VLOOKUP($C109,'Canadian Selections Dec 19 - M'!$A$17:$I$67,9,FALSE))=TRUE,"0",VLOOKUP($C109,'Canadian Selections Dec 19 - M'!$A$17:$I$67,9,FALSE))</f>
        <v>0</v>
      </c>
      <c r="F109" s="86">
        <f>IF(ISNA(VLOOKUP($C109,'Canadian Selections Dec 20 - M'!$A$17:$I$17,9,FALSE))=TRUE,0,VLOOKUP($C109,'Canadian Selections Dec 20 - M'!$A$17:$I$17,9,FALSE))</f>
        <v>0</v>
      </c>
      <c r="G109" s="86">
        <f>IF(ISNA(VLOOKUP($C109,'Le Massif Cnd. Series Jan 16 MO'!$A$17:$I$95,9,FALSE))=TRUE,0,VLOOKUP($C109,'Le Massif Cnd. Series Jan 16 MO'!$A$17:$I$95,9,FALSE))</f>
        <v>0</v>
      </c>
      <c r="H109" s="86">
        <f>IF(ISNA(VLOOKUP($C109,'Le Massif Cnd. Series Jan 17 DM'!$A$17:$I$97,9,FALSE))=TRUE,0,VLOOKUP($C109,'Le Massif Cnd. Series Jan 17 DM'!$A$17:$I$97,9,FALSE))</f>
        <v>0</v>
      </c>
      <c r="I109" s="86">
        <f>IF(ISNA(VLOOKUP($C109,'USSA Bristol Jan 16 MO'!$A$17:$I$100,9,FALSE))=TRUE,0,VLOOKUP($C109,'USSA Bristol Jan 16 MO'!$A$17:$I$100,9,FALSE))</f>
        <v>0</v>
      </c>
      <c r="J109" s="86">
        <f>IF(ISNA(VLOOKUP($C109,'USSA Bristol Jan 17 DM'!$A$17:$I$99,9,FALSE))=TRUE,0,VLOOKUP($C109,'USSA Bristol Jan 17 DM'!$A$17:$I$99,9,FALSE))</f>
        <v>0</v>
      </c>
      <c r="K109" s="86">
        <f>IF(ISNA(VLOOKUP($C109,'Apex Cnd. Series Feb 6 MO'!$A$17:$I$99,9,FALSE))=TRUE,0,VLOOKUP($C109,'Apex Cnd. Series Feb 6 MO'!$A$17:$I$99,9,FALSE))</f>
        <v>0</v>
      </c>
      <c r="L109" s="86">
        <f>IF(ISNA(VLOOKUP($C109,'Apex Cnd. Series Feb 7 DM'!$A$17:$I$99,9,FALSE))=TRUE,0,VLOOKUP($C109,'Apex Cnd. Series Feb 7 DM'!$A$17:$I$99,9,FALSE))</f>
        <v>0</v>
      </c>
      <c r="M109" s="86">
        <f>IF(ISNA(VLOOKUP($C109,'Calabogie TT Feb 7 MO'!$A$17:$I$96,9,FALSE))=TRUE,0,VLOOKUP($C109,'Calabogie TT Feb 7 MO'!$A$17:$I$96,9,FALSE))</f>
        <v>0</v>
      </c>
      <c r="N109" s="86">
        <f>IF(ISNA(VLOOKUP($C109,'Calabogie TT Feb 6 MO'!$A$17:$I$99,9,FALSE))=TRUE,0,VLOOKUP($C109,'Calabogie TT Feb 6 MO'!$A$17:$I$99,9,FALSE))</f>
        <v>0</v>
      </c>
      <c r="O109" s="86">
        <f>IF(ISNA(VLOOKUP($C109,'Calgary Nor-Am Feb 13 MO'!$A$17:$I$99,9,FALSE))=TRUE,0,VLOOKUP($C109,'Calgary Nor-Am Feb 13 MO'!$A$17:$I$99,9,FALSE))</f>
        <v>0</v>
      </c>
      <c r="P109" s="86">
        <f>IF(ISNA(VLOOKUP($C109,'Calgary Nor-Am Feb 14 DM'!$A$17:$I$99,9,FALSE))=TRUE,0,VLOOKUP($C109,'Calgary Nor-Am Feb 14 DM'!$A$17:$I$99,9,FALSE))</f>
        <v>0</v>
      </c>
      <c r="Q109" s="86">
        <f>IF(ISNA(VLOOKUP($C109,'Camp Fortune TT Feb 21 MO'!$A$17:$I$99,9,FALSE))=TRUE,0,VLOOKUP($C109,'Camp Fortune TT Feb 21 MO'!$A$17:$I$99,9,FALSE))</f>
        <v>0</v>
      </c>
      <c r="R109" s="85">
        <f>IF(ISNA(VLOOKUP($C109,'Park City Nor-Am Feb 20 MO'!$A$17:$I$99,9,FALSE))=TRUE,0,VLOOKUP($C109,'Park City Nor-Am Feb 20 MO'!$A$17:$I$99,9,FALSE))</f>
        <v>0</v>
      </c>
      <c r="S109" s="86">
        <f>IF(ISNA(VLOOKUP($C109,'Park City Nor-Am Feb 21 DM'!$A$17:$I$99,9,FALSE))=TRUE,0,VLOOKUP($C109,'Park City Nor-Am Feb 21 DM'!$A$17:$I$99,9,FALSE))</f>
        <v>0</v>
      </c>
      <c r="T109" s="86">
        <f>IF(ISNA(VLOOKUP($C109,'Caledon TT Feb 27 MO'!$A$17:$I$98,9,FALSE))=TRUE,0,VLOOKUP($C109,'Caledon TT Feb 27 MO'!$A$17:$I$98,9,FALSE))</f>
        <v>0</v>
      </c>
      <c r="U109" s="86">
        <f>IF(ISNA(VLOOKUP($C109,'Caledon TT Feb 28 DM'!$A$17:$I$99,9,FALSE))=TRUE,0,VLOOKUP($C109,'Caledon TT Feb 28 DM'!$A$17:$I$99,9,FALSE))</f>
        <v>0</v>
      </c>
      <c r="V109" s="86">
        <f>IF(ISNA(VLOOKUP($C109,'Killington Nor-Am March 5 MO'!$A$17:$I$99,9,FALSE))=TRUE,0,VLOOKUP($C109,'Killington Nor-Am March 5 MO'!$A$17:$I$99,9,FALSE))</f>
        <v>0</v>
      </c>
      <c r="W109" s="86">
        <f>IF(ISNA(VLOOKUP($C109,'Killington Nor-Am March 6 DM'!$A$17:$I$99,9,FALSE))=TRUE,0,VLOOKUP($C109,'Killington Nor-Am March 6 DM'!$A$17:$I$99,9,FALSE))</f>
        <v>0</v>
      </c>
      <c r="X109" s="86">
        <f>IF(ISNA(VLOOKUP($C109,'VSC Nor-Am Feb 27 MO'!$A$17:$I$99,9,FALSE))=TRUE,0,VLOOKUP($C109,'VSC Nor-Am Feb 27 MO'!$A$17:$I$99,9,FALSE))</f>
        <v>0</v>
      </c>
      <c r="Y109" s="86">
        <f>IF(ISNA(VLOOKUP($C109,'VSC Nor-Am Feb 28 DM'!$A$17:$I$99,9,FALSE))=TRUE,0,VLOOKUP($C109,'VSC Nor-Am Feb 28 DM'!$A$17:$I$99,9,FALSE))</f>
        <v>0</v>
      </c>
      <c r="Z109" s="86">
        <f>IF(ISNA(VLOOKUP($C109,'Sr Nationals March 12 MO'!$A$17:$I$99,9,FALSE))=TRUE,0,VLOOKUP($C109,'Sr Nationals March 12 MO'!$A$17:$I$99,9,FALSE))</f>
        <v>0</v>
      </c>
      <c r="AA109" s="86">
        <f>IF(ISNA(VLOOKUP($C109,'Sr Nationals March 13 DM'!$A$17:$I$99,9,FALSE))=TRUE,0,VLOOKUP($C109,'Sr Nationals March 13 DM'!$A$17:$I$99,9,FALSE))</f>
        <v>0</v>
      </c>
      <c r="AB109" s="86">
        <f>IF(ISNA(VLOOKUP($C109,'Jr Nationals March 18 MO'!$A$17:$I$99,9,FALSE))=TRUE,0,VLOOKUP($C109,'Jr Nationals March 18 MO'!$A$17:$I$99,9,FALSE))</f>
        <v>0</v>
      </c>
      <c r="AC109" s="86">
        <f>IF(ISNA(VLOOKUP($C109,'Thunder Bay TT Jan 2016 MO'!$A$17:$I$99,9,FALSE))=TRUE,0,VLOOKUP($C109,'Thunder Bay TT Jan 2016 MO'!$A$17:$I$99,9,FALSE))</f>
        <v>0</v>
      </c>
      <c r="AD109" s="86">
        <f>IF(ISNA(VLOOKUP($C109,Event28!$A$17:$I$99,9,FALSE))=TRUE,0,VLOOKUP($C109,Event28!$A$17:$I$99,9,FALSE))</f>
        <v>0</v>
      </c>
      <c r="AE109" s="86">
        <f>IF(ISNA(VLOOKUP($C109,Event29!$A$17:$I$99,9,FALSE))=TRUE,0,VLOOKUP($C109,Event29!$A$17:$I$99,9,FALSE))</f>
        <v>0</v>
      </c>
      <c r="AF109" s="86">
        <f>IF(ISNA(VLOOKUP($C109,Event30!$A$17:$I$99,9,FALSE))=TRUE,0,VLOOKUP($C109,Event30!$A$17:$I$99,9,FALSE))</f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M27" sqref="M2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0" width="9.296875" style="2" customWidth="1"/>
    <col min="11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185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182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 t="s">
        <v>186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14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84.15</v>
      </c>
      <c r="C15" s="36"/>
      <c r="D15" s="37">
        <v>1</v>
      </c>
      <c r="E15" s="36"/>
      <c r="F15" s="37">
        <v>1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59</v>
      </c>
    </row>
    <row r="17" spans="1:9" ht="13.5">
      <c r="A17" s="209" t="s">
        <v>52</v>
      </c>
      <c r="B17" s="116">
        <v>0</v>
      </c>
      <c r="C17" s="73">
        <f>B17/B$15*1000*B$14</f>
        <v>0</v>
      </c>
      <c r="D17" s="118">
        <v>0</v>
      </c>
      <c r="E17" s="117">
        <v>0</v>
      </c>
      <c r="F17" s="239">
        <v>0</v>
      </c>
      <c r="G17" s="230">
        <f>F17/F$15*1000*F$14</f>
        <v>0</v>
      </c>
      <c r="H17" s="231">
        <f>LARGE((C17,E17,G17),1)</f>
        <v>0</v>
      </c>
      <c r="I17" s="120" t="s">
        <v>161</v>
      </c>
    </row>
    <row r="18" spans="1:9" ht="13.5">
      <c r="A18" s="207" t="s">
        <v>51</v>
      </c>
      <c r="B18" s="116">
        <v>58.77</v>
      </c>
      <c r="C18" s="73">
        <f>B18/B$15*1000*B$14</f>
        <v>872.9946524064171</v>
      </c>
      <c r="D18" s="118">
        <v>0</v>
      </c>
      <c r="E18" s="117">
        <v>0</v>
      </c>
      <c r="F18" s="239">
        <v>0</v>
      </c>
      <c r="G18" s="230">
        <f>F18/F$15*1000*F$14</f>
        <v>0</v>
      </c>
      <c r="H18" s="231">
        <f>LARGE((C18,E18,G18),1)</f>
        <v>872.9946524064171</v>
      </c>
      <c r="I18" s="120">
        <v>39</v>
      </c>
    </row>
    <row r="19" spans="1:9" ht="13.5">
      <c r="A19" s="115" t="s">
        <v>53</v>
      </c>
      <c r="B19" s="116">
        <v>51.46</v>
      </c>
      <c r="C19" s="73">
        <f>B19/B$15*1000*B$14</f>
        <v>764.4087938205586</v>
      </c>
      <c r="D19" s="118">
        <v>0</v>
      </c>
      <c r="E19" s="117">
        <v>0</v>
      </c>
      <c r="F19" s="239">
        <v>0</v>
      </c>
      <c r="G19" s="230">
        <f>F19/F$15*1000*F$14</f>
        <v>0</v>
      </c>
      <c r="H19" s="231">
        <f>LARGE((C19,E19,G19),1)</f>
        <v>764.4087938205586</v>
      </c>
      <c r="I19" s="120">
        <v>46</v>
      </c>
    </row>
    <row r="20" spans="1:9" ht="13.5">
      <c r="A20" s="207" t="s">
        <v>50</v>
      </c>
      <c r="B20" s="116">
        <v>69.02</v>
      </c>
      <c r="C20" s="73">
        <f>B20/B$15*1000*B$14</f>
        <v>1025.2525252525252</v>
      </c>
      <c r="D20" s="118">
        <v>0</v>
      </c>
      <c r="E20" s="117">
        <v>0</v>
      </c>
      <c r="F20" s="239">
        <v>0</v>
      </c>
      <c r="G20" s="117">
        <v>0</v>
      </c>
      <c r="H20" s="231">
        <f>LARGE((C20,E20,G20),1)</f>
        <v>1025.2525252525252</v>
      </c>
      <c r="I20" s="120">
        <v>27</v>
      </c>
    </row>
    <row r="21" spans="1:9" ht="13.5">
      <c r="A21" s="207"/>
      <c r="B21" s="116">
        <v>0</v>
      </c>
      <c r="C21" s="117">
        <v>0</v>
      </c>
      <c r="D21" s="118">
        <v>0</v>
      </c>
      <c r="E21" s="117">
        <v>0</v>
      </c>
      <c r="F21" s="239">
        <v>0</v>
      </c>
      <c r="G21" s="117">
        <v>0</v>
      </c>
      <c r="H21" s="119">
        <v>0</v>
      </c>
      <c r="I21" s="120"/>
    </row>
    <row r="22" spans="1:9" ht="13.5">
      <c r="A22" s="121"/>
      <c r="B22" s="116">
        <v>0</v>
      </c>
      <c r="C22" s="117">
        <v>0</v>
      </c>
      <c r="D22" s="118">
        <v>0</v>
      </c>
      <c r="E22" s="117">
        <v>0</v>
      </c>
      <c r="F22" s="239">
        <v>0</v>
      </c>
      <c r="G22" s="117">
        <v>0</v>
      </c>
      <c r="H22" s="119">
        <v>0</v>
      </c>
      <c r="I22" s="120"/>
    </row>
    <row r="23" spans="1:9" ht="13.5">
      <c r="A23" s="121"/>
      <c r="B23" s="116">
        <v>0</v>
      </c>
      <c r="C23" s="117">
        <v>0</v>
      </c>
      <c r="D23" s="118">
        <v>0</v>
      </c>
      <c r="E23" s="117">
        <v>0</v>
      </c>
      <c r="F23" s="239">
        <v>0</v>
      </c>
      <c r="G23" s="117">
        <v>0</v>
      </c>
      <c r="H23" s="119"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239">
        <v>0</v>
      </c>
      <c r="G24" s="117">
        <v>0</v>
      </c>
      <c r="H24" s="119"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239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239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239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239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239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239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239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239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239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239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239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239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239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A18" sqref="A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90" t="s">
        <v>185</v>
      </c>
      <c r="C8" s="190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90" t="s">
        <v>182</v>
      </c>
      <c r="C9" s="190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 t="s">
        <v>187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14</v>
      </c>
      <c r="B11" s="190" t="s">
        <v>71</v>
      </c>
      <c r="C11" s="192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265" t="s">
        <v>26</v>
      </c>
      <c r="C12" s="187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30</v>
      </c>
      <c r="C15" s="36"/>
      <c r="D15" s="37">
        <v>1</v>
      </c>
      <c r="E15" s="36"/>
      <c r="F15" s="35">
        <v>30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54</v>
      </c>
    </row>
    <row r="17" spans="1:9" ht="13.5">
      <c r="A17" s="115" t="s">
        <v>51</v>
      </c>
      <c r="B17" s="116">
        <v>2</v>
      </c>
      <c r="C17" s="73">
        <f>B17/B$15*1000*B$14</f>
        <v>83.33333333333334</v>
      </c>
      <c r="D17" s="118">
        <v>0</v>
      </c>
      <c r="E17" s="117">
        <v>0</v>
      </c>
      <c r="F17" s="262">
        <v>2</v>
      </c>
      <c r="G17" s="73">
        <f>F17/F$15*1000*F$14</f>
        <v>86.66666666666667</v>
      </c>
      <c r="H17" s="74">
        <f>LARGE((C17,E17,G17),1)</f>
        <v>86.66666666666667</v>
      </c>
      <c r="I17" s="120">
        <v>51</v>
      </c>
    </row>
    <row r="18" spans="1:9" ht="13.5">
      <c r="A18" s="207" t="s">
        <v>50</v>
      </c>
      <c r="B18" s="116">
        <v>2</v>
      </c>
      <c r="C18" s="117">
        <v>0</v>
      </c>
      <c r="D18" s="118">
        <v>0</v>
      </c>
      <c r="E18" s="117">
        <v>0</v>
      </c>
      <c r="F18" s="262">
        <v>2</v>
      </c>
      <c r="G18" s="73">
        <f>F18/F$15*1000*F$14</f>
        <v>86.66666666666667</v>
      </c>
      <c r="H18" s="74">
        <f>LARGE((C18,E18,G18),1)</f>
        <v>86.66666666666667</v>
      </c>
      <c r="I18" s="120">
        <v>37</v>
      </c>
    </row>
    <row r="19" spans="1:9" ht="13.5">
      <c r="A19" s="115" t="s">
        <v>53</v>
      </c>
      <c r="B19" s="116">
        <v>2</v>
      </c>
      <c r="C19" s="117">
        <v>0</v>
      </c>
      <c r="D19" s="118">
        <v>0</v>
      </c>
      <c r="E19" s="117">
        <v>0</v>
      </c>
      <c r="F19" s="262">
        <v>2</v>
      </c>
      <c r="G19" s="73">
        <f>F19/F$15*1000*F$14</f>
        <v>86.66666666666667</v>
      </c>
      <c r="H19" s="74">
        <f>LARGE((C19,E19,G19),1)</f>
        <v>86.66666666666667</v>
      </c>
      <c r="I19" s="120">
        <v>41</v>
      </c>
    </row>
    <row r="20" spans="1:9" ht="13.5">
      <c r="A20" s="209" t="s">
        <v>52</v>
      </c>
      <c r="B20" s="116">
        <v>2</v>
      </c>
      <c r="C20" s="117">
        <v>0</v>
      </c>
      <c r="D20" s="118">
        <v>0</v>
      </c>
      <c r="E20" s="117">
        <v>0</v>
      </c>
      <c r="F20" s="262">
        <v>2</v>
      </c>
      <c r="G20" s="73">
        <f>F20/F$15*1000*F$14</f>
        <v>86.66666666666667</v>
      </c>
      <c r="H20" s="74">
        <f>LARGE((C20,E20,G20),1)</f>
        <v>86.66666666666667</v>
      </c>
      <c r="I20" s="120">
        <v>49</v>
      </c>
    </row>
    <row r="21" spans="1:9" ht="13.5">
      <c r="A21" s="121"/>
      <c r="B21" s="116">
        <v>0</v>
      </c>
      <c r="C21" s="117">
        <v>0</v>
      </c>
      <c r="D21" s="118">
        <v>0</v>
      </c>
      <c r="E21" s="117">
        <v>0</v>
      </c>
      <c r="F21" s="262">
        <v>0</v>
      </c>
      <c r="G21" s="73">
        <f>F21/F$15*1000*F$14</f>
        <v>0</v>
      </c>
      <c r="H21" s="119">
        <v>0</v>
      </c>
      <c r="I21" s="120"/>
    </row>
    <row r="22" spans="1:9" ht="13.5">
      <c r="A22" s="121"/>
      <c r="B22" s="116">
        <v>0</v>
      </c>
      <c r="C22" s="117">
        <v>0</v>
      </c>
      <c r="D22" s="118">
        <v>0</v>
      </c>
      <c r="E22" s="117">
        <v>0</v>
      </c>
      <c r="F22" s="239">
        <v>0</v>
      </c>
      <c r="G22" s="230">
        <v>0</v>
      </c>
      <c r="H22" s="119">
        <v>0</v>
      </c>
      <c r="I22" s="120"/>
    </row>
    <row r="23" spans="1:9" ht="13.5">
      <c r="A23" s="121"/>
      <c r="B23" s="116">
        <v>0</v>
      </c>
      <c r="C23" s="117">
        <v>0</v>
      </c>
      <c r="D23" s="118">
        <v>0</v>
      </c>
      <c r="E23" s="117">
        <v>0</v>
      </c>
      <c r="F23" s="239">
        <v>0</v>
      </c>
      <c r="G23" s="117">
        <v>0</v>
      </c>
      <c r="H23" s="119"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239">
        <v>0</v>
      </c>
      <c r="G24" s="117">
        <v>0</v>
      </c>
      <c r="H24" s="119"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239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239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239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239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239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239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239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239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239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239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239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F45" sqref="F45"/>
    </sheetView>
  </sheetViews>
  <sheetFormatPr defaultColWidth="10.69921875" defaultRowHeight="14.25"/>
  <cols>
    <col min="1" max="1" width="17.5" style="51" customWidth="1"/>
    <col min="2" max="8" width="8.5" style="45" customWidth="1"/>
    <col min="9" max="9" width="8.296875" style="46" customWidth="1"/>
    <col min="10" max="16384" width="10.69921875" style="47" customWidth="1"/>
  </cols>
  <sheetData>
    <row r="1" ht="15">
      <c r="A1" s="275"/>
    </row>
    <row r="2" spans="1:6" ht="15">
      <c r="A2" s="275"/>
      <c r="B2" s="276" t="s">
        <v>8</v>
      </c>
      <c r="C2" s="276"/>
      <c r="D2" s="276"/>
      <c r="E2" s="276"/>
      <c r="F2" s="276"/>
    </row>
    <row r="3" spans="1:4" ht="15">
      <c r="A3" s="275"/>
      <c r="D3" s="48"/>
    </row>
    <row r="4" spans="1:6" ht="15">
      <c r="A4" s="275"/>
      <c r="B4" s="273" t="s">
        <v>40</v>
      </c>
      <c r="C4" s="273"/>
      <c r="D4" s="273"/>
      <c r="E4" s="273"/>
      <c r="F4" s="273"/>
    </row>
    <row r="5" ht="15">
      <c r="A5" s="275"/>
    </row>
    <row r="6" spans="1:3" ht="15">
      <c r="A6" s="275"/>
      <c r="B6" s="277"/>
      <c r="C6" s="278"/>
    </row>
    <row r="7" ht="15">
      <c r="A7" s="275"/>
    </row>
    <row r="8" spans="1:8" ht="15">
      <c r="A8" s="49" t="s">
        <v>13</v>
      </c>
      <c r="B8" s="50" t="s">
        <v>185</v>
      </c>
      <c r="C8" s="50"/>
      <c r="D8" s="50"/>
      <c r="E8" s="50"/>
      <c r="F8" s="51"/>
      <c r="G8" s="51"/>
      <c r="H8" s="51"/>
    </row>
    <row r="9" spans="1:8" ht="15">
      <c r="A9" s="49" t="s">
        <v>0</v>
      </c>
      <c r="B9" s="52" t="s">
        <v>188</v>
      </c>
      <c r="C9" s="52"/>
      <c r="D9" s="52"/>
      <c r="E9" s="52"/>
      <c r="F9" s="51"/>
      <c r="G9" s="51"/>
      <c r="H9" s="51"/>
    </row>
    <row r="10" spans="1:8" ht="15">
      <c r="A10" s="49" t="s">
        <v>16</v>
      </c>
      <c r="B10" s="279">
        <v>40965</v>
      </c>
      <c r="C10" s="279"/>
      <c r="D10" s="53"/>
      <c r="E10" s="53"/>
      <c r="F10" s="54"/>
      <c r="G10" s="54"/>
      <c r="H10" s="54"/>
    </row>
    <row r="11" spans="1:3" ht="15">
      <c r="A11" s="49" t="s">
        <v>14</v>
      </c>
      <c r="B11" s="52" t="s">
        <v>174</v>
      </c>
      <c r="C11" s="53"/>
    </row>
    <row r="12" spans="1:3" ht="15">
      <c r="A12" s="49" t="s">
        <v>19</v>
      </c>
      <c r="B12" s="55" t="s">
        <v>26</v>
      </c>
      <c r="C12" s="56"/>
    </row>
    <row r="13" spans="1:9" ht="15">
      <c r="A13" s="57" t="s">
        <v>15</v>
      </c>
      <c r="B13" s="58" t="s">
        <v>2</v>
      </c>
      <c r="C13" s="59"/>
      <c r="D13" s="58" t="s">
        <v>2</v>
      </c>
      <c r="E13" s="59"/>
      <c r="F13" s="58" t="s">
        <v>1</v>
      </c>
      <c r="G13" s="59"/>
      <c r="H13" s="60"/>
      <c r="I13" s="61" t="s">
        <v>29</v>
      </c>
    </row>
    <row r="14" spans="1:9" ht="15">
      <c r="A14" s="57" t="s">
        <v>18</v>
      </c>
      <c r="B14" s="32">
        <v>1.25</v>
      </c>
      <c r="C14" s="63"/>
      <c r="D14" s="62">
        <v>0</v>
      </c>
      <c r="E14" s="63"/>
      <c r="F14" s="62">
        <v>0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81.9</v>
      </c>
      <c r="C15" s="67"/>
      <c r="D15" s="66">
        <v>1</v>
      </c>
      <c r="E15" s="67"/>
      <c r="F15" s="66">
        <v>1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59</v>
      </c>
    </row>
    <row r="17" spans="1:9" ht="15">
      <c r="A17" s="209" t="s">
        <v>52</v>
      </c>
      <c r="B17" s="72">
        <v>37.38</v>
      </c>
      <c r="C17" s="73">
        <f>B17/B$15*1000*B$14</f>
        <v>570.5128205128206</v>
      </c>
      <c r="D17" s="72">
        <v>0</v>
      </c>
      <c r="E17" s="73">
        <f>D17/D$15*1000*D$14</f>
        <v>0</v>
      </c>
      <c r="F17" s="72">
        <v>0</v>
      </c>
      <c r="G17" s="230">
        <f aca="true" t="shared" si="0" ref="G17:G22">F17/F$15*1000*F$14</f>
        <v>0</v>
      </c>
      <c r="H17" s="74">
        <f>LARGE((C17,E17,G17),1)</f>
        <v>570.5128205128206</v>
      </c>
      <c r="I17" s="42">
        <v>48</v>
      </c>
    </row>
    <row r="18" spans="1:9" ht="15">
      <c r="A18" s="207" t="s">
        <v>51</v>
      </c>
      <c r="B18" s="72">
        <v>51.49</v>
      </c>
      <c r="C18" s="73">
        <f>B18/B$15*1000*B$14</f>
        <v>785.8669108669109</v>
      </c>
      <c r="D18" s="72">
        <v>0</v>
      </c>
      <c r="E18" s="73">
        <f aca="true" t="shared" si="1" ref="E18:E45">D18/D$15*1000*D$14</f>
        <v>0</v>
      </c>
      <c r="F18" s="72">
        <v>0</v>
      </c>
      <c r="G18" s="230">
        <f t="shared" si="0"/>
        <v>0</v>
      </c>
      <c r="H18" s="74">
        <f>LARGE((C18,E18,G18),1)</f>
        <v>785.8669108669109</v>
      </c>
      <c r="I18" s="42">
        <v>43</v>
      </c>
    </row>
    <row r="19" spans="1:9" ht="15">
      <c r="A19" s="115" t="s">
        <v>53</v>
      </c>
      <c r="B19" s="72">
        <v>51.04</v>
      </c>
      <c r="C19" s="73">
        <f>B19/B$15*1000*B$14</f>
        <v>778.9987789987789</v>
      </c>
      <c r="D19" s="72">
        <v>0</v>
      </c>
      <c r="E19" s="73">
        <f t="shared" si="1"/>
        <v>0</v>
      </c>
      <c r="F19" s="72">
        <v>0</v>
      </c>
      <c r="G19" s="230">
        <f t="shared" si="0"/>
        <v>0</v>
      </c>
      <c r="H19" s="74">
        <f>LARGE((C19,E19,G19),1)</f>
        <v>778.9987789987789</v>
      </c>
      <c r="I19" s="42">
        <v>44</v>
      </c>
    </row>
    <row r="20" spans="1:9" ht="15">
      <c r="A20" s="71" t="s">
        <v>50</v>
      </c>
      <c r="B20" s="72">
        <v>65.65</v>
      </c>
      <c r="C20" s="73">
        <f>B20/B$15*1000*B$14</f>
        <v>1001.9841269841271</v>
      </c>
      <c r="D20" s="72">
        <v>0</v>
      </c>
      <c r="E20" s="73">
        <f t="shared" si="1"/>
        <v>0</v>
      </c>
      <c r="F20" s="72">
        <v>0</v>
      </c>
      <c r="G20" s="230">
        <f t="shared" si="0"/>
        <v>0</v>
      </c>
      <c r="H20" s="74">
        <f>LARGE((C20,E20,G20),1)</f>
        <v>1001.9841269841271</v>
      </c>
      <c r="I20" s="42">
        <v>34</v>
      </c>
    </row>
    <row r="21" spans="1:9" ht="15">
      <c r="A21" s="71"/>
      <c r="B21" s="72">
        <v>0</v>
      </c>
      <c r="C21" s="73">
        <f>B21/B$15*1000*B$14</f>
        <v>0</v>
      </c>
      <c r="D21" s="72">
        <v>0</v>
      </c>
      <c r="E21" s="73">
        <f t="shared" si="1"/>
        <v>0</v>
      </c>
      <c r="F21" s="72">
        <v>0</v>
      </c>
      <c r="G21" s="230">
        <f t="shared" si="0"/>
        <v>0</v>
      </c>
      <c r="H21" s="74">
        <f>LARGE((C21,E21,G21),1)</f>
        <v>0</v>
      </c>
      <c r="I21" s="42"/>
    </row>
    <row r="22" spans="1:9" ht="15">
      <c r="A22" s="71"/>
      <c r="B22" s="72">
        <v>0</v>
      </c>
      <c r="C22" s="73">
        <f aca="true" t="shared" si="2" ref="C22:C45">B22/B$15*1000*B$14</f>
        <v>0</v>
      </c>
      <c r="D22" s="72">
        <v>0</v>
      </c>
      <c r="E22" s="73">
        <f t="shared" si="1"/>
        <v>0</v>
      </c>
      <c r="F22" s="72">
        <v>0</v>
      </c>
      <c r="G22" s="230">
        <f t="shared" si="0"/>
        <v>0</v>
      </c>
      <c r="H22" s="74">
        <f>LARGE((C22,E22,G22),1)</f>
        <v>0</v>
      </c>
      <c r="I22" s="42"/>
    </row>
    <row r="23" spans="1:9" ht="15">
      <c r="A23" s="71"/>
      <c r="B23" s="72">
        <v>0</v>
      </c>
      <c r="C23" s="73">
        <f t="shared" si="2"/>
        <v>0</v>
      </c>
      <c r="D23" s="72">
        <v>0</v>
      </c>
      <c r="E23" s="73">
        <f t="shared" si="1"/>
        <v>0</v>
      </c>
      <c r="F23" s="72">
        <v>0</v>
      </c>
      <c r="G23" s="73">
        <f aca="true" t="shared" si="3" ref="G23:G45">F23/F$15*1000*F$14</f>
        <v>0</v>
      </c>
      <c r="H23" s="74">
        <f>LARGE((C23,E23,G23),1)</f>
        <v>0</v>
      </c>
      <c r="I23" s="42"/>
    </row>
    <row r="24" spans="1:9" ht="15">
      <c r="A24" s="71"/>
      <c r="B24" s="72">
        <v>0</v>
      </c>
      <c r="C24" s="73">
        <f t="shared" si="2"/>
        <v>0</v>
      </c>
      <c r="D24" s="72">
        <v>0</v>
      </c>
      <c r="E24" s="73">
        <f t="shared" si="1"/>
        <v>0</v>
      </c>
      <c r="F24" s="72">
        <v>0</v>
      </c>
      <c r="G24" s="73">
        <f t="shared" si="3"/>
        <v>0</v>
      </c>
      <c r="H24" s="74">
        <f>LARGE((C24,E24,G24),1)</f>
        <v>0</v>
      </c>
      <c r="I24" s="42"/>
    </row>
    <row r="25" spans="1:9" ht="15">
      <c r="A25" s="71"/>
      <c r="B25" s="72">
        <v>0</v>
      </c>
      <c r="C25" s="73">
        <f t="shared" si="2"/>
        <v>0</v>
      </c>
      <c r="D25" s="72">
        <v>0</v>
      </c>
      <c r="E25" s="73">
        <f t="shared" si="1"/>
        <v>0</v>
      </c>
      <c r="F25" s="72">
        <v>0</v>
      </c>
      <c r="G25" s="73">
        <f t="shared" si="3"/>
        <v>0</v>
      </c>
      <c r="H25" s="74">
        <f>LARGE((C25,E25,G25),1)</f>
        <v>0</v>
      </c>
      <c r="I25" s="42"/>
    </row>
    <row r="26" spans="1:9" ht="15">
      <c r="A26" s="71"/>
      <c r="B26" s="72">
        <v>0</v>
      </c>
      <c r="C26" s="73">
        <f t="shared" si="2"/>
        <v>0</v>
      </c>
      <c r="D26" s="72">
        <v>0</v>
      </c>
      <c r="E26" s="73">
        <f t="shared" si="1"/>
        <v>0</v>
      </c>
      <c r="F26" s="72">
        <v>0</v>
      </c>
      <c r="G26" s="73">
        <f t="shared" si="3"/>
        <v>0</v>
      </c>
      <c r="H26" s="74">
        <f>LARGE((C26,E26,G26),1)</f>
        <v>0</v>
      </c>
      <c r="I26" s="42"/>
    </row>
    <row r="27" spans="1:9" ht="15">
      <c r="A27" s="71"/>
      <c r="B27" s="72">
        <v>0</v>
      </c>
      <c r="C27" s="73">
        <f t="shared" si="2"/>
        <v>0</v>
      </c>
      <c r="D27" s="72">
        <v>0</v>
      </c>
      <c r="E27" s="73">
        <f t="shared" si="1"/>
        <v>0</v>
      </c>
      <c r="F27" s="72">
        <v>0</v>
      </c>
      <c r="G27" s="73">
        <f t="shared" si="3"/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2"/>
        <v>0</v>
      </c>
      <c r="D28" s="72">
        <v>0</v>
      </c>
      <c r="E28" s="73">
        <f t="shared" si="1"/>
        <v>0</v>
      </c>
      <c r="F28" s="72">
        <v>0</v>
      </c>
      <c r="G28" s="73">
        <f t="shared" si="3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2"/>
        <v>0</v>
      </c>
      <c r="D29" s="72">
        <v>0</v>
      </c>
      <c r="E29" s="73">
        <f t="shared" si="1"/>
        <v>0</v>
      </c>
      <c r="F29" s="72">
        <v>0</v>
      </c>
      <c r="G29" s="73">
        <f t="shared" si="3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2"/>
        <v>0</v>
      </c>
      <c r="D30" s="72">
        <v>0</v>
      </c>
      <c r="E30" s="73">
        <f t="shared" si="1"/>
        <v>0</v>
      </c>
      <c r="F30" s="72">
        <v>0</v>
      </c>
      <c r="G30" s="73">
        <f t="shared" si="3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2"/>
        <v>0</v>
      </c>
      <c r="D31" s="72">
        <v>0</v>
      </c>
      <c r="E31" s="73">
        <f t="shared" si="1"/>
        <v>0</v>
      </c>
      <c r="F31" s="72">
        <v>0</v>
      </c>
      <c r="G31" s="73">
        <f t="shared" si="3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2"/>
        <v>0</v>
      </c>
      <c r="D32" s="72">
        <v>0</v>
      </c>
      <c r="E32" s="73">
        <f t="shared" si="1"/>
        <v>0</v>
      </c>
      <c r="F32" s="72">
        <v>0</v>
      </c>
      <c r="G32" s="73">
        <f t="shared" si="3"/>
        <v>0</v>
      </c>
      <c r="H32" s="74">
        <f>LARGE((C32,E32,G32),1)</f>
        <v>0</v>
      </c>
      <c r="I32" s="42"/>
    </row>
    <row r="33" spans="1:9" ht="15">
      <c r="A33" s="71"/>
      <c r="B33" s="72">
        <v>0</v>
      </c>
      <c r="C33" s="73">
        <f t="shared" si="2"/>
        <v>0</v>
      </c>
      <c r="D33" s="72">
        <v>0</v>
      </c>
      <c r="E33" s="73">
        <f t="shared" si="1"/>
        <v>0</v>
      </c>
      <c r="F33" s="72">
        <v>0</v>
      </c>
      <c r="G33" s="73">
        <f t="shared" si="3"/>
        <v>0</v>
      </c>
      <c r="H33" s="74">
        <f>LARGE((C33,E33,G33),1)</f>
        <v>0</v>
      </c>
      <c r="I33" s="42"/>
    </row>
    <row r="34" spans="1:9" ht="15">
      <c r="A34" s="71"/>
      <c r="B34" s="72">
        <v>0</v>
      </c>
      <c r="C34" s="73">
        <f t="shared" si="2"/>
        <v>0</v>
      </c>
      <c r="D34" s="72">
        <v>0</v>
      </c>
      <c r="E34" s="73">
        <f t="shared" si="1"/>
        <v>0</v>
      </c>
      <c r="F34" s="72">
        <v>0</v>
      </c>
      <c r="G34" s="73">
        <f t="shared" si="3"/>
        <v>0</v>
      </c>
      <c r="H34" s="74">
        <f>LARGE((C34,E34,G34),1)</f>
        <v>0</v>
      </c>
      <c r="I34" s="42"/>
    </row>
    <row r="35" spans="1:9" ht="15">
      <c r="A35" s="71"/>
      <c r="B35" s="72">
        <v>0</v>
      </c>
      <c r="C35" s="73">
        <f t="shared" si="2"/>
        <v>0</v>
      </c>
      <c r="D35" s="72">
        <v>0</v>
      </c>
      <c r="E35" s="73">
        <f t="shared" si="1"/>
        <v>0</v>
      </c>
      <c r="F35" s="72">
        <v>0</v>
      </c>
      <c r="G35" s="73">
        <f t="shared" si="3"/>
        <v>0</v>
      </c>
      <c r="H35" s="74">
        <f>LARGE((C35,E35,G35),1)</f>
        <v>0</v>
      </c>
      <c r="I35" s="42"/>
    </row>
    <row r="36" spans="1:9" ht="15">
      <c r="A36" s="71"/>
      <c r="B36" s="72">
        <v>0</v>
      </c>
      <c r="C36" s="73">
        <f t="shared" si="2"/>
        <v>0</v>
      </c>
      <c r="D36" s="72">
        <v>0</v>
      </c>
      <c r="E36" s="73">
        <f t="shared" si="1"/>
        <v>0</v>
      </c>
      <c r="F36" s="72">
        <v>0</v>
      </c>
      <c r="G36" s="73">
        <f t="shared" si="3"/>
        <v>0</v>
      </c>
      <c r="H36" s="74">
        <f>LARGE((C36,E36,G36),1)</f>
        <v>0</v>
      </c>
      <c r="I36" s="42"/>
    </row>
    <row r="37" spans="1:9" ht="15">
      <c r="A37" s="71"/>
      <c r="B37" s="72">
        <v>0</v>
      </c>
      <c r="C37" s="73">
        <f t="shared" si="2"/>
        <v>0</v>
      </c>
      <c r="D37" s="72">
        <v>0</v>
      </c>
      <c r="E37" s="73">
        <f t="shared" si="1"/>
        <v>0</v>
      </c>
      <c r="F37" s="72">
        <v>0</v>
      </c>
      <c r="G37" s="73">
        <f t="shared" si="3"/>
        <v>0</v>
      </c>
      <c r="H37" s="74">
        <f>LARGE((C37,E37,G37),1)</f>
        <v>0</v>
      </c>
      <c r="I37" s="42"/>
    </row>
    <row r="38" spans="1:9" ht="15">
      <c r="A38" s="71"/>
      <c r="B38" s="72">
        <v>0</v>
      </c>
      <c r="C38" s="73">
        <f t="shared" si="2"/>
        <v>0</v>
      </c>
      <c r="D38" s="72">
        <v>0</v>
      </c>
      <c r="E38" s="73">
        <f t="shared" si="1"/>
        <v>0</v>
      </c>
      <c r="F38" s="72">
        <v>0</v>
      </c>
      <c r="G38" s="73">
        <f t="shared" si="3"/>
        <v>0</v>
      </c>
      <c r="H38" s="74">
        <f>LARGE((C38,E38,G38),1)</f>
        <v>0</v>
      </c>
      <c r="I38" s="75"/>
    </row>
    <row r="39" spans="1:9" ht="15">
      <c r="A39" s="71"/>
      <c r="B39" s="72">
        <v>0</v>
      </c>
      <c r="C39" s="73">
        <f t="shared" si="2"/>
        <v>0</v>
      </c>
      <c r="D39" s="72">
        <v>0</v>
      </c>
      <c r="E39" s="73">
        <f t="shared" si="1"/>
        <v>0</v>
      </c>
      <c r="F39" s="72">
        <v>0</v>
      </c>
      <c r="G39" s="73">
        <f t="shared" si="3"/>
        <v>0</v>
      </c>
      <c r="H39" s="74">
        <f>LARGE((C39,E39,G39),1)</f>
        <v>0</v>
      </c>
      <c r="I39" s="75"/>
    </row>
    <row r="40" spans="1:9" ht="15">
      <c r="A40" s="71"/>
      <c r="B40" s="72">
        <v>0</v>
      </c>
      <c r="C40" s="73">
        <f t="shared" si="2"/>
        <v>0</v>
      </c>
      <c r="D40" s="72">
        <v>0</v>
      </c>
      <c r="E40" s="73">
        <f t="shared" si="1"/>
        <v>0</v>
      </c>
      <c r="F40" s="72">
        <v>0</v>
      </c>
      <c r="G40" s="73">
        <f t="shared" si="3"/>
        <v>0</v>
      </c>
      <c r="H40" s="74">
        <f>LARGE((C40,E40,G40),1)</f>
        <v>0</v>
      </c>
      <c r="I40" s="75"/>
    </row>
    <row r="41" spans="1:9" ht="15">
      <c r="A41" s="71"/>
      <c r="B41" s="72">
        <v>0</v>
      </c>
      <c r="C41" s="73">
        <f t="shared" si="2"/>
        <v>0</v>
      </c>
      <c r="D41" s="72">
        <v>0</v>
      </c>
      <c r="E41" s="73">
        <f t="shared" si="1"/>
        <v>0</v>
      </c>
      <c r="F41" s="72">
        <v>0</v>
      </c>
      <c r="G41" s="73">
        <f t="shared" si="3"/>
        <v>0</v>
      </c>
      <c r="H41" s="74">
        <f>LARGE((C41,E41,G41),1)</f>
        <v>0</v>
      </c>
      <c r="I41" s="75"/>
    </row>
    <row r="42" spans="1:9" ht="15">
      <c r="A42" s="71"/>
      <c r="B42" s="72">
        <v>0</v>
      </c>
      <c r="C42" s="73">
        <f t="shared" si="2"/>
        <v>0</v>
      </c>
      <c r="D42" s="72">
        <v>0</v>
      </c>
      <c r="E42" s="73">
        <f t="shared" si="1"/>
        <v>0</v>
      </c>
      <c r="F42" s="72">
        <v>0</v>
      </c>
      <c r="G42" s="73">
        <f t="shared" si="3"/>
        <v>0</v>
      </c>
      <c r="H42" s="74">
        <f>LARGE((C42,E42,G42),1)</f>
        <v>0</v>
      </c>
      <c r="I42" s="75"/>
    </row>
    <row r="43" spans="1:9" ht="15">
      <c r="A43" s="71"/>
      <c r="B43" s="72">
        <v>0</v>
      </c>
      <c r="C43" s="73">
        <f t="shared" si="2"/>
        <v>0</v>
      </c>
      <c r="D43" s="72">
        <v>0</v>
      </c>
      <c r="E43" s="73">
        <f t="shared" si="1"/>
        <v>0</v>
      </c>
      <c r="F43" s="72">
        <v>0</v>
      </c>
      <c r="G43" s="73">
        <f t="shared" si="3"/>
        <v>0</v>
      </c>
      <c r="H43" s="74">
        <f>LARGE((C43,E43,G43),1)</f>
        <v>0</v>
      </c>
      <c r="I43" s="75"/>
    </row>
    <row r="44" spans="1:9" ht="15">
      <c r="A44" s="71"/>
      <c r="B44" s="72">
        <v>0</v>
      </c>
      <c r="C44" s="73">
        <f t="shared" si="2"/>
        <v>0</v>
      </c>
      <c r="D44" s="72">
        <v>0</v>
      </c>
      <c r="E44" s="73">
        <f t="shared" si="1"/>
        <v>0</v>
      </c>
      <c r="F44" s="72">
        <v>0</v>
      </c>
      <c r="G44" s="73">
        <f t="shared" si="3"/>
        <v>0</v>
      </c>
      <c r="H44" s="74">
        <f>LARGE((C44,E44,G44),1)</f>
        <v>0</v>
      </c>
      <c r="I44" s="75"/>
    </row>
    <row r="45" spans="1:9" ht="15">
      <c r="A45" s="71"/>
      <c r="B45" s="72">
        <v>0</v>
      </c>
      <c r="C45" s="73">
        <f t="shared" si="2"/>
        <v>0</v>
      </c>
      <c r="D45" s="72">
        <v>0</v>
      </c>
      <c r="E45" s="73">
        <f t="shared" si="1"/>
        <v>0</v>
      </c>
      <c r="F45" s="72">
        <v>0</v>
      </c>
      <c r="G45" s="73">
        <f t="shared" si="3"/>
        <v>0</v>
      </c>
      <c r="H45" s="74">
        <f>LARGE((C45,E45,G45),1)</f>
        <v>0</v>
      </c>
      <c r="I45" s="75"/>
    </row>
    <row r="46" spans="1:9" ht="15">
      <c r="A46" s="76"/>
      <c r="B46" s="72">
        <v>0</v>
      </c>
      <c r="C46" s="73">
        <f aca="true" t="shared" si="4" ref="C46:C64">B46/B$15*1000*B$14</f>
        <v>0</v>
      </c>
      <c r="D46" s="72">
        <v>0</v>
      </c>
      <c r="E46" s="73">
        <f aca="true" t="shared" si="5" ref="E46:E64">D46/D$15*1000*D$14</f>
        <v>0</v>
      </c>
      <c r="F46" s="72">
        <v>0</v>
      </c>
      <c r="G46" s="73">
        <f aca="true" t="shared" si="6" ref="G46:G64">F46/F$15*1000*F$14</f>
        <v>0</v>
      </c>
      <c r="H46" s="74">
        <f>LARGE((C46,E46,G46),1)</f>
        <v>0</v>
      </c>
      <c r="I46" s="75"/>
    </row>
    <row r="47" spans="1:9" ht="15">
      <c r="A47" s="77"/>
      <c r="B47" s="72">
        <v>0</v>
      </c>
      <c r="C47" s="73">
        <f t="shared" si="4"/>
        <v>0</v>
      </c>
      <c r="D47" s="72">
        <v>0</v>
      </c>
      <c r="E47" s="73">
        <f t="shared" si="5"/>
        <v>0</v>
      </c>
      <c r="F47" s="72">
        <v>0</v>
      </c>
      <c r="G47" s="73">
        <f t="shared" si="6"/>
        <v>0</v>
      </c>
      <c r="H47" s="74">
        <f>LARGE((C47,E47,G47),1)</f>
        <v>0</v>
      </c>
      <c r="I47" s="75"/>
    </row>
    <row r="48" spans="1:9" ht="15">
      <c r="A48" s="77"/>
      <c r="B48" s="72">
        <v>0</v>
      </c>
      <c r="C48" s="73">
        <f t="shared" si="4"/>
        <v>0</v>
      </c>
      <c r="D48" s="72">
        <v>0</v>
      </c>
      <c r="E48" s="73">
        <f t="shared" si="5"/>
        <v>0</v>
      </c>
      <c r="F48" s="72">
        <v>0</v>
      </c>
      <c r="G48" s="73">
        <f t="shared" si="6"/>
        <v>0</v>
      </c>
      <c r="H48" s="74">
        <f>LARGE((C48,E48,G48),1)</f>
        <v>0</v>
      </c>
      <c r="I48" s="75"/>
    </row>
    <row r="49" spans="1:9" ht="15">
      <c r="A49" s="77"/>
      <c r="B49" s="72">
        <v>0</v>
      </c>
      <c r="C49" s="73">
        <f t="shared" si="4"/>
        <v>0</v>
      </c>
      <c r="D49" s="72">
        <v>0</v>
      </c>
      <c r="E49" s="73">
        <f t="shared" si="5"/>
        <v>0</v>
      </c>
      <c r="F49" s="72">
        <v>0</v>
      </c>
      <c r="G49" s="73">
        <f t="shared" si="6"/>
        <v>0</v>
      </c>
      <c r="H49" s="74">
        <f>LARGE((C49,E49,G49),1)</f>
        <v>0</v>
      </c>
      <c r="I49" s="75"/>
    </row>
    <row r="50" spans="1:9" ht="15">
      <c r="A50" s="77"/>
      <c r="B50" s="72">
        <v>0</v>
      </c>
      <c r="C50" s="73">
        <f t="shared" si="4"/>
        <v>0</v>
      </c>
      <c r="D50" s="72">
        <v>0</v>
      </c>
      <c r="E50" s="73">
        <f t="shared" si="5"/>
        <v>0</v>
      </c>
      <c r="F50" s="72">
        <v>0</v>
      </c>
      <c r="G50" s="73">
        <f t="shared" si="6"/>
        <v>0</v>
      </c>
      <c r="H50" s="74">
        <f>LARGE((C50,E50,G50),1)</f>
        <v>0</v>
      </c>
      <c r="I50" s="75"/>
    </row>
    <row r="51" spans="1:9" ht="15">
      <c r="A51" s="77"/>
      <c r="B51" s="72">
        <v>0</v>
      </c>
      <c r="C51" s="73">
        <f t="shared" si="4"/>
        <v>0</v>
      </c>
      <c r="D51" s="72">
        <v>0</v>
      </c>
      <c r="E51" s="73">
        <f t="shared" si="5"/>
        <v>0</v>
      </c>
      <c r="F51" s="72">
        <v>0</v>
      </c>
      <c r="G51" s="73">
        <f t="shared" si="6"/>
        <v>0</v>
      </c>
      <c r="H51" s="74">
        <f>LARGE((C51,E51,G51),1)</f>
        <v>0</v>
      </c>
      <c r="I51" s="75"/>
    </row>
    <row r="52" spans="1:9" ht="15">
      <c r="A52" s="77"/>
      <c r="B52" s="72">
        <v>0</v>
      </c>
      <c r="C52" s="73">
        <f t="shared" si="4"/>
        <v>0</v>
      </c>
      <c r="D52" s="72">
        <v>0</v>
      </c>
      <c r="E52" s="73">
        <f t="shared" si="5"/>
        <v>0</v>
      </c>
      <c r="F52" s="72">
        <v>0</v>
      </c>
      <c r="G52" s="73">
        <f t="shared" si="6"/>
        <v>0</v>
      </c>
      <c r="H52" s="74">
        <f>LARGE((C52,E52,G52),1)</f>
        <v>0</v>
      </c>
      <c r="I52" s="75"/>
    </row>
    <row r="53" spans="1:9" ht="15">
      <c r="A53" s="77"/>
      <c r="B53" s="72">
        <v>0</v>
      </c>
      <c r="C53" s="73">
        <f t="shared" si="4"/>
        <v>0</v>
      </c>
      <c r="D53" s="72">
        <v>0</v>
      </c>
      <c r="E53" s="73">
        <f t="shared" si="5"/>
        <v>0</v>
      </c>
      <c r="F53" s="72">
        <v>0</v>
      </c>
      <c r="G53" s="73">
        <f t="shared" si="6"/>
        <v>0</v>
      </c>
      <c r="H53" s="74">
        <f>LARGE((C53,E53,G53),1)</f>
        <v>0</v>
      </c>
      <c r="I53" s="75"/>
    </row>
    <row r="54" spans="1:9" ht="15">
      <c r="A54" s="77"/>
      <c r="B54" s="72">
        <v>0</v>
      </c>
      <c r="C54" s="73">
        <f t="shared" si="4"/>
        <v>0</v>
      </c>
      <c r="D54" s="72">
        <v>0</v>
      </c>
      <c r="E54" s="73">
        <f t="shared" si="5"/>
        <v>0</v>
      </c>
      <c r="F54" s="72">
        <v>0</v>
      </c>
      <c r="G54" s="73">
        <f t="shared" si="6"/>
        <v>0</v>
      </c>
      <c r="H54" s="74">
        <f>LARGE((C54,E54,G54),1)</f>
        <v>0</v>
      </c>
      <c r="I54" s="75"/>
    </row>
    <row r="55" spans="1:9" ht="15">
      <c r="A55" s="77"/>
      <c r="B55" s="72">
        <v>0</v>
      </c>
      <c r="C55" s="73">
        <f t="shared" si="4"/>
        <v>0</v>
      </c>
      <c r="D55" s="72">
        <v>0</v>
      </c>
      <c r="E55" s="73">
        <f t="shared" si="5"/>
        <v>0</v>
      </c>
      <c r="F55" s="72">
        <v>0</v>
      </c>
      <c r="G55" s="73">
        <f t="shared" si="6"/>
        <v>0</v>
      </c>
      <c r="H55" s="74">
        <f>LARGE((C55,E55,G55),1)</f>
        <v>0</v>
      </c>
      <c r="I55" s="75"/>
    </row>
    <row r="56" spans="1:9" ht="15">
      <c r="A56" s="77"/>
      <c r="B56" s="72">
        <v>0</v>
      </c>
      <c r="C56" s="73">
        <f t="shared" si="4"/>
        <v>0</v>
      </c>
      <c r="D56" s="72">
        <v>0</v>
      </c>
      <c r="E56" s="73">
        <f t="shared" si="5"/>
        <v>0</v>
      </c>
      <c r="F56" s="72">
        <v>0</v>
      </c>
      <c r="G56" s="73">
        <f t="shared" si="6"/>
        <v>0</v>
      </c>
      <c r="H56" s="74">
        <f>LARGE((C56,E56,G56),1)</f>
        <v>0</v>
      </c>
      <c r="I56" s="75"/>
    </row>
    <row r="57" spans="1:9" ht="15">
      <c r="A57" s="77"/>
      <c r="B57" s="72">
        <v>0</v>
      </c>
      <c r="C57" s="73">
        <f t="shared" si="4"/>
        <v>0</v>
      </c>
      <c r="D57" s="72">
        <v>0</v>
      </c>
      <c r="E57" s="73">
        <f t="shared" si="5"/>
        <v>0</v>
      </c>
      <c r="F57" s="72">
        <v>0</v>
      </c>
      <c r="G57" s="73">
        <f t="shared" si="6"/>
        <v>0</v>
      </c>
      <c r="H57" s="74">
        <f>LARGE((C57,E57,G57),1)</f>
        <v>0</v>
      </c>
      <c r="I57" s="75"/>
    </row>
    <row r="58" spans="1:9" ht="15">
      <c r="A58" s="77"/>
      <c r="B58" s="72">
        <v>0</v>
      </c>
      <c r="C58" s="73">
        <f t="shared" si="4"/>
        <v>0</v>
      </c>
      <c r="D58" s="72">
        <v>0</v>
      </c>
      <c r="E58" s="73">
        <f t="shared" si="5"/>
        <v>0</v>
      </c>
      <c r="F58" s="72">
        <v>0</v>
      </c>
      <c r="G58" s="73">
        <f t="shared" si="6"/>
        <v>0</v>
      </c>
      <c r="H58" s="74">
        <f>LARGE((C58,E58,G58),1)</f>
        <v>0</v>
      </c>
      <c r="I58" s="75"/>
    </row>
    <row r="59" spans="1:9" ht="15">
      <c r="A59" s="77"/>
      <c r="B59" s="72">
        <v>0</v>
      </c>
      <c r="C59" s="73">
        <f t="shared" si="4"/>
        <v>0</v>
      </c>
      <c r="D59" s="72">
        <v>0</v>
      </c>
      <c r="E59" s="73">
        <f t="shared" si="5"/>
        <v>0</v>
      </c>
      <c r="F59" s="72">
        <v>0</v>
      </c>
      <c r="G59" s="73">
        <f t="shared" si="6"/>
        <v>0</v>
      </c>
      <c r="H59" s="74">
        <f>LARGE((C59,E59,G59),1)</f>
        <v>0</v>
      </c>
      <c r="I59" s="75"/>
    </row>
    <row r="60" spans="1:9" ht="15">
      <c r="A60" s="77"/>
      <c r="B60" s="72">
        <v>0</v>
      </c>
      <c r="C60" s="73">
        <f t="shared" si="4"/>
        <v>0</v>
      </c>
      <c r="D60" s="72">
        <v>0</v>
      </c>
      <c r="E60" s="73">
        <f t="shared" si="5"/>
        <v>0</v>
      </c>
      <c r="F60" s="72">
        <v>0</v>
      </c>
      <c r="G60" s="73">
        <f t="shared" si="6"/>
        <v>0</v>
      </c>
      <c r="H60" s="74">
        <f>LARGE((C60,E60,G60),1)</f>
        <v>0</v>
      </c>
      <c r="I60" s="75"/>
    </row>
    <row r="61" spans="1:9" ht="15">
      <c r="A61" s="77"/>
      <c r="B61" s="72">
        <v>0</v>
      </c>
      <c r="C61" s="73">
        <f t="shared" si="4"/>
        <v>0</v>
      </c>
      <c r="D61" s="72">
        <v>0</v>
      </c>
      <c r="E61" s="73">
        <f t="shared" si="5"/>
        <v>0</v>
      </c>
      <c r="F61" s="72">
        <v>0</v>
      </c>
      <c r="G61" s="73">
        <f t="shared" si="6"/>
        <v>0</v>
      </c>
      <c r="H61" s="74">
        <f>LARGE((C61,E61,G61),1)</f>
        <v>0</v>
      </c>
      <c r="I61" s="75"/>
    </row>
    <row r="62" spans="1:9" ht="15">
      <c r="A62" s="77"/>
      <c r="B62" s="72">
        <v>0</v>
      </c>
      <c r="C62" s="73">
        <f t="shared" si="4"/>
        <v>0</v>
      </c>
      <c r="D62" s="72">
        <v>0</v>
      </c>
      <c r="E62" s="73">
        <f t="shared" si="5"/>
        <v>0</v>
      </c>
      <c r="F62" s="72">
        <v>0</v>
      </c>
      <c r="G62" s="73">
        <f t="shared" si="6"/>
        <v>0</v>
      </c>
      <c r="H62" s="74">
        <f>LARGE((C62,E62,G62),1)</f>
        <v>0</v>
      </c>
      <c r="I62" s="75"/>
    </row>
    <row r="63" spans="1:9" ht="15">
      <c r="A63" s="77"/>
      <c r="B63" s="72">
        <v>0</v>
      </c>
      <c r="C63" s="73">
        <f t="shared" si="4"/>
        <v>0</v>
      </c>
      <c r="D63" s="72">
        <v>0</v>
      </c>
      <c r="E63" s="73">
        <f t="shared" si="5"/>
        <v>0</v>
      </c>
      <c r="F63" s="72">
        <v>0</v>
      </c>
      <c r="G63" s="73">
        <f t="shared" si="6"/>
        <v>0</v>
      </c>
      <c r="H63" s="74">
        <f>LARGE((C63,E63,G63),1)</f>
        <v>0</v>
      </c>
      <c r="I63" s="75"/>
    </row>
    <row r="64" spans="1:9" ht="15">
      <c r="A64" s="77"/>
      <c r="B64" s="72">
        <v>0</v>
      </c>
      <c r="C64" s="73">
        <f t="shared" si="4"/>
        <v>0</v>
      </c>
      <c r="D64" s="72">
        <v>0</v>
      </c>
      <c r="E64" s="73">
        <f t="shared" si="5"/>
        <v>0</v>
      </c>
      <c r="F64" s="72">
        <v>0</v>
      </c>
      <c r="G64" s="73">
        <f t="shared" si="6"/>
        <v>0</v>
      </c>
      <c r="H64" s="74">
        <f>LARGE((C64,E64,G64),1)</f>
        <v>0</v>
      </c>
      <c r="I64" s="7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6">
      <selection activeCell="B21" sqref="B21"/>
    </sheetView>
  </sheetViews>
  <sheetFormatPr defaultColWidth="10.69921875" defaultRowHeight="14.25"/>
  <cols>
    <col min="1" max="1" width="17.5" style="51" customWidth="1"/>
    <col min="2" max="8" width="8.5" style="45" customWidth="1"/>
    <col min="9" max="9" width="8.296875" style="46" customWidth="1"/>
    <col min="10" max="16384" width="10.69921875" style="47" customWidth="1"/>
  </cols>
  <sheetData>
    <row r="1" ht="15">
      <c r="A1" s="275"/>
    </row>
    <row r="2" spans="1:6" ht="15">
      <c r="A2" s="275"/>
      <c r="B2" s="276" t="s">
        <v>8</v>
      </c>
      <c r="C2" s="276"/>
      <c r="D2" s="276"/>
      <c r="E2" s="276"/>
      <c r="F2" s="276"/>
    </row>
    <row r="3" spans="1:4" ht="15">
      <c r="A3" s="275"/>
      <c r="D3" s="48"/>
    </row>
    <row r="4" spans="1:6" ht="15">
      <c r="A4" s="275"/>
      <c r="B4" s="273" t="s">
        <v>40</v>
      </c>
      <c r="C4" s="273"/>
      <c r="D4" s="273"/>
      <c r="E4" s="273"/>
      <c r="F4" s="273"/>
    </row>
    <row r="5" ht="15">
      <c r="A5" s="275"/>
    </row>
    <row r="6" spans="1:3" ht="15">
      <c r="A6" s="275"/>
      <c r="B6" s="277"/>
      <c r="C6" s="278"/>
    </row>
    <row r="7" ht="15">
      <c r="A7" s="275"/>
    </row>
    <row r="8" spans="1:8" ht="15">
      <c r="A8" s="49" t="s">
        <v>13</v>
      </c>
      <c r="B8" s="50" t="s">
        <v>185</v>
      </c>
      <c r="C8" s="50"/>
      <c r="D8" s="50"/>
      <c r="E8" s="50"/>
      <c r="F8" s="51"/>
      <c r="G8" s="51"/>
      <c r="H8" s="51"/>
    </row>
    <row r="9" spans="1:8" ht="15">
      <c r="A9" s="49" t="s">
        <v>0</v>
      </c>
      <c r="B9" s="52" t="s">
        <v>188</v>
      </c>
      <c r="C9" s="52"/>
      <c r="D9" s="52"/>
      <c r="E9" s="52"/>
      <c r="F9" s="51"/>
      <c r="G9" s="51"/>
      <c r="H9" s="51"/>
    </row>
    <row r="10" spans="1:8" ht="15">
      <c r="A10" s="49" t="s">
        <v>16</v>
      </c>
      <c r="B10" s="279">
        <v>40966</v>
      </c>
      <c r="C10" s="279"/>
      <c r="D10" s="53"/>
      <c r="E10" s="53"/>
      <c r="F10" s="54"/>
      <c r="G10" s="54"/>
      <c r="H10" s="54"/>
    </row>
    <row r="11" spans="1:3" ht="15">
      <c r="A11" s="49" t="s">
        <v>14</v>
      </c>
      <c r="B11" s="52" t="s">
        <v>71</v>
      </c>
      <c r="C11" s="53"/>
    </row>
    <row r="12" spans="1:3" ht="15">
      <c r="A12" s="49" t="s">
        <v>19</v>
      </c>
      <c r="B12" s="55" t="s">
        <v>26</v>
      </c>
      <c r="C12" s="56"/>
    </row>
    <row r="13" spans="1:9" ht="15">
      <c r="A13" s="57" t="s">
        <v>15</v>
      </c>
      <c r="B13" s="58" t="s">
        <v>2</v>
      </c>
      <c r="C13" s="59"/>
      <c r="D13" s="58" t="s">
        <v>2</v>
      </c>
      <c r="E13" s="59"/>
      <c r="F13" s="58" t="s">
        <v>1</v>
      </c>
      <c r="G13" s="59"/>
      <c r="H13" s="60"/>
      <c r="I13" s="61" t="s">
        <v>29</v>
      </c>
    </row>
    <row r="14" spans="1:9" ht="15">
      <c r="A14" s="57" t="s">
        <v>18</v>
      </c>
      <c r="B14" s="62">
        <v>1.25</v>
      </c>
      <c r="C14" s="63"/>
      <c r="D14" s="62">
        <v>0</v>
      </c>
      <c r="E14" s="63"/>
      <c r="F14" s="62">
        <v>1.3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30</v>
      </c>
      <c r="C15" s="67"/>
      <c r="D15" s="66">
        <v>1</v>
      </c>
      <c r="E15" s="67"/>
      <c r="F15" s="66">
        <v>30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59</v>
      </c>
    </row>
    <row r="17" spans="1:9" ht="15">
      <c r="A17" s="209" t="s">
        <v>52</v>
      </c>
      <c r="B17" s="72">
        <v>0</v>
      </c>
      <c r="C17" s="73">
        <f aca="true" t="shared" si="0" ref="C17:C22">B17/B$15*1000*B$14</f>
        <v>0</v>
      </c>
      <c r="D17" s="72">
        <v>0</v>
      </c>
      <c r="E17" s="73">
        <f>D17/D$15*1000*D$14</f>
        <v>0</v>
      </c>
      <c r="F17" s="72">
        <v>0</v>
      </c>
      <c r="G17" s="73">
        <f>F17/F$15*1000*F$14</f>
        <v>0</v>
      </c>
      <c r="H17" s="74" t="s">
        <v>161</v>
      </c>
      <c r="I17" s="42">
        <v>59</v>
      </c>
    </row>
    <row r="18" spans="1:9" ht="15">
      <c r="A18" s="207" t="s">
        <v>51</v>
      </c>
      <c r="B18" s="72">
        <v>0</v>
      </c>
      <c r="C18" s="73">
        <f t="shared" si="0"/>
        <v>0</v>
      </c>
      <c r="D18" s="72">
        <v>0</v>
      </c>
      <c r="E18" s="73">
        <f aca="true" t="shared" si="1" ref="E18:E64">D18/D$15*1000*D$14</f>
        <v>0</v>
      </c>
      <c r="F18" s="72">
        <v>2</v>
      </c>
      <c r="G18" s="73">
        <f aca="true" t="shared" si="2" ref="G18:G64">F18/F$15*1000*F$14</f>
        <v>86.66666666666667</v>
      </c>
      <c r="H18" s="74">
        <f>LARGE((C18,E18,G18),1)</f>
        <v>86.66666666666667</v>
      </c>
      <c r="I18" s="42">
        <v>42</v>
      </c>
    </row>
    <row r="19" spans="1:9" ht="15">
      <c r="A19" s="115" t="s">
        <v>53</v>
      </c>
      <c r="B19" s="72">
        <v>0</v>
      </c>
      <c r="C19" s="73">
        <f t="shared" si="0"/>
        <v>0</v>
      </c>
      <c r="D19" s="72">
        <v>0</v>
      </c>
      <c r="E19" s="73">
        <f t="shared" si="1"/>
        <v>0</v>
      </c>
      <c r="F19" s="72">
        <v>2</v>
      </c>
      <c r="G19" s="73">
        <f t="shared" si="2"/>
        <v>86.66666666666667</v>
      </c>
      <c r="H19" s="74">
        <f>LARGE((C19,E19,G19),1)</f>
        <v>86.66666666666667</v>
      </c>
      <c r="I19" s="42">
        <v>40</v>
      </c>
    </row>
    <row r="20" spans="1:9" ht="15">
      <c r="A20" s="71" t="s">
        <v>50</v>
      </c>
      <c r="B20" s="72">
        <v>0</v>
      </c>
      <c r="C20" s="73">
        <f t="shared" si="0"/>
        <v>0</v>
      </c>
      <c r="D20" s="72">
        <v>0</v>
      </c>
      <c r="E20" s="73">
        <f t="shared" si="1"/>
        <v>0</v>
      </c>
      <c r="F20" s="72">
        <v>12.48</v>
      </c>
      <c r="G20" s="73">
        <f t="shared" si="2"/>
        <v>540.8000000000001</v>
      </c>
      <c r="H20" s="74">
        <f>LARGE((C20,E20,G20),1)</f>
        <v>540.8000000000001</v>
      </c>
      <c r="I20" s="42">
        <v>25</v>
      </c>
    </row>
    <row r="21" spans="1:9" ht="15">
      <c r="A21" s="71"/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72">
        <v>0</v>
      </c>
      <c r="G21" s="73">
        <f t="shared" si="2"/>
        <v>0</v>
      </c>
      <c r="H21" s="74">
        <f>LARGE((C21,E21,G21),1)</f>
        <v>0</v>
      </c>
      <c r="I21" s="42"/>
    </row>
    <row r="22" spans="1:9" ht="15">
      <c r="A22" s="71"/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72">
        <v>0</v>
      </c>
      <c r="G22" s="73">
        <f t="shared" si="2"/>
        <v>0</v>
      </c>
      <c r="H22" s="74">
        <f>LARGE((C22,E22,G22),1)</f>
        <v>0</v>
      </c>
      <c r="I22" s="42"/>
    </row>
    <row r="23" spans="1:9" ht="15">
      <c r="A23" s="71"/>
      <c r="B23" s="72">
        <v>0</v>
      </c>
      <c r="C23" s="73">
        <f aca="true" t="shared" si="3" ref="C23:C56">B23/B$15*1000*B$14</f>
        <v>0</v>
      </c>
      <c r="D23" s="72">
        <v>0</v>
      </c>
      <c r="E23" s="73">
        <f t="shared" si="1"/>
        <v>0</v>
      </c>
      <c r="F23" s="72">
        <v>0</v>
      </c>
      <c r="G23" s="73">
        <f t="shared" si="2"/>
        <v>0</v>
      </c>
      <c r="H23" s="74">
        <f>LARGE((C23,E23,G23),1)</f>
        <v>0</v>
      </c>
      <c r="I23" s="42"/>
    </row>
    <row r="24" spans="1:9" ht="15">
      <c r="A24" s="71"/>
      <c r="B24" s="72">
        <v>0</v>
      </c>
      <c r="C24" s="73">
        <f t="shared" si="3"/>
        <v>0</v>
      </c>
      <c r="D24" s="72">
        <v>0</v>
      </c>
      <c r="E24" s="73">
        <f t="shared" si="1"/>
        <v>0</v>
      </c>
      <c r="F24" s="72">
        <v>0</v>
      </c>
      <c r="G24" s="73">
        <f t="shared" si="2"/>
        <v>0</v>
      </c>
      <c r="H24" s="74">
        <f>LARGE((C24,E24,G24),1)</f>
        <v>0</v>
      </c>
      <c r="I24" s="42"/>
    </row>
    <row r="25" spans="1:9" ht="15">
      <c r="A25" s="71"/>
      <c r="B25" s="72">
        <v>0</v>
      </c>
      <c r="C25" s="73">
        <f t="shared" si="3"/>
        <v>0</v>
      </c>
      <c r="D25" s="72">
        <v>0</v>
      </c>
      <c r="E25" s="73">
        <f t="shared" si="1"/>
        <v>0</v>
      </c>
      <c r="F25" s="72">
        <v>0</v>
      </c>
      <c r="G25" s="73">
        <f t="shared" si="2"/>
        <v>0</v>
      </c>
      <c r="H25" s="74">
        <f>LARGE((C25,E25,G25),1)</f>
        <v>0</v>
      </c>
      <c r="I25" s="42"/>
    </row>
    <row r="26" spans="1:9" ht="15">
      <c r="A26" s="71"/>
      <c r="B26" s="72">
        <v>0</v>
      </c>
      <c r="C26" s="73">
        <f t="shared" si="3"/>
        <v>0</v>
      </c>
      <c r="D26" s="72">
        <v>0</v>
      </c>
      <c r="E26" s="73">
        <f t="shared" si="1"/>
        <v>0</v>
      </c>
      <c r="F26" s="72">
        <v>0</v>
      </c>
      <c r="G26" s="73">
        <f t="shared" si="2"/>
        <v>0</v>
      </c>
      <c r="H26" s="74">
        <f>LARGE((C26,E26,G26),1)</f>
        <v>0</v>
      </c>
      <c r="I26" s="42"/>
    </row>
    <row r="27" spans="1:9" ht="15">
      <c r="A27" s="71"/>
      <c r="B27" s="72">
        <v>0</v>
      </c>
      <c r="C27" s="73">
        <f t="shared" si="3"/>
        <v>0</v>
      </c>
      <c r="D27" s="72">
        <v>0</v>
      </c>
      <c r="E27" s="73">
        <f t="shared" si="1"/>
        <v>0</v>
      </c>
      <c r="F27" s="72">
        <v>0</v>
      </c>
      <c r="G27" s="73">
        <f t="shared" si="2"/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3"/>
        <v>0</v>
      </c>
      <c r="D28" s="72">
        <v>0</v>
      </c>
      <c r="E28" s="73">
        <f t="shared" si="1"/>
        <v>0</v>
      </c>
      <c r="F28" s="72">
        <v>0</v>
      </c>
      <c r="G28" s="73">
        <f t="shared" si="2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3"/>
        <v>0</v>
      </c>
      <c r="D29" s="72">
        <v>0</v>
      </c>
      <c r="E29" s="73">
        <f t="shared" si="1"/>
        <v>0</v>
      </c>
      <c r="F29" s="72">
        <v>0</v>
      </c>
      <c r="G29" s="73">
        <f t="shared" si="2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3"/>
        <v>0</v>
      </c>
      <c r="D30" s="72">
        <v>0</v>
      </c>
      <c r="E30" s="73">
        <f t="shared" si="1"/>
        <v>0</v>
      </c>
      <c r="F30" s="72">
        <v>0</v>
      </c>
      <c r="G30" s="73">
        <f t="shared" si="2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3"/>
        <v>0</v>
      </c>
      <c r="D31" s="72">
        <v>0</v>
      </c>
      <c r="E31" s="73">
        <f t="shared" si="1"/>
        <v>0</v>
      </c>
      <c r="F31" s="72">
        <v>0</v>
      </c>
      <c r="G31" s="73">
        <f t="shared" si="2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3"/>
        <v>0</v>
      </c>
      <c r="D32" s="72">
        <v>0</v>
      </c>
      <c r="E32" s="73">
        <f t="shared" si="1"/>
        <v>0</v>
      </c>
      <c r="F32" s="72">
        <v>0</v>
      </c>
      <c r="G32" s="73">
        <f t="shared" si="2"/>
        <v>0</v>
      </c>
      <c r="H32" s="74">
        <f>LARGE((C32,E32,G32),1)</f>
        <v>0</v>
      </c>
      <c r="I32" s="42"/>
    </row>
    <row r="33" spans="1:9" ht="15">
      <c r="A33" s="71"/>
      <c r="B33" s="72">
        <v>0</v>
      </c>
      <c r="C33" s="73">
        <f t="shared" si="3"/>
        <v>0</v>
      </c>
      <c r="D33" s="72">
        <v>0</v>
      </c>
      <c r="E33" s="73">
        <f t="shared" si="1"/>
        <v>0</v>
      </c>
      <c r="F33" s="72">
        <v>0</v>
      </c>
      <c r="G33" s="73">
        <f t="shared" si="2"/>
        <v>0</v>
      </c>
      <c r="H33" s="74">
        <f>LARGE((C33,E33,G33),1)</f>
        <v>0</v>
      </c>
      <c r="I33" s="42"/>
    </row>
    <row r="34" spans="1:9" ht="15">
      <c r="A34" s="71"/>
      <c r="B34" s="72">
        <v>0</v>
      </c>
      <c r="C34" s="73">
        <f t="shared" si="3"/>
        <v>0</v>
      </c>
      <c r="D34" s="72">
        <v>0</v>
      </c>
      <c r="E34" s="73">
        <f t="shared" si="1"/>
        <v>0</v>
      </c>
      <c r="F34" s="72">
        <v>0</v>
      </c>
      <c r="G34" s="73">
        <f t="shared" si="2"/>
        <v>0</v>
      </c>
      <c r="H34" s="74">
        <f>LARGE((C34,E34,G34),1)</f>
        <v>0</v>
      </c>
      <c r="I34" s="42"/>
    </row>
    <row r="35" spans="1:9" ht="15">
      <c r="A35" s="71"/>
      <c r="B35" s="72">
        <v>0</v>
      </c>
      <c r="C35" s="73">
        <f t="shared" si="3"/>
        <v>0</v>
      </c>
      <c r="D35" s="72">
        <v>0</v>
      </c>
      <c r="E35" s="73">
        <f t="shared" si="1"/>
        <v>0</v>
      </c>
      <c r="F35" s="72">
        <v>0</v>
      </c>
      <c r="G35" s="73">
        <f t="shared" si="2"/>
        <v>0</v>
      </c>
      <c r="H35" s="74">
        <f>LARGE((C35,E35,G35),1)</f>
        <v>0</v>
      </c>
      <c r="I35" s="42"/>
    </row>
    <row r="36" spans="1:9" ht="15">
      <c r="A36" s="71"/>
      <c r="B36" s="72">
        <v>0</v>
      </c>
      <c r="C36" s="73">
        <f t="shared" si="3"/>
        <v>0</v>
      </c>
      <c r="D36" s="72">
        <v>0</v>
      </c>
      <c r="E36" s="73">
        <f t="shared" si="1"/>
        <v>0</v>
      </c>
      <c r="F36" s="72">
        <v>0</v>
      </c>
      <c r="G36" s="73">
        <f t="shared" si="2"/>
        <v>0</v>
      </c>
      <c r="H36" s="74">
        <f>LARGE((C36,E36,G36),1)</f>
        <v>0</v>
      </c>
      <c r="I36" s="42"/>
    </row>
    <row r="37" spans="1:9" ht="15">
      <c r="A37" s="71"/>
      <c r="B37" s="72">
        <v>0</v>
      </c>
      <c r="C37" s="73">
        <f t="shared" si="3"/>
        <v>0</v>
      </c>
      <c r="D37" s="72">
        <v>0</v>
      </c>
      <c r="E37" s="73">
        <f t="shared" si="1"/>
        <v>0</v>
      </c>
      <c r="F37" s="72">
        <v>0</v>
      </c>
      <c r="G37" s="73">
        <f t="shared" si="2"/>
        <v>0</v>
      </c>
      <c r="H37" s="74">
        <f>LARGE((C37,E37,G37),1)</f>
        <v>0</v>
      </c>
      <c r="I37" s="42"/>
    </row>
    <row r="38" spans="1:9" ht="15">
      <c r="A38" s="71"/>
      <c r="B38" s="72">
        <v>0</v>
      </c>
      <c r="C38" s="73">
        <f t="shared" si="3"/>
        <v>0</v>
      </c>
      <c r="D38" s="72">
        <v>0</v>
      </c>
      <c r="E38" s="73">
        <f t="shared" si="1"/>
        <v>0</v>
      </c>
      <c r="F38" s="72">
        <v>0</v>
      </c>
      <c r="G38" s="73">
        <f t="shared" si="2"/>
        <v>0</v>
      </c>
      <c r="H38" s="74">
        <f>LARGE((C38,E38,G38),1)</f>
        <v>0</v>
      </c>
      <c r="I38" s="42"/>
    </row>
    <row r="39" spans="1:9" ht="15">
      <c r="A39" s="71"/>
      <c r="B39" s="72">
        <v>0</v>
      </c>
      <c r="C39" s="73">
        <f t="shared" si="3"/>
        <v>0</v>
      </c>
      <c r="D39" s="72">
        <v>0</v>
      </c>
      <c r="E39" s="73">
        <f t="shared" si="1"/>
        <v>0</v>
      </c>
      <c r="F39" s="72">
        <v>0</v>
      </c>
      <c r="G39" s="73">
        <f t="shared" si="2"/>
        <v>0</v>
      </c>
      <c r="H39" s="74">
        <f>LARGE((C39,E39,G39),1)</f>
        <v>0</v>
      </c>
      <c r="I39" s="42"/>
    </row>
    <row r="40" spans="1:9" ht="15">
      <c r="A40" s="71"/>
      <c r="B40" s="72">
        <v>0</v>
      </c>
      <c r="C40" s="73">
        <f t="shared" si="3"/>
        <v>0</v>
      </c>
      <c r="D40" s="72">
        <v>0</v>
      </c>
      <c r="E40" s="73">
        <f t="shared" si="1"/>
        <v>0</v>
      </c>
      <c r="F40" s="72">
        <v>0</v>
      </c>
      <c r="G40" s="73">
        <f t="shared" si="2"/>
        <v>0</v>
      </c>
      <c r="H40" s="74">
        <f>LARGE((C40,E40,G40),1)</f>
        <v>0</v>
      </c>
      <c r="I40" s="42"/>
    </row>
    <row r="41" spans="1:9" ht="15">
      <c r="A41" s="71"/>
      <c r="B41" s="72">
        <v>0</v>
      </c>
      <c r="C41" s="73">
        <f t="shared" si="3"/>
        <v>0</v>
      </c>
      <c r="D41" s="72">
        <v>0</v>
      </c>
      <c r="E41" s="73">
        <f t="shared" si="1"/>
        <v>0</v>
      </c>
      <c r="F41" s="72">
        <v>0</v>
      </c>
      <c r="G41" s="73">
        <f t="shared" si="2"/>
        <v>0</v>
      </c>
      <c r="H41" s="74">
        <f>LARGE((C41,E41,G41),1)</f>
        <v>0</v>
      </c>
      <c r="I41" s="42"/>
    </row>
    <row r="42" spans="1:9" ht="15">
      <c r="A42" s="71"/>
      <c r="B42" s="72">
        <v>0</v>
      </c>
      <c r="C42" s="73">
        <f t="shared" si="3"/>
        <v>0</v>
      </c>
      <c r="D42" s="72">
        <v>0</v>
      </c>
      <c r="E42" s="73">
        <f t="shared" si="1"/>
        <v>0</v>
      </c>
      <c r="F42" s="72">
        <v>0</v>
      </c>
      <c r="G42" s="73">
        <f t="shared" si="2"/>
        <v>0</v>
      </c>
      <c r="H42" s="74">
        <f>LARGE((C42,E42,G42),1)</f>
        <v>0</v>
      </c>
      <c r="I42" s="42"/>
    </row>
    <row r="43" spans="1:9" ht="15">
      <c r="A43" s="71"/>
      <c r="B43" s="72">
        <v>0</v>
      </c>
      <c r="C43" s="73">
        <f t="shared" si="3"/>
        <v>0</v>
      </c>
      <c r="D43" s="72">
        <v>0</v>
      </c>
      <c r="E43" s="73">
        <f t="shared" si="1"/>
        <v>0</v>
      </c>
      <c r="F43" s="72">
        <v>0</v>
      </c>
      <c r="G43" s="73">
        <f t="shared" si="2"/>
        <v>0</v>
      </c>
      <c r="H43" s="74">
        <f>LARGE((C43,E43,G43),1)</f>
        <v>0</v>
      </c>
      <c r="I43" s="42"/>
    </row>
    <row r="44" spans="1:9" ht="15">
      <c r="A44" s="71"/>
      <c r="B44" s="72">
        <v>0</v>
      </c>
      <c r="C44" s="73">
        <f t="shared" si="3"/>
        <v>0</v>
      </c>
      <c r="D44" s="72">
        <v>0</v>
      </c>
      <c r="E44" s="73">
        <f t="shared" si="1"/>
        <v>0</v>
      </c>
      <c r="F44" s="72">
        <v>0</v>
      </c>
      <c r="G44" s="73">
        <f t="shared" si="2"/>
        <v>0</v>
      </c>
      <c r="H44" s="74">
        <f>LARGE((C44,E44,G44),1)</f>
        <v>0</v>
      </c>
      <c r="I44" s="42"/>
    </row>
    <row r="45" spans="1:9" ht="15">
      <c r="A45" s="71"/>
      <c r="B45" s="72">
        <v>0</v>
      </c>
      <c r="C45" s="73">
        <f t="shared" si="3"/>
        <v>0</v>
      </c>
      <c r="D45" s="72">
        <v>0</v>
      </c>
      <c r="E45" s="73">
        <f t="shared" si="1"/>
        <v>0</v>
      </c>
      <c r="F45" s="72">
        <v>0</v>
      </c>
      <c r="G45" s="73">
        <v>0</v>
      </c>
      <c r="H45" s="74">
        <f>LARGE((C45,E45,G45),1)</f>
        <v>0</v>
      </c>
      <c r="I45" s="42"/>
    </row>
    <row r="46" spans="1:9" ht="15">
      <c r="A46" s="76"/>
      <c r="B46" s="72">
        <v>0</v>
      </c>
      <c r="C46" s="73">
        <f t="shared" si="3"/>
        <v>0</v>
      </c>
      <c r="D46" s="72">
        <v>0</v>
      </c>
      <c r="E46" s="73">
        <f t="shared" si="1"/>
        <v>0</v>
      </c>
      <c r="F46" s="72">
        <v>0</v>
      </c>
      <c r="G46" s="73">
        <f t="shared" si="2"/>
        <v>0</v>
      </c>
      <c r="H46" s="74">
        <f>LARGE((C46,E46,G46),1)</f>
        <v>0</v>
      </c>
      <c r="I46" s="42"/>
    </row>
    <row r="47" spans="1:9" ht="15">
      <c r="A47" s="77"/>
      <c r="B47" s="72">
        <v>0</v>
      </c>
      <c r="C47" s="73">
        <f t="shared" si="3"/>
        <v>0</v>
      </c>
      <c r="D47" s="72">
        <v>0</v>
      </c>
      <c r="E47" s="73">
        <f t="shared" si="1"/>
        <v>0</v>
      </c>
      <c r="F47" s="72">
        <v>0</v>
      </c>
      <c r="G47" s="73">
        <f t="shared" si="2"/>
        <v>0</v>
      </c>
      <c r="H47" s="74">
        <f>LARGE((C47,E47,G47),1)</f>
        <v>0</v>
      </c>
      <c r="I47" s="42"/>
    </row>
    <row r="48" spans="1:9" ht="15">
      <c r="A48" s="77"/>
      <c r="B48" s="72">
        <v>0</v>
      </c>
      <c r="C48" s="73">
        <f t="shared" si="3"/>
        <v>0</v>
      </c>
      <c r="D48" s="72">
        <v>0</v>
      </c>
      <c r="E48" s="73">
        <f t="shared" si="1"/>
        <v>0</v>
      </c>
      <c r="F48" s="72">
        <v>0</v>
      </c>
      <c r="G48" s="73">
        <f t="shared" si="2"/>
        <v>0</v>
      </c>
      <c r="H48" s="74">
        <f>LARGE((C48,E48,G48),1)</f>
        <v>0</v>
      </c>
      <c r="I48" s="42"/>
    </row>
    <row r="49" spans="1:9" ht="15">
      <c r="A49" s="77"/>
      <c r="B49" s="72">
        <v>0</v>
      </c>
      <c r="C49" s="73">
        <f t="shared" si="3"/>
        <v>0</v>
      </c>
      <c r="D49" s="72">
        <v>0</v>
      </c>
      <c r="E49" s="73">
        <f t="shared" si="1"/>
        <v>0</v>
      </c>
      <c r="F49" s="72">
        <v>0</v>
      </c>
      <c r="G49" s="73">
        <f t="shared" si="2"/>
        <v>0</v>
      </c>
      <c r="H49" s="74">
        <f>LARGE((C49,E49,G49),1)</f>
        <v>0</v>
      </c>
      <c r="I49" s="42"/>
    </row>
    <row r="50" spans="1:9" ht="15">
      <c r="A50" s="77"/>
      <c r="B50" s="72">
        <v>0</v>
      </c>
      <c r="C50" s="73">
        <f t="shared" si="3"/>
        <v>0</v>
      </c>
      <c r="D50" s="72">
        <v>0</v>
      </c>
      <c r="E50" s="73">
        <f t="shared" si="1"/>
        <v>0</v>
      </c>
      <c r="F50" s="72">
        <v>0</v>
      </c>
      <c r="G50" s="73">
        <f t="shared" si="2"/>
        <v>0</v>
      </c>
      <c r="H50" s="74">
        <f>LARGE((C50,E50,G50),1)</f>
        <v>0</v>
      </c>
      <c r="I50" s="42"/>
    </row>
    <row r="51" spans="1:9" ht="15">
      <c r="A51" s="77"/>
      <c r="B51" s="72">
        <v>0</v>
      </c>
      <c r="C51" s="73">
        <f t="shared" si="3"/>
        <v>0</v>
      </c>
      <c r="D51" s="72">
        <v>0</v>
      </c>
      <c r="E51" s="73">
        <f t="shared" si="1"/>
        <v>0</v>
      </c>
      <c r="F51" s="72">
        <v>0</v>
      </c>
      <c r="G51" s="73">
        <f t="shared" si="2"/>
        <v>0</v>
      </c>
      <c r="H51" s="74">
        <f>LARGE((C51,E51,G51),1)</f>
        <v>0</v>
      </c>
      <c r="I51" s="42"/>
    </row>
    <row r="52" spans="1:9" ht="15">
      <c r="A52" s="77"/>
      <c r="B52" s="72">
        <v>0</v>
      </c>
      <c r="C52" s="73">
        <f t="shared" si="3"/>
        <v>0</v>
      </c>
      <c r="D52" s="72">
        <v>0</v>
      </c>
      <c r="E52" s="73">
        <f t="shared" si="1"/>
        <v>0</v>
      </c>
      <c r="F52" s="72">
        <v>0</v>
      </c>
      <c r="G52" s="73">
        <f t="shared" si="2"/>
        <v>0</v>
      </c>
      <c r="H52" s="74">
        <f>LARGE((C52,E52,G52),1)</f>
        <v>0</v>
      </c>
      <c r="I52" s="42"/>
    </row>
    <row r="53" spans="1:9" ht="15">
      <c r="A53" s="77"/>
      <c r="B53" s="72">
        <v>0</v>
      </c>
      <c r="C53" s="73">
        <f t="shared" si="3"/>
        <v>0</v>
      </c>
      <c r="D53" s="72">
        <v>0</v>
      </c>
      <c r="E53" s="73">
        <f t="shared" si="1"/>
        <v>0</v>
      </c>
      <c r="F53" s="72">
        <v>0</v>
      </c>
      <c r="G53" s="73">
        <f t="shared" si="2"/>
        <v>0</v>
      </c>
      <c r="H53" s="74">
        <f>LARGE((C53,E53,G53),1)</f>
        <v>0</v>
      </c>
      <c r="I53" s="42"/>
    </row>
    <row r="54" spans="1:9" ht="15">
      <c r="A54" s="77"/>
      <c r="B54" s="72">
        <v>0</v>
      </c>
      <c r="C54" s="73">
        <f t="shared" si="3"/>
        <v>0</v>
      </c>
      <c r="D54" s="72">
        <v>0</v>
      </c>
      <c r="E54" s="73">
        <f t="shared" si="1"/>
        <v>0</v>
      </c>
      <c r="F54" s="72">
        <v>0</v>
      </c>
      <c r="G54" s="73">
        <f t="shared" si="2"/>
        <v>0</v>
      </c>
      <c r="H54" s="74">
        <f>LARGE((C54,E54,G54),1)</f>
        <v>0</v>
      </c>
      <c r="I54" s="42"/>
    </row>
    <row r="55" spans="1:9" ht="15">
      <c r="A55" s="77"/>
      <c r="B55" s="72">
        <v>0</v>
      </c>
      <c r="C55" s="73">
        <f t="shared" si="3"/>
        <v>0</v>
      </c>
      <c r="D55" s="72">
        <v>0</v>
      </c>
      <c r="E55" s="73">
        <f t="shared" si="1"/>
        <v>0</v>
      </c>
      <c r="F55" s="72">
        <v>0</v>
      </c>
      <c r="G55" s="73">
        <f t="shared" si="2"/>
        <v>0</v>
      </c>
      <c r="H55" s="74">
        <f>LARGE((C55,E55,G55),1)</f>
        <v>0</v>
      </c>
      <c r="I55" s="42"/>
    </row>
    <row r="56" spans="1:9" ht="15">
      <c r="A56" s="77"/>
      <c r="B56" s="72">
        <v>0</v>
      </c>
      <c r="C56" s="73">
        <f t="shared" si="3"/>
        <v>0</v>
      </c>
      <c r="D56" s="72">
        <v>0</v>
      </c>
      <c r="E56" s="73">
        <f t="shared" si="1"/>
        <v>0</v>
      </c>
      <c r="F56" s="72">
        <v>0</v>
      </c>
      <c r="G56" s="73">
        <f t="shared" si="2"/>
        <v>0</v>
      </c>
      <c r="H56" s="74">
        <f>LARGE((C56,E56,G56),1)</f>
        <v>0</v>
      </c>
      <c r="I56" s="42"/>
    </row>
    <row r="57" spans="1:9" ht="15">
      <c r="A57" s="77"/>
      <c r="B57" s="72">
        <v>0</v>
      </c>
      <c r="C57" s="73">
        <f aca="true" t="shared" si="4" ref="C57:C64">B57/B$15*1000*B$14</f>
        <v>0</v>
      </c>
      <c r="D57" s="72">
        <v>0</v>
      </c>
      <c r="E57" s="73">
        <f t="shared" si="1"/>
        <v>0</v>
      </c>
      <c r="F57" s="72">
        <v>0</v>
      </c>
      <c r="G57" s="73">
        <f t="shared" si="2"/>
        <v>0</v>
      </c>
      <c r="H57" s="74">
        <f>LARGE((C57,E57,G57),1)</f>
        <v>0</v>
      </c>
      <c r="I57" s="75"/>
    </row>
    <row r="58" spans="1:9" ht="15">
      <c r="A58" s="77"/>
      <c r="B58" s="72">
        <v>0</v>
      </c>
      <c r="C58" s="73">
        <f t="shared" si="4"/>
        <v>0</v>
      </c>
      <c r="D58" s="72">
        <v>0</v>
      </c>
      <c r="E58" s="73">
        <f t="shared" si="1"/>
        <v>0</v>
      </c>
      <c r="F58" s="72">
        <v>0</v>
      </c>
      <c r="G58" s="73">
        <f t="shared" si="2"/>
        <v>0</v>
      </c>
      <c r="H58" s="74">
        <f>LARGE((C58,E58,G58),1)</f>
        <v>0</v>
      </c>
      <c r="I58" s="75"/>
    </row>
    <row r="59" spans="1:9" ht="15">
      <c r="A59" s="77"/>
      <c r="B59" s="72">
        <v>0</v>
      </c>
      <c r="C59" s="73">
        <f t="shared" si="4"/>
        <v>0</v>
      </c>
      <c r="D59" s="72">
        <v>0</v>
      </c>
      <c r="E59" s="73">
        <f t="shared" si="1"/>
        <v>0</v>
      </c>
      <c r="F59" s="72">
        <v>0</v>
      </c>
      <c r="G59" s="73">
        <f t="shared" si="2"/>
        <v>0</v>
      </c>
      <c r="H59" s="74">
        <f>LARGE((C59,E59,G59),1)</f>
        <v>0</v>
      </c>
      <c r="I59" s="75"/>
    </row>
    <row r="60" spans="1:9" ht="15">
      <c r="A60" s="77"/>
      <c r="B60" s="72">
        <v>0</v>
      </c>
      <c r="C60" s="73">
        <f t="shared" si="4"/>
        <v>0</v>
      </c>
      <c r="D60" s="72">
        <v>0</v>
      </c>
      <c r="E60" s="73">
        <f t="shared" si="1"/>
        <v>0</v>
      </c>
      <c r="F60" s="72">
        <v>0</v>
      </c>
      <c r="G60" s="73">
        <f t="shared" si="2"/>
        <v>0</v>
      </c>
      <c r="H60" s="74">
        <f>LARGE((C60,E60,G60),1)</f>
        <v>0</v>
      </c>
      <c r="I60" s="75"/>
    </row>
    <row r="61" spans="1:9" ht="15">
      <c r="A61" s="77"/>
      <c r="B61" s="72">
        <v>0</v>
      </c>
      <c r="C61" s="73">
        <f t="shared" si="4"/>
        <v>0</v>
      </c>
      <c r="D61" s="72">
        <v>0</v>
      </c>
      <c r="E61" s="73">
        <f t="shared" si="1"/>
        <v>0</v>
      </c>
      <c r="F61" s="72">
        <v>0</v>
      </c>
      <c r="G61" s="73">
        <f t="shared" si="2"/>
        <v>0</v>
      </c>
      <c r="H61" s="74">
        <f>LARGE((C61,E61,G61),1)</f>
        <v>0</v>
      </c>
      <c r="I61" s="75"/>
    </row>
    <row r="62" spans="1:9" ht="15">
      <c r="A62" s="77"/>
      <c r="B62" s="72">
        <v>0</v>
      </c>
      <c r="C62" s="73">
        <f t="shared" si="4"/>
        <v>0</v>
      </c>
      <c r="D62" s="72">
        <v>0</v>
      </c>
      <c r="E62" s="73">
        <f t="shared" si="1"/>
        <v>0</v>
      </c>
      <c r="F62" s="72">
        <v>0</v>
      </c>
      <c r="G62" s="73">
        <f t="shared" si="2"/>
        <v>0</v>
      </c>
      <c r="H62" s="74">
        <f>LARGE((C62,E62,G62),1)</f>
        <v>0</v>
      </c>
      <c r="I62" s="75"/>
    </row>
    <row r="63" spans="1:9" ht="15">
      <c r="A63" s="77"/>
      <c r="B63" s="72">
        <v>0</v>
      </c>
      <c r="C63" s="73">
        <f t="shared" si="4"/>
        <v>0</v>
      </c>
      <c r="D63" s="72">
        <v>0</v>
      </c>
      <c r="E63" s="73">
        <f t="shared" si="1"/>
        <v>0</v>
      </c>
      <c r="F63" s="72">
        <v>0</v>
      </c>
      <c r="G63" s="73">
        <f t="shared" si="2"/>
        <v>0</v>
      </c>
      <c r="H63" s="74">
        <f>LARGE((C63,E63,G63),1)</f>
        <v>0</v>
      </c>
      <c r="I63" s="75"/>
    </row>
    <row r="64" spans="1:9" ht="15">
      <c r="A64" s="77"/>
      <c r="B64" s="72">
        <v>0</v>
      </c>
      <c r="C64" s="73">
        <f t="shared" si="4"/>
        <v>0</v>
      </c>
      <c r="D64" s="72">
        <v>0</v>
      </c>
      <c r="E64" s="73">
        <f t="shared" si="1"/>
        <v>0</v>
      </c>
      <c r="F64" s="72">
        <v>0</v>
      </c>
      <c r="G64" s="73">
        <f t="shared" si="2"/>
        <v>0</v>
      </c>
      <c r="H64" s="74">
        <f>LARGE((C64,E64,G64),1)</f>
        <v>0</v>
      </c>
      <c r="I64" s="7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B19" sqref="B1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0" width="7" style="2" customWidth="1"/>
    <col min="11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190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147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40979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14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1.25</v>
      </c>
      <c r="C14" s="33"/>
      <c r="D14" s="34">
        <v>0</v>
      </c>
      <c r="E14" s="33"/>
      <c r="F14" s="34">
        <v>1.3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89.71</v>
      </c>
      <c r="C15" s="36"/>
      <c r="D15" s="37">
        <v>1</v>
      </c>
      <c r="E15" s="36"/>
      <c r="F15" s="37">
        <v>91.75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39</v>
      </c>
    </row>
    <row r="17" spans="1:9" ht="13.5">
      <c r="A17" s="209" t="s">
        <v>52</v>
      </c>
      <c r="B17" s="116">
        <v>54.75</v>
      </c>
      <c r="C17" s="73">
        <f aca="true" t="shared" si="0" ref="C17:C22">B17/B$15*1000*B$14</f>
        <v>762.8748188607738</v>
      </c>
      <c r="D17" s="118">
        <v>0</v>
      </c>
      <c r="E17" s="117">
        <v>0</v>
      </c>
      <c r="F17" s="118">
        <v>0</v>
      </c>
      <c r="G17" s="73">
        <f>F17/F$15*1000*F$14</f>
        <v>0</v>
      </c>
      <c r="H17" s="74">
        <f>LARGE((C17,E17,G17),1)</f>
        <v>762.8748188607738</v>
      </c>
      <c r="I17" s="120">
        <v>31</v>
      </c>
    </row>
    <row r="18" spans="1:9" ht="13.5">
      <c r="A18" s="207" t="s">
        <v>51</v>
      </c>
      <c r="B18" s="116">
        <v>57.92</v>
      </c>
      <c r="C18" s="73">
        <f t="shared" si="0"/>
        <v>807.0449225281463</v>
      </c>
      <c r="D18" s="118">
        <v>0</v>
      </c>
      <c r="E18" s="117">
        <v>0</v>
      </c>
      <c r="F18" s="118">
        <v>0</v>
      </c>
      <c r="G18" s="73">
        <f>F18/F$15*1000*F$14</f>
        <v>0</v>
      </c>
      <c r="H18" s="74">
        <f>LARGE((C18,E18,G18),1)</f>
        <v>807.0449225281463</v>
      </c>
      <c r="I18" s="120">
        <v>27</v>
      </c>
    </row>
    <row r="19" spans="1:9" ht="13.5">
      <c r="A19" s="115" t="s">
        <v>53</v>
      </c>
      <c r="B19" s="116">
        <v>61.52</v>
      </c>
      <c r="C19" s="73">
        <f t="shared" si="0"/>
        <v>857.2065544532383</v>
      </c>
      <c r="D19" s="118">
        <v>0</v>
      </c>
      <c r="E19" s="117">
        <v>0</v>
      </c>
      <c r="F19" s="118">
        <v>0</v>
      </c>
      <c r="G19" s="73">
        <f>F19/F$15*1000*F$14</f>
        <v>0</v>
      </c>
      <c r="H19" s="74">
        <f>LARGE((C19,E19,G19),1)</f>
        <v>857.2065544532383</v>
      </c>
      <c r="I19" s="120">
        <v>26</v>
      </c>
    </row>
    <row r="20" spans="1:9" ht="13.5">
      <c r="A20" s="71" t="s">
        <v>50</v>
      </c>
      <c r="B20" s="116">
        <v>66.46</v>
      </c>
      <c r="C20" s="73">
        <f t="shared" si="0"/>
        <v>926.0394604837811</v>
      </c>
      <c r="D20" s="118">
        <v>0</v>
      </c>
      <c r="E20" s="117">
        <v>0</v>
      </c>
      <c r="F20" s="118">
        <v>69.92</v>
      </c>
      <c r="G20" s="73">
        <f>F20/F$15*1000*F$14</f>
        <v>990.6920980926432</v>
      </c>
      <c r="H20" s="74">
        <f>LARGE((C20,E20,G20),1)</f>
        <v>990.6920980926432</v>
      </c>
      <c r="I20" s="120">
        <v>15</v>
      </c>
    </row>
    <row r="21" spans="1:9" ht="13.5">
      <c r="A21" s="121"/>
      <c r="B21" s="116">
        <v>0</v>
      </c>
      <c r="C21" s="73">
        <f t="shared" si="0"/>
        <v>0</v>
      </c>
      <c r="D21" s="118">
        <v>0</v>
      </c>
      <c r="E21" s="117">
        <v>0</v>
      </c>
      <c r="F21" s="118">
        <v>0</v>
      </c>
      <c r="G21" s="73">
        <f>F21/F$15*1000*F$14</f>
        <v>0</v>
      </c>
      <c r="H21" s="74">
        <f>LARGE((C21,E21,G21),1)</f>
        <v>0</v>
      </c>
      <c r="I21" s="120"/>
    </row>
    <row r="22" spans="1:9" ht="13.5">
      <c r="A22" s="121"/>
      <c r="B22" s="116">
        <v>0</v>
      </c>
      <c r="C22" s="73">
        <f t="shared" si="0"/>
        <v>0</v>
      </c>
      <c r="D22" s="118">
        <v>0</v>
      </c>
      <c r="E22" s="117">
        <v>0</v>
      </c>
      <c r="F22" s="118">
        <v>0</v>
      </c>
      <c r="G22" s="117">
        <v>0</v>
      </c>
      <c r="H22" s="74">
        <f>LARGE((C22,E22,G22),1)</f>
        <v>0</v>
      </c>
      <c r="I22" s="120"/>
    </row>
    <row r="23" spans="1:9" ht="13.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117">
        <v>0</v>
      </c>
      <c r="H23" s="74">
        <f>LARGE((C23,E23,G23),1)</f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="86" zoomScaleNormal="86" zoomScalePageLayoutView="0" workbookViewId="0" topLeftCell="A6">
      <selection activeCell="H17" sqref="H17"/>
    </sheetView>
  </sheetViews>
  <sheetFormatPr defaultColWidth="10.69921875" defaultRowHeight="14.25"/>
  <cols>
    <col min="1" max="1" width="17.5" style="93" customWidth="1"/>
    <col min="2" max="8" width="8.5" style="94" customWidth="1"/>
    <col min="9" max="9" width="8.296875" style="46" customWidth="1"/>
    <col min="10" max="16384" width="10.69921875" style="47" customWidth="1"/>
  </cols>
  <sheetData>
    <row r="1" ht="15">
      <c r="A1" s="275"/>
    </row>
    <row r="2" spans="1:6" ht="15">
      <c r="A2" s="275"/>
      <c r="B2" s="276" t="s">
        <v>8</v>
      </c>
      <c r="C2" s="276"/>
      <c r="D2" s="276"/>
      <c r="E2" s="276"/>
      <c r="F2" s="276"/>
    </row>
    <row r="3" spans="1:4" ht="15">
      <c r="A3" s="275"/>
      <c r="D3" s="48"/>
    </row>
    <row r="4" spans="1:6" ht="15">
      <c r="A4" s="275"/>
      <c r="B4" s="273" t="s">
        <v>40</v>
      </c>
      <c r="C4" s="273"/>
      <c r="D4" s="273"/>
      <c r="E4" s="273"/>
      <c r="F4" s="273"/>
    </row>
    <row r="5" ht="15">
      <c r="A5" s="275"/>
    </row>
    <row r="6" spans="1:3" ht="15">
      <c r="A6" s="275"/>
      <c r="B6" s="277"/>
      <c r="C6" s="278"/>
    </row>
    <row r="7" ht="15">
      <c r="A7" s="275"/>
    </row>
    <row r="8" spans="1:8" ht="15">
      <c r="A8" s="49" t="s">
        <v>13</v>
      </c>
      <c r="B8" s="190" t="s">
        <v>190</v>
      </c>
      <c r="C8" s="190"/>
      <c r="D8" s="50"/>
      <c r="E8" s="50"/>
      <c r="F8" s="93"/>
      <c r="G8" s="93"/>
      <c r="H8" s="93"/>
    </row>
    <row r="9" spans="1:8" ht="15">
      <c r="A9" s="49" t="s">
        <v>0</v>
      </c>
      <c r="B9" s="190" t="s">
        <v>147</v>
      </c>
      <c r="C9" s="190"/>
      <c r="D9" s="52"/>
      <c r="E9" s="52"/>
      <c r="F9" s="93"/>
      <c r="G9" s="93"/>
      <c r="H9" s="93"/>
    </row>
    <row r="10" spans="1:8" ht="15">
      <c r="A10" s="49" t="s">
        <v>16</v>
      </c>
      <c r="B10" s="274">
        <v>40980</v>
      </c>
      <c r="C10" s="274"/>
      <c r="D10" s="53"/>
      <c r="E10" s="53"/>
      <c r="F10" s="54"/>
      <c r="G10" s="54"/>
      <c r="H10" s="54"/>
    </row>
    <row r="11" spans="1:3" ht="15">
      <c r="A11" s="49" t="s">
        <v>14</v>
      </c>
      <c r="B11" s="190" t="s">
        <v>71</v>
      </c>
      <c r="C11" s="192"/>
    </row>
    <row r="12" spans="1:3" ht="15">
      <c r="A12" s="49" t="s">
        <v>19</v>
      </c>
      <c r="B12" s="55" t="s">
        <v>26</v>
      </c>
      <c r="C12" s="56"/>
    </row>
    <row r="13" spans="1:9" ht="15">
      <c r="A13" s="57" t="s">
        <v>15</v>
      </c>
      <c r="B13" s="58" t="s">
        <v>2</v>
      </c>
      <c r="C13" s="59"/>
      <c r="D13" s="58" t="s">
        <v>2</v>
      </c>
      <c r="E13" s="59"/>
      <c r="F13" s="58" t="s">
        <v>1</v>
      </c>
      <c r="G13" s="59"/>
      <c r="H13" s="60"/>
      <c r="I13" s="61" t="s">
        <v>29</v>
      </c>
    </row>
    <row r="14" spans="1:9" ht="15">
      <c r="A14" s="57" t="s">
        <v>18</v>
      </c>
      <c r="B14" s="62">
        <v>1.25</v>
      </c>
      <c r="C14" s="63"/>
      <c r="D14" s="62">
        <v>0</v>
      </c>
      <c r="E14" s="63"/>
      <c r="F14" s="62">
        <v>1.3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87.38</v>
      </c>
      <c r="C15" s="67"/>
      <c r="D15" s="66">
        <v>1</v>
      </c>
      <c r="E15" s="67"/>
      <c r="F15" s="66">
        <v>30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38</v>
      </c>
    </row>
    <row r="17" spans="1:9" ht="15">
      <c r="A17" s="209" t="s">
        <v>52</v>
      </c>
      <c r="B17" s="72">
        <v>52.15</v>
      </c>
      <c r="C17" s="73">
        <f>B17/B$15*1000*B$14</f>
        <v>746.0231174181735</v>
      </c>
      <c r="D17" s="72">
        <v>0</v>
      </c>
      <c r="E17" s="73">
        <f>D17/D$15*1000*D$14</f>
        <v>0</v>
      </c>
      <c r="F17" s="72">
        <v>12.48</v>
      </c>
      <c r="G17" s="73">
        <f>F17/F$15*1000*F$14</f>
        <v>540.8000000000001</v>
      </c>
      <c r="H17" s="74">
        <f>LARGE((C17,E17,G17),1)</f>
        <v>746.0231174181735</v>
      </c>
      <c r="I17" s="42">
        <v>31</v>
      </c>
    </row>
    <row r="18" spans="1:10" ht="15">
      <c r="A18" s="207" t="s">
        <v>51</v>
      </c>
      <c r="B18" s="72">
        <v>0</v>
      </c>
      <c r="C18" s="73">
        <f aca="true" t="shared" si="0" ref="C18:C64">B18/B$15*1000*B$14</f>
        <v>0</v>
      </c>
      <c r="D18" s="72">
        <v>0</v>
      </c>
      <c r="E18" s="73">
        <f aca="true" t="shared" si="1" ref="E18:E64">D18/D$15*1000*D$14</f>
        <v>0</v>
      </c>
      <c r="F18" s="72">
        <v>2</v>
      </c>
      <c r="G18" s="73">
        <f aca="true" t="shared" si="2" ref="G18:G64">F18/F$15*1000*F$14</f>
        <v>86.66666666666667</v>
      </c>
      <c r="H18" s="74">
        <f>LARGE((C18,E18,G18),1)</f>
        <v>86.66666666666667</v>
      </c>
      <c r="I18" s="42">
        <v>38</v>
      </c>
      <c r="J18" s="47" t="s">
        <v>195</v>
      </c>
    </row>
    <row r="19" spans="1:10" ht="15">
      <c r="A19" s="115" t="s">
        <v>53</v>
      </c>
      <c r="B19" s="72">
        <v>0</v>
      </c>
      <c r="C19" s="73">
        <f t="shared" si="0"/>
        <v>0</v>
      </c>
      <c r="D19" s="72">
        <v>0</v>
      </c>
      <c r="E19" s="73">
        <f t="shared" si="1"/>
        <v>0</v>
      </c>
      <c r="F19" s="72">
        <v>2</v>
      </c>
      <c r="G19" s="73">
        <f t="shared" si="2"/>
        <v>86.66666666666667</v>
      </c>
      <c r="H19" s="74">
        <f>LARGE((C19,E19,G19),1)</f>
        <v>86.66666666666667</v>
      </c>
      <c r="I19" s="42">
        <v>38</v>
      </c>
      <c r="J19" s="47" t="s">
        <v>195</v>
      </c>
    </row>
    <row r="20" spans="1:9" ht="15">
      <c r="A20" s="71" t="s">
        <v>50</v>
      </c>
      <c r="B20" s="72">
        <v>67.37</v>
      </c>
      <c r="C20" s="73">
        <f t="shared" si="0"/>
        <v>963.7502861066607</v>
      </c>
      <c r="D20" s="72">
        <v>0</v>
      </c>
      <c r="E20" s="73">
        <f t="shared" si="1"/>
        <v>0</v>
      </c>
      <c r="F20" s="72">
        <v>23.78</v>
      </c>
      <c r="G20" s="73">
        <f t="shared" si="2"/>
        <v>1030.4666666666667</v>
      </c>
      <c r="H20" s="74">
        <f>LARGE((C20,E20,G20),1)</f>
        <v>1030.4666666666667</v>
      </c>
      <c r="I20" s="42">
        <v>15</v>
      </c>
    </row>
    <row r="21" spans="1:9" ht="15">
      <c r="A21" s="71"/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72">
        <v>0</v>
      </c>
      <c r="G21" s="73">
        <f t="shared" si="2"/>
        <v>0</v>
      </c>
      <c r="H21" s="74">
        <f>LARGE((C21,E21,G21),1)</f>
        <v>0</v>
      </c>
      <c r="I21" s="42"/>
    </row>
    <row r="22" spans="1:9" ht="15">
      <c r="A22" s="71"/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72">
        <v>0</v>
      </c>
      <c r="G22" s="73">
        <f t="shared" si="2"/>
        <v>0</v>
      </c>
      <c r="H22" s="74">
        <f>LARGE((C22,E22,G22),1)</f>
        <v>0</v>
      </c>
      <c r="I22" s="42"/>
    </row>
    <row r="23" spans="1:9" ht="15">
      <c r="A23" s="71"/>
      <c r="B23" s="72">
        <v>0</v>
      </c>
      <c r="C23" s="73">
        <f t="shared" si="0"/>
        <v>0</v>
      </c>
      <c r="D23" s="72">
        <v>0</v>
      </c>
      <c r="E23" s="73">
        <f t="shared" si="1"/>
        <v>0</v>
      </c>
      <c r="F23" s="72">
        <v>0</v>
      </c>
      <c r="G23" s="73">
        <f t="shared" si="2"/>
        <v>0</v>
      </c>
      <c r="H23" s="74">
        <f>LARGE((C23,E23,G23),1)</f>
        <v>0</v>
      </c>
      <c r="I23" s="42"/>
    </row>
    <row r="24" spans="1:9" ht="15">
      <c r="A24" s="71"/>
      <c r="B24" s="72">
        <v>0</v>
      </c>
      <c r="C24" s="73">
        <f t="shared" si="0"/>
        <v>0</v>
      </c>
      <c r="D24" s="72">
        <v>0</v>
      </c>
      <c r="E24" s="73">
        <f t="shared" si="1"/>
        <v>0</v>
      </c>
      <c r="F24" s="72">
        <v>0</v>
      </c>
      <c r="G24" s="73">
        <f t="shared" si="2"/>
        <v>0</v>
      </c>
      <c r="H24" s="74">
        <f>LARGE((C24,E24,G24),1)</f>
        <v>0</v>
      </c>
      <c r="I24" s="42"/>
    </row>
    <row r="25" spans="1:9" ht="15">
      <c r="A25" s="71"/>
      <c r="B25" s="72">
        <v>0</v>
      </c>
      <c r="C25" s="73">
        <f t="shared" si="0"/>
        <v>0</v>
      </c>
      <c r="D25" s="72">
        <v>0</v>
      </c>
      <c r="E25" s="73">
        <f t="shared" si="1"/>
        <v>0</v>
      </c>
      <c r="F25" s="72">
        <v>0</v>
      </c>
      <c r="G25" s="73">
        <f t="shared" si="2"/>
        <v>0</v>
      </c>
      <c r="H25" s="74">
        <f>LARGE((C25,E25,G25),1)</f>
        <v>0</v>
      </c>
      <c r="I25" s="42"/>
    </row>
    <row r="26" spans="1:9" ht="15">
      <c r="A26" s="71"/>
      <c r="B26" s="72">
        <v>0</v>
      </c>
      <c r="C26" s="73">
        <f t="shared" si="0"/>
        <v>0</v>
      </c>
      <c r="D26" s="72">
        <v>0</v>
      </c>
      <c r="E26" s="73">
        <f t="shared" si="1"/>
        <v>0</v>
      </c>
      <c r="F26" s="72">
        <v>0</v>
      </c>
      <c r="G26" s="73">
        <f t="shared" si="2"/>
        <v>0</v>
      </c>
      <c r="H26" s="74">
        <f>LARGE((C26,E26,G26),1)</f>
        <v>0</v>
      </c>
      <c r="I26" s="42"/>
    </row>
    <row r="27" spans="1:9" ht="15">
      <c r="A27" s="71"/>
      <c r="B27" s="72">
        <v>0</v>
      </c>
      <c r="C27" s="73">
        <f t="shared" si="0"/>
        <v>0</v>
      </c>
      <c r="D27" s="72">
        <v>0</v>
      </c>
      <c r="E27" s="73">
        <f t="shared" si="1"/>
        <v>0</v>
      </c>
      <c r="F27" s="72">
        <v>0</v>
      </c>
      <c r="G27" s="73">
        <f t="shared" si="2"/>
        <v>0</v>
      </c>
      <c r="H27" s="74">
        <f>LARGE((C27,E27,G27),1)</f>
        <v>0</v>
      </c>
      <c r="I27" s="42"/>
    </row>
    <row r="28" spans="1:9" ht="15">
      <c r="A28" s="71"/>
      <c r="B28" s="72">
        <v>0</v>
      </c>
      <c r="C28" s="73">
        <f t="shared" si="0"/>
        <v>0</v>
      </c>
      <c r="D28" s="72">
        <v>0</v>
      </c>
      <c r="E28" s="73">
        <f t="shared" si="1"/>
        <v>0</v>
      </c>
      <c r="F28" s="72">
        <v>0</v>
      </c>
      <c r="G28" s="73">
        <f t="shared" si="2"/>
        <v>0</v>
      </c>
      <c r="H28" s="74">
        <f>LARGE((C28,E28,G28),1)</f>
        <v>0</v>
      </c>
      <c r="I28" s="42"/>
    </row>
    <row r="29" spans="1:9" ht="15">
      <c r="A29" s="71"/>
      <c r="B29" s="72">
        <v>0</v>
      </c>
      <c r="C29" s="73">
        <f t="shared" si="0"/>
        <v>0</v>
      </c>
      <c r="D29" s="72">
        <v>0</v>
      </c>
      <c r="E29" s="73">
        <f t="shared" si="1"/>
        <v>0</v>
      </c>
      <c r="F29" s="72">
        <v>0</v>
      </c>
      <c r="G29" s="73">
        <f t="shared" si="2"/>
        <v>0</v>
      </c>
      <c r="H29" s="74">
        <f>LARGE((C29,E29,G29),1)</f>
        <v>0</v>
      </c>
      <c r="I29" s="42"/>
    </row>
    <row r="30" spans="1:9" ht="15">
      <c r="A30" s="71"/>
      <c r="B30" s="72">
        <v>0</v>
      </c>
      <c r="C30" s="73">
        <f t="shared" si="0"/>
        <v>0</v>
      </c>
      <c r="D30" s="72">
        <v>0</v>
      </c>
      <c r="E30" s="73">
        <f t="shared" si="1"/>
        <v>0</v>
      </c>
      <c r="F30" s="72">
        <v>0</v>
      </c>
      <c r="G30" s="73">
        <f t="shared" si="2"/>
        <v>0</v>
      </c>
      <c r="H30" s="74">
        <f>LARGE((C30,E30,G30),1)</f>
        <v>0</v>
      </c>
      <c r="I30" s="42"/>
    </row>
    <row r="31" spans="1:9" ht="15">
      <c r="A31" s="71"/>
      <c r="B31" s="72">
        <v>0</v>
      </c>
      <c r="C31" s="73">
        <f t="shared" si="0"/>
        <v>0</v>
      </c>
      <c r="D31" s="72">
        <v>0</v>
      </c>
      <c r="E31" s="73">
        <f t="shared" si="1"/>
        <v>0</v>
      </c>
      <c r="F31" s="72">
        <v>0</v>
      </c>
      <c r="G31" s="73">
        <f t="shared" si="2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0"/>
        <v>0</v>
      </c>
      <c r="D32" s="72">
        <v>0</v>
      </c>
      <c r="E32" s="73">
        <f t="shared" si="1"/>
        <v>0</v>
      </c>
      <c r="F32" s="72">
        <v>0</v>
      </c>
      <c r="G32" s="73">
        <f t="shared" si="2"/>
        <v>0</v>
      </c>
      <c r="H32" s="74">
        <f>LARGE((C32,E32,G32),1)</f>
        <v>0</v>
      </c>
      <c r="I32" s="42"/>
    </row>
    <row r="33" spans="1:9" ht="15">
      <c r="A33" s="71"/>
      <c r="B33" s="72">
        <v>0</v>
      </c>
      <c r="C33" s="73">
        <f t="shared" si="0"/>
        <v>0</v>
      </c>
      <c r="D33" s="72">
        <v>0</v>
      </c>
      <c r="E33" s="73">
        <f t="shared" si="1"/>
        <v>0</v>
      </c>
      <c r="F33" s="72">
        <v>0</v>
      </c>
      <c r="G33" s="73">
        <f t="shared" si="2"/>
        <v>0</v>
      </c>
      <c r="H33" s="74">
        <f>LARGE((C33,E33,G33),1)</f>
        <v>0</v>
      </c>
      <c r="I33" s="42"/>
    </row>
    <row r="34" spans="1:9" ht="15">
      <c r="A34" s="71"/>
      <c r="B34" s="72">
        <v>0</v>
      </c>
      <c r="C34" s="73">
        <f t="shared" si="0"/>
        <v>0</v>
      </c>
      <c r="D34" s="72">
        <v>0</v>
      </c>
      <c r="E34" s="73">
        <f t="shared" si="1"/>
        <v>0</v>
      </c>
      <c r="F34" s="72">
        <v>0</v>
      </c>
      <c r="G34" s="73">
        <f t="shared" si="2"/>
        <v>0</v>
      </c>
      <c r="H34" s="74">
        <f>LARGE((C34,E34,G34),1)</f>
        <v>0</v>
      </c>
      <c r="I34" s="42"/>
    </row>
    <row r="35" spans="1:9" ht="15">
      <c r="A35" s="71"/>
      <c r="B35" s="72">
        <v>0</v>
      </c>
      <c r="C35" s="73">
        <f t="shared" si="0"/>
        <v>0</v>
      </c>
      <c r="D35" s="72">
        <v>0</v>
      </c>
      <c r="E35" s="73">
        <f t="shared" si="1"/>
        <v>0</v>
      </c>
      <c r="F35" s="72">
        <v>0</v>
      </c>
      <c r="G35" s="73">
        <f t="shared" si="2"/>
        <v>0</v>
      </c>
      <c r="H35" s="74">
        <f>LARGE((C35,E35,G35),1)</f>
        <v>0</v>
      </c>
      <c r="I35" s="42"/>
    </row>
    <row r="36" spans="1:9" ht="15">
      <c r="A36" s="71"/>
      <c r="B36" s="72">
        <v>0</v>
      </c>
      <c r="C36" s="73">
        <f t="shared" si="0"/>
        <v>0</v>
      </c>
      <c r="D36" s="72">
        <v>0</v>
      </c>
      <c r="E36" s="73">
        <f t="shared" si="1"/>
        <v>0</v>
      </c>
      <c r="F36" s="72">
        <v>0</v>
      </c>
      <c r="G36" s="73">
        <f t="shared" si="2"/>
        <v>0</v>
      </c>
      <c r="H36" s="74">
        <f>LARGE((C36,E36,G36),1)</f>
        <v>0</v>
      </c>
      <c r="I36" s="42"/>
    </row>
    <row r="37" spans="1:9" ht="15">
      <c r="A37" s="71"/>
      <c r="B37" s="72">
        <v>0</v>
      </c>
      <c r="C37" s="73">
        <f t="shared" si="0"/>
        <v>0</v>
      </c>
      <c r="D37" s="72">
        <v>0</v>
      </c>
      <c r="E37" s="73">
        <f t="shared" si="1"/>
        <v>0</v>
      </c>
      <c r="F37" s="72">
        <v>0</v>
      </c>
      <c r="G37" s="73">
        <f t="shared" si="2"/>
        <v>0</v>
      </c>
      <c r="H37" s="74">
        <f>LARGE((C37,E37,G37),1)</f>
        <v>0</v>
      </c>
      <c r="I37" s="42"/>
    </row>
    <row r="38" spans="1:9" ht="15">
      <c r="A38" s="71"/>
      <c r="B38" s="72">
        <v>0</v>
      </c>
      <c r="C38" s="73">
        <f t="shared" si="0"/>
        <v>0</v>
      </c>
      <c r="D38" s="72">
        <v>0</v>
      </c>
      <c r="E38" s="73">
        <f t="shared" si="1"/>
        <v>0</v>
      </c>
      <c r="F38" s="72">
        <v>0</v>
      </c>
      <c r="G38" s="73">
        <f t="shared" si="2"/>
        <v>0</v>
      </c>
      <c r="H38" s="74">
        <f>LARGE((C38,E38,G38),1)</f>
        <v>0</v>
      </c>
      <c r="I38" s="75"/>
    </row>
    <row r="39" spans="1:9" ht="15">
      <c r="A39" s="71"/>
      <c r="B39" s="72">
        <v>0</v>
      </c>
      <c r="C39" s="73">
        <f t="shared" si="0"/>
        <v>0</v>
      </c>
      <c r="D39" s="72">
        <v>0</v>
      </c>
      <c r="E39" s="73">
        <f t="shared" si="1"/>
        <v>0</v>
      </c>
      <c r="F39" s="72">
        <v>0</v>
      </c>
      <c r="G39" s="73">
        <f t="shared" si="2"/>
        <v>0</v>
      </c>
      <c r="H39" s="74">
        <f>LARGE((C39,E39,G39),1)</f>
        <v>0</v>
      </c>
      <c r="I39" s="75"/>
    </row>
    <row r="40" spans="1:9" ht="15">
      <c r="A40" s="71"/>
      <c r="B40" s="72">
        <v>0</v>
      </c>
      <c r="C40" s="73">
        <f t="shared" si="0"/>
        <v>0</v>
      </c>
      <c r="D40" s="72">
        <v>0</v>
      </c>
      <c r="E40" s="73">
        <f t="shared" si="1"/>
        <v>0</v>
      </c>
      <c r="F40" s="72">
        <v>0</v>
      </c>
      <c r="G40" s="73">
        <f t="shared" si="2"/>
        <v>0</v>
      </c>
      <c r="H40" s="74">
        <f>LARGE((C40,E40,G40),1)</f>
        <v>0</v>
      </c>
      <c r="I40" s="75"/>
    </row>
    <row r="41" spans="1:9" ht="15">
      <c r="A41" s="71"/>
      <c r="B41" s="72">
        <v>0</v>
      </c>
      <c r="C41" s="73">
        <f t="shared" si="0"/>
        <v>0</v>
      </c>
      <c r="D41" s="72">
        <v>0</v>
      </c>
      <c r="E41" s="73">
        <f t="shared" si="1"/>
        <v>0</v>
      </c>
      <c r="F41" s="72">
        <v>0</v>
      </c>
      <c r="G41" s="73">
        <f t="shared" si="2"/>
        <v>0</v>
      </c>
      <c r="H41" s="74">
        <f>LARGE((C41,E41,G41),1)</f>
        <v>0</v>
      </c>
      <c r="I41" s="75"/>
    </row>
    <row r="42" spans="1:9" ht="15">
      <c r="A42" s="71"/>
      <c r="B42" s="72">
        <v>0</v>
      </c>
      <c r="C42" s="73">
        <f t="shared" si="0"/>
        <v>0</v>
      </c>
      <c r="D42" s="72">
        <v>0</v>
      </c>
      <c r="E42" s="73">
        <f t="shared" si="1"/>
        <v>0</v>
      </c>
      <c r="F42" s="72">
        <v>0</v>
      </c>
      <c r="G42" s="73">
        <f t="shared" si="2"/>
        <v>0</v>
      </c>
      <c r="H42" s="74">
        <f>LARGE((C42,E42,G42),1)</f>
        <v>0</v>
      </c>
      <c r="I42" s="75"/>
    </row>
    <row r="43" spans="1:9" ht="15">
      <c r="A43" s="71"/>
      <c r="B43" s="72">
        <v>0</v>
      </c>
      <c r="C43" s="73">
        <f t="shared" si="0"/>
        <v>0</v>
      </c>
      <c r="D43" s="72">
        <v>0</v>
      </c>
      <c r="E43" s="73">
        <f t="shared" si="1"/>
        <v>0</v>
      </c>
      <c r="F43" s="72">
        <v>0</v>
      </c>
      <c r="G43" s="73">
        <f t="shared" si="2"/>
        <v>0</v>
      </c>
      <c r="H43" s="74">
        <f>LARGE((C43,E43,G43),1)</f>
        <v>0</v>
      </c>
      <c r="I43" s="75"/>
    </row>
    <row r="44" spans="1:9" ht="15">
      <c r="A44" s="71"/>
      <c r="B44" s="72">
        <v>0</v>
      </c>
      <c r="C44" s="73">
        <f t="shared" si="0"/>
        <v>0</v>
      </c>
      <c r="D44" s="72">
        <v>0</v>
      </c>
      <c r="E44" s="73">
        <f t="shared" si="1"/>
        <v>0</v>
      </c>
      <c r="F44" s="72">
        <v>0</v>
      </c>
      <c r="G44" s="73">
        <f t="shared" si="2"/>
        <v>0</v>
      </c>
      <c r="H44" s="74">
        <f>LARGE((C44,E44,G44),1)</f>
        <v>0</v>
      </c>
      <c r="I44" s="75"/>
    </row>
    <row r="45" spans="1:9" ht="15">
      <c r="A45" s="71"/>
      <c r="B45" s="72">
        <v>0</v>
      </c>
      <c r="C45" s="73">
        <f t="shared" si="0"/>
        <v>0</v>
      </c>
      <c r="D45" s="72">
        <v>0</v>
      </c>
      <c r="E45" s="73">
        <f t="shared" si="1"/>
        <v>0</v>
      </c>
      <c r="F45" s="72">
        <v>0</v>
      </c>
      <c r="G45" s="73">
        <f t="shared" si="2"/>
        <v>0</v>
      </c>
      <c r="H45" s="74">
        <f>LARGE((C45,E45,G45),1)</f>
        <v>0</v>
      </c>
      <c r="I45" s="75"/>
    </row>
    <row r="46" spans="1:9" ht="15">
      <c r="A46" s="76"/>
      <c r="B46" s="72">
        <v>0</v>
      </c>
      <c r="C46" s="73">
        <f t="shared" si="0"/>
        <v>0</v>
      </c>
      <c r="D46" s="72">
        <v>0</v>
      </c>
      <c r="E46" s="73">
        <f t="shared" si="1"/>
        <v>0</v>
      </c>
      <c r="F46" s="72">
        <v>0</v>
      </c>
      <c r="G46" s="73">
        <f t="shared" si="2"/>
        <v>0</v>
      </c>
      <c r="H46" s="74">
        <f>LARGE((C46,E46,G46),1)</f>
        <v>0</v>
      </c>
      <c r="I46" s="75"/>
    </row>
    <row r="47" spans="1:9" ht="15">
      <c r="A47" s="77"/>
      <c r="B47" s="72">
        <v>0</v>
      </c>
      <c r="C47" s="73">
        <f t="shared" si="0"/>
        <v>0</v>
      </c>
      <c r="D47" s="72">
        <v>0</v>
      </c>
      <c r="E47" s="73">
        <f t="shared" si="1"/>
        <v>0</v>
      </c>
      <c r="F47" s="72">
        <v>0</v>
      </c>
      <c r="G47" s="73">
        <f t="shared" si="2"/>
        <v>0</v>
      </c>
      <c r="H47" s="74">
        <f>LARGE((C47,E47,G47),1)</f>
        <v>0</v>
      </c>
      <c r="I47" s="75"/>
    </row>
    <row r="48" spans="1:9" ht="15">
      <c r="A48" s="77"/>
      <c r="B48" s="72">
        <v>0</v>
      </c>
      <c r="C48" s="73">
        <f t="shared" si="0"/>
        <v>0</v>
      </c>
      <c r="D48" s="72">
        <v>0</v>
      </c>
      <c r="E48" s="73">
        <f t="shared" si="1"/>
        <v>0</v>
      </c>
      <c r="F48" s="72">
        <v>0</v>
      </c>
      <c r="G48" s="73">
        <f t="shared" si="2"/>
        <v>0</v>
      </c>
      <c r="H48" s="74">
        <f>LARGE((C48,E48,G48),1)</f>
        <v>0</v>
      </c>
      <c r="I48" s="75"/>
    </row>
    <row r="49" spans="1:9" ht="15">
      <c r="A49" s="77"/>
      <c r="B49" s="72">
        <v>0</v>
      </c>
      <c r="C49" s="73">
        <f t="shared" si="0"/>
        <v>0</v>
      </c>
      <c r="D49" s="72">
        <v>0</v>
      </c>
      <c r="E49" s="73">
        <f t="shared" si="1"/>
        <v>0</v>
      </c>
      <c r="F49" s="72">
        <v>0</v>
      </c>
      <c r="G49" s="73">
        <f t="shared" si="2"/>
        <v>0</v>
      </c>
      <c r="H49" s="74">
        <f>LARGE((C49,E49,G49),1)</f>
        <v>0</v>
      </c>
      <c r="I49" s="75"/>
    </row>
    <row r="50" spans="1:9" ht="15">
      <c r="A50" s="77"/>
      <c r="B50" s="72">
        <v>0</v>
      </c>
      <c r="C50" s="73">
        <f t="shared" si="0"/>
        <v>0</v>
      </c>
      <c r="D50" s="72">
        <v>0</v>
      </c>
      <c r="E50" s="73">
        <f t="shared" si="1"/>
        <v>0</v>
      </c>
      <c r="F50" s="72">
        <v>0</v>
      </c>
      <c r="G50" s="73">
        <f t="shared" si="2"/>
        <v>0</v>
      </c>
      <c r="H50" s="74">
        <f>LARGE((C50,E50,G50),1)</f>
        <v>0</v>
      </c>
      <c r="I50" s="75"/>
    </row>
    <row r="51" spans="1:9" ht="15">
      <c r="A51" s="77"/>
      <c r="B51" s="72">
        <v>0</v>
      </c>
      <c r="C51" s="73">
        <f t="shared" si="0"/>
        <v>0</v>
      </c>
      <c r="D51" s="72">
        <v>0</v>
      </c>
      <c r="E51" s="73">
        <f t="shared" si="1"/>
        <v>0</v>
      </c>
      <c r="F51" s="72">
        <v>0</v>
      </c>
      <c r="G51" s="73">
        <f t="shared" si="2"/>
        <v>0</v>
      </c>
      <c r="H51" s="74">
        <f>LARGE((C51,E51,G51),1)</f>
        <v>0</v>
      </c>
      <c r="I51" s="75"/>
    </row>
    <row r="52" spans="1:9" ht="15">
      <c r="A52" s="77"/>
      <c r="B52" s="72">
        <v>0</v>
      </c>
      <c r="C52" s="73">
        <f t="shared" si="0"/>
        <v>0</v>
      </c>
      <c r="D52" s="72">
        <v>0</v>
      </c>
      <c r="E52" s="73">
        <f t="shared" si="1"/>
        <v>0</v>
      </c>
      <c r="F52" s="72">
        <v>0</v>
      </c>
      <c r="G52" s="73">
        <f t="shared" si="2"/>
        <v>0</v>
      </c>
      <c r="H52" s="74">
        <f>LARGE((C52,E52,G52),1)</f>
        <v>0</v>
      </c>
      <c r="I52" s="75"/>
    </row>
    <row r="53" spans="1:9" ht="15">
      <c r="A53" s="77"/>
      <c r="B53" s="72">
        <v>0</v>
      </c>
      <c r="C53" s="73">
        <f t="shared" si="0"/>
        <v>0</v>
      </c>
      <c r="D53" s="72">
        <v>0</v>
      </c>
      <c r="E53" s="73">
        <f t="shared" si="1"/>
        <v>0</v>
      </c>
      <c r="F53" s="72">
        <v>0</v>
      </c>
      <c r="G53" s="73">
        <f t="shared" si="2"/>
        <v>0</v>
      </c>
      <c r="H53" s="74">
        <f>LARGE((C53,E53,G53),1)</f>
        <v>0</v>
      </c>
      <c r="I53" s="75"/>
    </row>
    <row r="54" spans="1:9" ht="15">
      <c r="A54" s="77"/>
      <c r="B54" s="72">
        <v>0</v>
      </c>
      <c r="C54" s="73">
        <f t="shared" si="0"/>
        <v>0</v>
      </c>
      <c r="D54" s="72">
        <v>0</v>
      </c>
      <c r="E54" s="73">
        <f t="shared" si="1"/>
        <v>0</v>
      </c>
      <c r="F54" s="72">
        <v>0</v>
      </c>
      <c r="G54" s="73">
        <f t="shared" si="2"/>
        <v>0</v>
      </c>
      <c r="H54" s="74">
        <f>LARGE((C54,E54,G54),1)</f>
        <v>0</v>
      </c>
      <c r="I54" s="75"/>
    </row>
    <row r="55" spans="1:9" ht="15">
      <c r="A55" s="77"/>
      <c r="B55" s="72">
        <v>0</v>
      </c>
      <c r="C55" s="73">
        <f t="shared" si="0"/>
        <v>0</v>
      </c>
      <c r="D55" s="72">
        <v>0</v>
      </c>
      <c r="E55" s="73">
        <f t="shared" si="1"/>
        <v>0</v>
      </c>
      <c r="F55" s="72">
        <v>0</v>
      </c>
      <c r="G55" s="73">
        <f t="shared" si="2"/>
        <v>0</v>
      </c>
      <c r="H55" s="74">
        <f>LARGE((C55,E55,G55),1)</f>
        <v>0</v>
      </c>
      <c r="I55" s="75"/>
    </row>
    <row r="56" spans="1:9" ht="15">
      <c r="A56" s="77"/>
      <c r="B56" s="72">
        <v>0</v>
      </c>
      <c r="C56" s="73">
        <f t="shared" si="0"/>
        <v>0</v>
      </c>
      <c r="D56" s="72">
        <v>0</v>
      </c>
      <c r="E56" s="73">
        <f t="shared" si="1"/>
        <v>0</v>
      </c>
      <c r="F56" s="72">
        <v>0</v>
      </c>
      <c r="G56" s="73">
        <f t="shared" si="2"/>
        <v>0</v>
      </c>
      <c r="H56" s="74">
        <f>LARGE((C56,E56,G56),1)</f>
        <v>0</v>
      </c>
      <c r="I56" s="75"/>
    </row>
    <row r="57" spans="1:9" ht="15">
      <c r="A57" s="77"/>
      <c r="B57" s="72">
        <v>0</v>
      </c>
      <c r="C57" s="73">
        <f t="shared" si="0"/>
        <v>0</v>
      </c>
      <c r="D57" s="72">
        <v>0</v>
      </c>
      <c r="E57" s="73">
        <f t="shared" si="1"/>
        <v>0</v>
      </c>
      <c r="F57" s="72">
        <v>0</v>
      </c>
      <c r="G57" s="73">
        <f t="shared" si="2"/>
        <v>0</v>
      </c>
      <c r="H57" s="74">
        <f>LARGE((C57,E57,G57),1)</f>
        <v>0</v>
      </c>
      <c r="I57" s="75"/>
    </row>
    <row r="58" spans="1:9" ht="15">
      <c r="A58" s="77"/>
      <c r="B58" s="72">
        <v>0</v>
      </c>
      <c r="C58" s="73">
        <f t="shared" si="0"/>
        <v>0</v>
      </c>
      <c r="D58" s="72">
        <v>0</v>
      </c>
      <c r="E58" s="73">
        <f t="shared" si="1"/>
        <v>0</v>
      </c>
      <c r="F58" s="72">
        <v>0</v>
      </c>
      <c r="G58" s="73">
        <f t="shared" si="2"/>
        <v>0</v>
      </c>
      <c r="H58" s="74">
        <f>LARGE((C58,E58,G58),1)</f>
        <v>0</v>
      </c>
      <c r="I58" s="75"/>
    </row>
    <row r="59" spans="1:9" ht="15">
      <c r="A59" s="77"/>
      <c r="B59" s="72">
        <v>0</v>
      </c>
      <c r="C59" s="73">
        <f t="shared" si="0"/>
        <v>0</v>
      </c>
      <c r="D59" s="72">
        <v>0</v>
      </c>
      <c r="E59" s="73">
        <f t="shared" si="1"/>
        <v>0</v>
      </c>
      <c r="F59" s="72">
        <v>0</v>
      </c>
      <c r="G59" s="73">
        <f t="shared" si="2"/>
        <v>0</v>
      </c>
      <c r="H59" s="74">
        <f>LARGE((C59,E59,G59),1)</f>
        <v>0</v>
      </c>
      <c r="I59" s="75"/>
    </row>
    <row r="60" spans="1:9" ht="15">
      <c r="A60" s="77"/>
      <c r="B60" s="72">
        <v>0</v>
      </c>
      <c r="C60" s="73">
        <f t="shared" si="0"/>
        <v>0</v>
      </c>
      <c r="D60" s="72">
        <v>0</v>
      </c>
      <c r="E60" s="73">
        <f t="shared" si="1"/>
        <v>0</v>
      </c>
      <c r="F60" s="72">
        <v>0</v>
      </c>
      <c r="G60" s="73">
        <f t="shared" si="2"/>
        <v>0</v>
      </c>
      <c r="H60" s="74">
        <f>LARGE((C60,E60,G60),1)</f>
        <v>0</v>
      </c>
      <c r="I60" s="75"/>
    </row>
    <row r="61" spans="1:9" ht="15">
      <c r="A61" s="77"/>
      <c r="B61" s="72">
        <v>0</v>
      </c>
      <c r="C61" s="73">
        <f t="shared" si="0"/>
        <v>0</v>
      </c>
      <c r="D61" s="72">
        <v>0</v>
      </c>
      <c r="E61" s="73">
        <f t="shared" si="1"/>
        <v>0</v>
      </c>
      <c r="F61" s="72">
        <v>0</v>
      </c>
      <c r="G61" s="73">
        <f t="shared" si="2"/>
        <v>0</v>
      </c>
      <c r="H61" s="74">
        <f>LARGE((C61,E61,G61),1)</f>
        <v>0</v>
      </c>
      <c r="I61" s="75"/>
    </row>
    <row r="62" spans="1:9" ht="15">
      <c r="A62" s="77"/>
      <c r="B62" s="72">
        <v>0</v>
      </c>
      <c r="C62" s="73">
        <f t="shared" si="0"/>
        <v>0</v>
      </c>
      <c r="D62" s="72">
        <v>0</v>
      </c>
      <c r="E62" s="73">
        <f t="shared" si="1"/>
        <v>0</v>
      </c>
      <c r="F62" s="72">
        <v>0</v>
      </c>
      <c r="G62" s="73">
        <f t="shared" si="2"/>
        <v>0</v>
      </c>
      <c r="H62" s="74">
        <f>LARGE((C62,E62,G62),1)</f>
        <v>0</v>
      </c>
      <c r="I62" s="75"/>
    </row>
    <row r="63" spans="1:9" ht="15">
      <c r="A63" s="77"/>
      <c r="B63" s="72">
        <v>0</v>
      </c>
      <c r="C63" s="73">
        <f t="shared" si="0"/>
        <v>0</v>
      </c>
      <c r="D63" s="72">
        <v>0</v>
      </c>
      <c r="E63" s="73">
        <f t="shared" si="1"/>
        <v>0</v>
      </c>
      <c r="F63" s="72">
        <v>0</v>
      </c>
      <c r="G63" s="73">
        <f t="shared" si="2"/>
        <v>0</v>
      </c>
      <c r="H63" s="74">
        <f>LARGE((C63,E63,G63),1)</f>
        <v>0</v>
      </c>
      <c r="I63" s="75"/>
    </row>
    <row r="64" spans="1:9" ht="15">
      <c r="A64" s="77"/>
      <c r="B64" s="72">
        <v>0</v>
      </c>
      <c r="C64" s="73">
        <f t="shared" si="0"/>
        <v>0</v>
      </c>
      <c r="D64" s="72">
        <v>0</v>
      </c>
      <c r="E64" s="73">
        <f t="shared" si="1"/>
        <v>0</v>
      </c>
      <c r="F64" s="72">
        <v>0</v>
      </c>
      <c r="G64" s="73">
        <f t="shared" si="2"/>
        <v>0</v>
      </c>
      <c r="H64" s="74">
        <f>LARGE((C64,E64,G64),1)</f>
        <v>0</v>
      </c>
      <c r="I64" s="75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0">
      <selection activeCell="G18" sqref="G18"/>
    </sheetView>
  </sheetViews>
  <sheetFormatPr defaultColWidth="10.69921875" defaultRowHeight="14.25"/>
  <cols>
    <col min="1" max="1" width="17.5" style="93" customWidth="1"/>
    <col min="2" max="8" width="8.5" style="94" customWidth="1"/>
    <col min="9" max="9" width="8.296875" style="46" customWidth="1"/>
    <col min="10" max="16384" width="10.69921875" style="47" customWidth="1"/>
  </cols>
  <sheetData>
    <row r="1" ht="15">
      <c r="A1" s="275"/>
    </row>
    <row r="2" spans="1:6" ht="15">
      <c r="A2" s="275"/>
      <c r="B2" s="276" t="s">
        <v>8</v>
      </c>
      <c r="C2" s="276"/>
      <c r="D2" s="276"/>
      <c r="E2" s="276"/>
      <c r="F2" s="276"/>
    </row>
    <row r="3" spans="1:4" ht="15">
      <c r="A3" s="275"/>
      <c r="D3" s="48"/>
    </row>
    <row r="4" spans="1:6" ht="15">
      <c r="A4" s="275"/>
      <c r="B4" s="273" t="s">
        <v>40</v>
      </c>
      <c r="C4" s="273"/>
      <c r="D4" s="273"/>
      <c r="E4" s="273"/>
      <c r="F4" s="273"/>
    </row>
    <row r="5" ht="15">
      <c r="A5" s="275"/>
    </row>
    <row r="6" spans="1:3" ht="15">
      <c r="A6" s="275"/>
      <c r="B6" s="277"/>
      <c r="C6" s="278"/>
    </row>
    <row r="7" ht="15">
      <c r="A7" s="275"/>
    </row>
    <row r="8" spans="1:8" ht="15">
      <c r="A8" s="49" t="s">
        <v>13</v>
      </c>
      <c r="B8" s="50" t="s">
        <v>191</v>
      </c>
      <c r="C8" s="50"/>
      <c r="D8" s="50"/>
      <c r="E8" s="50"/>
      <c r="F8" s="93"/>
      <c r="G8" s="93"/>
      <c r="H8" s="93"/>
    </row>
    <row r="9" spans="1:8" ht="15">
      <c r="A9" s="49" t="s">
        <v>0</v>
      </c>
      <c r="B9" s="52" t="s">
        <v>192</v>
      </c>
      <c r="C9" s="52"/>
      <c r="D9" s="52"/>
      <c r="E9" s="52"/>
      <c r="F9" s="93"/>
      <c r="G9" s="93"/>
      <c r="H9" s="93"/>
    </row>
    <row r="10" spans="1:8" ht="15">
      <c r="A10" s="49" t="s">
        <v>16</v>
      </c>
      <c r="B10" s="279">
        <v>40985</v>
      </c>
      <c r="C10" s="279"/>
      <c r="D10" s="53"/>
      <c r="E10" s="53"/>
      <c r="F10" s="54"/>
      <c r="G10" s="54"/>
      <c r="H10" s="54"/>
    </row>
    <row r="11" spans="1:3" ht="15">
      <c r="A11" s="49" t="s">
        <v>14</v>
      </c>
      <c r="B11" s="52" t="s">
        <v>49</v>
      </c>
      <c r="C11" s="53"/>
    </row>
    <row r="12" spans="1:3" ht="15">
      <c r="A12" s="49" t="s">
        <v>19</v>
      </c>
      <c r="B12" s="55" t="s">
        <v>26</v>
      </c>
      <c r="C12" s="56"/>
    </row>
    <row r="13" spans="1:9" ht="15">
      <c r="A13" s="57" t="s">
        <v>15</v>
      </c>
      <c r="B13" s="58" t="s">
        <v>2</v>
      </c>
      <c r="C13" s="59"/>
      <c r="D13" s="58" t="s">
        <v>2</v>
      </c>
      <c r="E13" s="59"/>
      <c r="F13" s="58" t="s">
        <v>1</v>
      </c>
      <c r="G13" s="59"/>
      <c r="H13" s="60"/>
      <c r="I13" s="61" t="s">
        <v>29</v>
      </c>
    </row>
    <row r="14" spans="1:9" ht="15">
      <c r="A14" s="57" t="s">
        <v>18</v>
      </c>
      <c r="B14" s="62">
        <v>0</v>
      </c>
      <c r="C14" s="63"/>
      <c r="D14" s="62">
        <v>0</v>
      </c>
      <c r="E14" s="63"/>
      <c r="F14" s="62">
        <v>0.75</v>
      </c>
      <c r="G14" s="63"/>
      <c r="H14" s="64" t="s">
        <v>21</v>
      </c>
      <c r="I14" s="65" t="s">
        <v>30</v>
      </c>
    </row>
    <row r="15" spans="1:9" ht="15">
      <c r="A15" s="57" t="s">
        <v>17</v>
      </c>
      <c r="B15" s="66">
        <v>1</v>
      </c>
      <c r="C15" s="67"/>
      <c r="D15" s="66">
        <v>1</v>
      </c>
      <c r="E15" s="67"/>
      <c r="F15" s="66">
        <v>72.31</v>
      </c>
      <c r="G15" s="67"/>
      <c r="H15" s="64" t="s">
        <v>22</v>
      </c>
      <c r="I15" s="65" t="s">
        <v>31</v>
      </c>
    </row>
    <row r="16" spans="1:9" ht="15">
      <c r="A16" s="57"/>
      <c r="B16" s="68" t="s">
        <v>5</v>
      </c>
      <c r="C16" s="68" t="s">
        <v>4</v>
      </c>
      <c r="D16" s="68" t="s">
        <v>25</v>
      </c>
      <c r="E16" s="68" t="s">
        <v>4</v>
      </c>
      <c r="F16" s="68" t="s">
        <v>5</v>
      </c>
      <c r="G16" s="68" t="s">
        <v>4</v>
      </c>
      <c r="H16" s="69" t="s">
        <v>4</v>
      </c>
      <c r="I16" s="70">
        <v>66</v>
      </c>
    </row>
    <row r="17" spans="1:9" ht="15">
      <c r="A17" s="71" t="s">
        <v>65</v>
      </c>
      <c r="B17" s="72">
        <v>0</v>
      </c>
      <c r="C17" s="73">
        <f>B17/B$15*1000*B$14</f>
        <v>0</v>
      </c>
      <c r="D17" s="72">
        <v>0</v>
      </c>
      <c r="E17" s="73">
        <f>D17/D$15*1000*D$14</f>
        <v>0</v>
      </c>
      <c r="F17" s="72">
        <v>51.02</v>
      </c>
      <c r="G17" s="73">
        <f>F17/F$15*1000*F$14</f>
        <v>529.179919789794</v>
      </c>
      <c r="H17" s="74">
        <f>LARGE((C17,E17,G17),1)</f>
        <v>529.179919789794</v>
      </c>
      <c r="I17" s="42">
        <v>17</v>
      </c>
    </row>
    <row r="18" spans="1:9" ht="15">
      <c r="A18" s="71" t="s">
        <v>73</v>
      </c>
      <c r="B18" s="72">
        <v>0</v>
      </c>
      <c r="C18" s="73">
        <f aca="true" t="shared" si="0" ref="C18:C64">B18/B$15*1000*B$14</f>
        <v>0</v>
      </c>
      <c r="D18" s="72">
        <v>0</v>
      </c>
      <c r="E18" s="73">
        <f aca="true" t="shared" si="1" ref="E18:E64">D18/D$15*1000*D$14</f>
        <v>0</v>
      </c>
      <c r="F18" s="72">
        <v>36.36</v>
      </c>
      <c r="G18" s="73">
        <f aca="true" t="shared" si="2" ref="G18:G64">F18/F$15*1000*F$14</f>
        <v>377.12626192781073</v>
      </c>
      <c r="H18" s="74">
        <f>LARGE((C18,E18,G18),1)</f>
        <v>377.12626192781073</v>
      </c>
      <c r="I18" s="42">
        <v>35</v>
      </c>
    </row>
    <row r="19" spans="1:9" ht="15">
      <c r="A19" s="71" t="s">
        <v>72</v>
      </c>
      <c r="B19" s="72">
        <v>0</v>
      </c>
      <c r="C19" s="73">
        <f t="shared" si="0"/>
        <v>0</v>
      </c>
      <c r="D19" s="72">
        <v>0</v>
      </c>
      <c r="E19" s="73">
        <f t="shared" si="1"/>
        <v>0</v>
      </c>
      <c r="F19" s="72">
        <v>35.25</v>
      </c>
      <c r="G19" s="73">
        <f t="shared" si="2"/>
        <v>365.61333148942055</v>
      </c>
      <c r="H19" s="74">
        <f>LARGE((C19,E19,G19),1)</f>
        <v>365.61333148942055</v>
      </c>
      <c r="I19" s="42">
        <v>36</v>
      </c>
    </row>
    <row r="20" spans="1:9" ht="15">
      <c r="A20" s="71" t="s">
        <v>75</v>
      </c>
      <c r="B20" s="72">
        <v>0</v>
      </c>
      <c r="C20" s="73">
        <f t="shared" si="0"/>
        <v>0</v>
      </c>
      <c r="D20" s="72">
        <v>0</v>
      </c>
      <c r="E20" s="73">
        <f t="shared" si="1"/>
        <v>0</v>
      </c>
      <c r="F20" s="72">
        <v>31.77</v>
      </c>
      <c r="G20" s="73">
        <f t="shared" si="2"/>
        <v>329.5187387636564</v>
      </c>
      <c r="H20" s="74">
        <f>LARGE((C20,E20,G20),1)</f>
        <v>329.5187387636564</v>
      </c>
      <c r="I20" s="42">
        <v>40</v>
      </c>
    </row>
    <row r="21" spans="1:9" ht="15">
      <c r="A21" s="71" t="s">
        <v>110</v>
      </c>
      <c r="B21" s="72">
        <v>0</v>
      </c>
      <c r="C21" s="73">
        <f t="shared" si="0"/>
        <v>0</v>
      </c>
      <c r="D21" s="72">
        <v>0</v>
      </c>
      <c r="E21" s="73">
        <f t="shared" si="1"/>
        <v>0</v>
      </c>
      <c r="F21" s="72">
        <v>30.16</v>
      </c>
      <c r="G21" s="73">
        <f t="shared" si="2"/>
        <v>312.81980362328864</v>
      </c>
      <c r="H21" s="74">
        <f>LARGE((C21,E21,G21),1)</f>
        <v>312.81980362328864</v>
      </c>
      <c r="I21" s="42" t="s">
        <v>194</v>
      </c>
    </row>
    <row r="22" spans="1:9" ht="15">
      <c r="A22" s="71" t="s">
        <v>107</v>
      </c>
      <c r="B22" s="72">
        <v>0</v>
      </c>
      <c r="C22" s="73">
        <f t="shared" si="0"/>
        <v>0</v>
      </c>
      <c r="D22" s="72">
        <v>0</v>
      </c>
      <c r="E22" s="73">
        <f t="shared" si="1"/>
        <v>0</v>
      </c>
      <c r="F22" s="72">
        <v>5.32</v>
      </c>
      <c r="G22" s="73">
        <f t="shared" si="2"/>
        <v>55.17909002904163</v>
      </c>
      <c r="H22" s="74">
        <f>LARGE((C22,E22,G22),1)</f>
        <v>55.17909002904163</v>
      </c>
      <c r="I22" s="42">
        <v>62</v>
      </c>
    </row>
    <row r="23" spans="1:9" ht="15">
      <c r="A23" s="71" t="s">
        <v>77</v>
      </c>
      <c r="B23" s="72">
        <v>0</v>
      </c>
      <c r="C23" s="73">
        <f t="shared" si="0"/>
        <v>0</v>
      </c>
      <c r="D23" s="72">
        <v>0</v>
      </c>
      <c r="E23" s="73">
        <f t="shared" si="1"/>
        <v>0</v>
      </c>
      <c r="F23" s="72">
        <v>0</v>
      </c>
      <c r="G23" s="73">
        <f t="shared" si="2"/>
        <v>0</v>
      </c>
      <c r="H23" s="74">
        <f>LARGE((C23,E23,G23),1)</f>
        <v>0</v>
      </c>
      <c r="I23" s="42" t="s">
        <v>161</v>
      </c>
    </row>
    <row r="24" spans="1:9" ht="15">
      <c r="A24" s="71" t="s">
        <v>68</v>
      </c>
      <c r="B24" s="72">
        <v>0</v>
      </c>
      <c r="C24" s="73">
        <f t="shared" si="0"/>
        <v>0</v>
      </c>
      <c r="D24" s="72">
        <v>0</v>
      </c>
      <c r="E24" s="73">
        <f t="shared" si="1"/>
        <v>0</v>
      </c>
      <c r="F24" s="72">
        <v>40.41</v>
      </c>
      <c r="G24" s="73">
        <f t="shared" si="2"/>
        <v>419.1329000138294</v>
      </c>
      <c r="H24" s="74">
        <f>LARGE((C24,E24,G24),1)</f>
        <v>419.1329000138294</v>
      </c>
      <c r="I24" s="42">
        <v>31</v>
      </c>
    </row>
    <row r="25" spans="1:9" ht="15">
      <c r="A25" s="71" t="s">
        <v>117</v>
      </c>
      <c r="B25" s="72">
        <v>0</v>
      </c>
      <c r="C25" s="73">
        <f t="shared" si="0"/>
        <v>0</v>
      </c>
      <c r="D25" s="72">
        <v>0</v>
      </c>
      <c r="E25" s="73">
        <f t="shared" si="1"/>
        <v>0</v>
      </c>
      <c r="F25" s="72">
        <v>31.73</v>
      </c>
      <c r="G25" s="73">
        <f t="shared" si="2"/>
        <v>329.1038583874983</v>
      </c>
      <c r="H25" s="74">
        <f>LARGE((C25,E25,G25),1)</f>
        <v>329.1038583874983</v>
      </c>
      <c r="I25" s="42">
        <v>41</v>
      </c>
    </row>
    <row r="26" spans="1:9" ht="15">
      <c r="A26" s="71" t="s">
        <v>154</v>
      </c>
      <c r="B26" s="72">
        <v>0</v>
      </c>
      <c r="C26" s="73">
        <f t="shared" si="0"/>
        <v>0</v>
      </c>
      <c r="D26" s="72">
        <v>0</v>
      </c>
      <c r="E26" s="73">
        <f t="shared" si="1"/>
        <v>0</v>
      </c>
      <c r="F26" s="72">
        <v>31.38</v>
      </c>
      <c r="G26" s="73">
        <f t="shared" si="2"/>
        <v>325.47365509611393</v>
      </c>
      <c r="H26" s="74">
        <f>LARGE((C26,E26,G26),1)</f>
        <v>325.47365509611393</v>
      </c>
      <c r="I26" s="42">
        <v>42</v>
      </c>
    </row>
    <row r="27" spans="1:9" ht="15">
      <c r="A27" s="71" t="s">
        <v>118</v>
      </c>
      <c r="B27" s="72">
        <v>0</v>
      </c>
      <c r="C27" s="73">
        <f t="shared" si="0"/>
        <v>0</v>
      </c>
      <c r="D27" s="72">
        <v>0</v>
      </c>
      <c r="E27" s="73">
        <f t="shared" si="1"/>
        <v>0</v>
      </c>
      <c r="F27" s="72">
        <v>8.31</v>
      </c>
      <c r="G27" s="73">
        <f t="shared" si="2"/>
        <v>86.19139814686764</v>
      </c>
      <c r="H27" s="74">
        <f>LARGE((C27,E27,G27),1)</f>
        <v>86.19139814686764</v>
      </c>
      <c r="I27" s="42">
        <v>58</v>
      </c>
    </row>
    <row r="28" spans="1:9" ht="15">
      <c r="A28" s="71" t="s">
        <v>74</v>
      </c>
      <c r="B28" s="72">
        <v>0</v>
      </c>
      <c r="C28" s="73">
        <f t="shared" si="0"/>
        <v>0</v>
      </c>
      <c r="D28" s="72">
        <v>0</v>
      </c>
      <c r="E28" s="73">
        <f t="shared" si="1"/>
        <v>0</v>
      </c>
      <c r="F28" s="72">
        <v>6.9</v>
      </c>
      <c r="G28" s="73">
        <f t="shared" si="2"/>
        <v>71.56686488729083</v>
      </c>
      <c r="H28" s="74">
        <f>LARGE((C28,E28,G28),1)</f>
        <v>71.56686488729083</v>
      </c>
      <c r="I28" s="42">
        <v>60</v>
      </c>
    </row>
    <row r="29" spans="1:9" ht="15">
      <c r="A29" s="71" t="s">
        <v>125</v>
      </c>
      <c r="B29" s="72">
        <v>0</v>
      </c>
      <c r="C29" s="73">
        <f t="shared" si="0"/>
        <v>0</v>
      </c>
      <c r="D29" s="72">
        <v>0</v>
      </c>
      <c r="E29" s="73">
        <f t="shared" si="1"/>
        <v>0</v>
      </c>
      <c r="F29" s="72">
        <v>3.83</v>
      </c>
      <c r="G29" s="73">
        <f t="shared" si="2"/>
        <v>39.72479601714839</v>
      </c>
      <c r="H29" s="74">
        <f>LARGE((C29,E29,G29),1)</f>
        <v>39.72479601714839</v>
      </c>
      <c r="I29" s="42">
        <v>65</v>
      </c>
    </row>
    <row r="30" spans="1:9" ht="15">
      <c r="A30" s="71" t="s">
        <v>119</v>
      </c>
      <c r="B30" s="72">
        <v>0</v>
      </c>
      <c r="C30" s="73">
        <f t="shared" si="0"/>
        <v>0</v>
      </c>
      <c r="D30" s="72">
        <v>0</v>
      </c>
      <c r="E30" s="73">
        <f t="shared" si="1"/>
        <v>0</v>
      </c>
      <c r="F30" s="72">
        <v>25.94</v>
      </c>
      <c r="G30" s="73">
        <f t="shared" si="2"/>
        <v>269.0499239385977</v>
      </c>
      <c r="H30" s="74">
        <f>LARGE((C30,E30,G30),1)</f>
        <v>269.0499239385977</v>
      </c>
      <c r="I30" s="42">
        <v>49</v>
      </c>
    </row>
    <row r="31" spans="1:9" ht="15">
      <c r="A31" s="71"/>
      <c r="B31" s="72">
        <v>0</v>
      </c>
      <c r="C31" s="73">
        <f t="shared" si="0"/>
        <v>0</v>
      </c>
      <c r="D31" s="72">
        <v>0</v>
      </c>
      <c r="E31" s="73">
        <f t="shared" si="1"/>
        <v>0</v>
      </c>
      <c r="F31" s="72">
        <v>0</v>
      </c>
      <c r="G31" s="73">
        <f t="shared" si="2"/>
        <v>0</v>
      </c>
      <c r="H31" s="74">
        <f>LARGE((C31,E31,G31),1)</f>
        <v>0</v>
      </c>
      <c r="I31" s="42"/>
    </row>
    <row r="32" spans="1:9" ht="15">
      <c r="A32" s="71"/>
      <c r="B32" s="72">
        <v>0</v>
      </c>
      <c r="C32" s="73">
        <f t="shared" si="0"/>
        <v>0</v>
      </c>
      <c r="D32" s="72">
        <v>0</v>
      </c>
      <c r="E32" s="73">
        <f t="shared" si="1"/>
        <v>0</v>
      </c>
      <c r="F32" s="72">
        <v>0</v>
      </c>
      <c r="G32" s="73">
        <f t="shared" si="2"/>
        <v>0</v>
      </c>
      <c r="H32" s="74">
        <f>LARGE((C32,E32,G32),1)</f>
        <v>0</v>
      </c>
      <c r="I32" s="42"/>
    </row>
    <row r="33" spans="1:9" ht="13.5" customHeight="1">
      <c r="A33" s="71"/>
      <c r="B33" s="72">
        <v>0</v>
      </c>
      <c r="C33" s="73">
        <f t="shared" si="0"/>
        <v>0</v>
      </c>
      <c r="D33" s="72">
        <v>0</v>
      </c>
      <c r="E33" s="73">
        <f t="shared" si="1"/>
        <v>0</v>
      </c>
      <c r="F33" s="72">
        <v>0</v>
      </c>
      <c r="G33" s="73">
        <f t="shared" si="2"/>
        <v>0</v>
      </c>
      <c r="H33" s="74">
        <f>LARGE((C33,E33,G33),1)</f>
        <v>0</v>
      </c>
      <c r="I33" s="42"/>
    </row>
    <row r="34" spans="1:9" ht="13.5" customHeight="1">
      <c r="A34" s="71"/>
      <c r="B34" s="72">
        <v>0</v>
      </c>
      <c r="C34" s="73">
        <f t="shared" si="0"/>
        <v>0</v>
      </c>
      <c r="D34" s="72">
        <v>0</v>
      </c>
      <c r="E34" s="73">
        <f t="shared" si="1"/>
        <v>0</v>
      </c>
      <c r="F34" s="72">
        <v>0</v>
      </c>
      <c r="G34" s="73">
        <f t="shared" si="2"/>
        <v>0</v>
      </c>
      <c r="H34" s="74">
        <f>LARGE((C34,E34,G34),1)</f>
        <v>0</v>
      </c>
      <c r="I34" s="42"/>
    </row>
    <row r="35" spans="1:9" ht="13.5" customHeight="1">
      <c r="A35" s="71"/>
      <c r="B35" s="72">
        <v>0</v>
      </c>
      <c r="C35" s="73">
        <f t="shared" si="0"/>
        <v>0</v>
      </c>
      <c r="D35" s="72">
        <v>0</v>
      </c>
      <c r="E35" s="73">
        <f t="shared" si="1"/>
        <v>0</v>
      </c>
      <c r="F35" s="72">
        <v>0</v>
      </c>
      <c r="G35" s="73">
        <f t="shared" si="2"/>
        <v>0</v>
      </c>
      <c r="H35" s="74">
        <f>LARGE((C35,E35,G35),1)</f>
        <v>0</v>
      </c>
      <c r="I35" s="42"/>
    </row>
    <row r="36" spans="1:9" ht="13.5" customHeight="1">
      <c r="A36" s="71"/>
      <c r="B36" s="72">
        <v>0</v>
      </c>
      <c r="C36" s="73">
        <f t="shared" si="0"/>
        <v>0</v>
      </c>
      <c r="D36" s="72">
        <v>0</v>
      </c>
      <c r="E36" s="73">
        <f t="shared" si="1"/>
        <v>0</v>
      </c>
      <c r="F36" s="72">
        <v>0</v>
      </c>
      <c r="G36" s="73">
        <f t="shared" si="2"/>
        <v>0</v>
      </c>
      <c r="H36" s="74">
        <f>LARGE((C36,E36,G36),1)</f>
        <v>0</v>
      </c>
      <c r="I36" s="42"/>
    </row>
    <row r="37" spans="1:9" ht="13.5" customHeight="1">
      <c r="A37" s="71"/>
      <c r="B37" s="72">
        <v>0</v>
      </c>
      <c r="C37" s="73">
        <f t="shared" si="0"/>
        <v>0</v>
      </c>
      <c r="D37" s="72">
        <v>0</v>
      </c>
      <c r="E37" s="73">
        <f t="shared" si="1"/>
        <v>0</v>
      </c>
      <c r="F37" s="72">
        <v>0</v>
      </c>
      <c r="G37" s="73">
        <f t="shared" si="2"/>
        <v>0</v>
      </c>
      <c r="H37" s="74">
        <f>LARGE((C37,E37,G37),1)</f>
        <v>0</v>
      </c>
      <c r="I37" s="42"/>
    </row>
    <row r="38" spans="1:9" ht="13.5" customHeight="1">
      <c r="A38" s="71"/>
      <c r="B38" s="72">
        <v>0</v>
      </c>
      <c r="C38" s="73">
        <f t="shared" si="0"/>
        <v>0</v>
      </c>
      <c r="D38" s="72">
        <v>0</v>
      </c>
      <c r="E38" s="73">
        <f t="shared" si="1"/>
        <v>0</v>
      </c>
      <c r="F38" s="72">
        <v>0</v>
      </c>
      <c r="G38" s="73">
        <f t="shared" si="2"/>
        <v>0</v>
      </c>
      <c r="H38" s="74">
        <f>LARGE((C38,E38,G38),1)</f>
        <v>0</v>
      </c>
      <c r="I38" s="75"/>
    </row>
    <row r="39" spans="1:9" ht="13.5" customHeight="1">
      <c r="A39" s="71"/>
      <c r="B39" s="72">
        <v>0</v>
      </c>
      <c r="C39" s="73">
        <f t="shared" si="0"/>
        <v>0</v>
      </c>
      <c r="D39" s="72">
        <v>0</v>
      </c>
      <c r="E39" s="73">
        <f t="shared" si="1"/>
        <v>0</v>
      </c>
      <c r="F39" s="72">
        <v>0</v>
      </c>
      <c r="G39" s="73">
        <f t="shared" si="2"/>
        <v>0</v>
      </c>
      <c r="H39" s="74">
        <f>LARGE((C39,E39,G39),1)</f>
        <v>0</v>
      </c>
      <c r="I39" s="75"/>
    </row>
    <row r="40" spans="1:9" ht="13.5" customHeight="1">
      <c r="A40" s="71"/>
      <c r="B40" s="72">
        <v>0</v>
      </c>
      <c r="C40" s="73">
        <f t="shared" si="0"/>
        <v>0</v>
      </c>
      <c r="D40" s="72">
        <v>0</v>
      </c>
      <c r="E40" s="73">
        <f t="shared" si="1"/>
        <v>0</v>
      </c>
      <c r="F40" s="72">
        <v>0</v>
      </c>
      <c r="G40" s="73">
        <f t="shared" si="2"/>
        <v>0</v>
      </c>
      <c r="H40" s="74">
        <f>LARGE((C40,E40,G40),1)</f>
        <v>0</v>
      </c>
      <c r="I40" s="75"/>
    </row>
    <row r="41" spans="1:9" ht="13.5" customHeight="1">
      <c r="A41" s="71"/>
      <c r="B41" s="72">
        <v>0</v>
      </c>
      <c r="C41" s="73">
        <f t="shared" si="0"/>
        <v>0</v>
      </c>
      <c r="D41" s="72">
        <v>0</v>
      </c>
      <c r="E41" s="73">
        <f t="shared" si="1"/>
        <v>0</v>
      </c>
      <c r="F41" s="72">
        <v>0</v>
      </c>
      <c r="G41" s="73">
        <f t="shared" si="2"/>
        <v>0</v>
      </c>
      <c r="H41" s="74">
        <f>LARGE((C41,E41,G41),1)</f>
        <v>0</v>
      </c>
      <c r="I41" s="75"/>
    </row>
    <row r="42" spans="1:9" ht="13.5" customHeight="1">
      <c r="A42" s="71"/>
      <c r="B42" s="72">
        <v>0</v>
      </c>
      <c r="C42" s="73">
        <f t="shared" si="0"/>
        <v>0</v>
      </c>
      <c r="D42" s="72">
        <v>0</v>
      </c>
      <c r="E42" s="73">
        <f t="shared" si="1"/>
        <v>0</v>
      </c>
      <c r="F42" s="72">
        <v>0</v>
      </c>
      <c r="G42" s="73">
        <f t="shared" si="2"/>
        <v>0</v>
      </c>
      <c r="H42" s="74">
        <f>LARGE((C42,E42,G42),1)</f>
        <v>0</v>
      </c>
      <c r="I42" s="75"/>
    </row>
    <row r="43" spans="1:9" ht="13.5" customHeight="1">
      <c r="A43" s="71"/>
      <c r="B43" s="72">
        <v>0</v>
      </c>
      <c r="C43" s="73">
        <f t="shared" si="0"/>
        <v>0</v>
      </c>
      <c r="D43" s="72">
        <v>0</v>
      </c>
      <c r="E43" s="73">
        <f t="shared" si="1"/>
        <v>0</v>
      </c>
      <c r="F43" s="72">
        <v>0</v>
      </c>
      <c r="G43" s="73">
        <f t="shared" si="2"/>
        <v>0</v>
      </c>
      <c r="H43" s="74">
        <f>LARGE((C43,E43,G43),1)</f>
        <v>0</v>
      </c>
      <c r="I43" s="75"/>
    </row>
    <row r="44" spans="1:9" ht="13.5" customHeight="1">
      <c r="A44" s="71"/>
      <c r="B44" s="72">
        <v>0</v>
      </c>
      <c r="C44" s="73">
        <f t="shared" si="0"/>
        <v>0</v>
      </c>
      <c r="D44" s="72">
        <v>0</v>
      </c>
      <c r="E44" s="73">
        <f t="shared" si="1"/>
        <v>0</v>
      </c>
      <c r="F44" s="72">
        <v>0</v>
      </c>
      <c r="G44" s="73">
        <f t="shared" si="2"/>
        <v>0</v>
      </c>
      <c r="H44" s="74">
        <f>LARGE((C44,E44,G44),1)</f>
        <v>0</v>
      </c>
      <c r="I44" s="75"/>
    </row>
    <row r="45" spans="1:9" ht="13.5" customHeight="1">
      <c r="A45" s="71"/>
      <c r="B45" s="72">
        <v>0</v>
      </c>
      <c r="C45" s="73">
        <f t="shared" si="0"/>
        <v>0</v>
      </c>
      <c r="D45" s="72">
        <v>0</v>
      </c>
      <c r="E45" s="73">
        <f t="shared" si="1"/>
        <v>0</v>
      </c>
      <c r="F45" s="72">
        <v>0</v>
      </c>
      <c r="G45" s="73">
        <f t="shared" si="2"/>
        <v>0</v>
      </c>
      <c r="H45" s="74">
        <f>LARGE((C45,E45,G45),1)</f>
        <v>0</v>
      </c>
      <c r="I45" s="75"/>
    </row>
    <row r="46" spans="1:9" ht="13.5" customHeight="1">
      <c r="A46" s="76"/>
      <c r="B46" s="72">
        <v>0</v>
      </c>
      <c r="C46" s="73">
        <f t="shared" si="0"/>
        <v>0</v>
      </c>
      <c r="D46" s="72">
        <v>0</v>
      </c>
      <c r="E46" s="73">
        <f t="shared" si="1"/>
        <v>0</v>
      </c>
      <c r="F46" s="72">
        <v>0</v>
      </c>
      <c r="G46" s="73">
        <f t="shared" si="2"/>
        <v>0</v>
      </c>
      <c r="H46" s="74">
        <f>LARGE((C46,E46,G46),1)</f>
        <v>0</v>
      </c>
      <c r="I46" s="75"/>
    </row>
    <row r="47" spans="1:9" ht="13.5" customHeight="1">
      <c r="A47" s="77"/>
      <c r="B47" s="72">
        <v>0</v>
      </c>
      <c r="C47" s="73">
        <f t="shared" si="0"/>
        <v>0</v>
      </c>
      <c r="D47" s="72">
        <v>0</v>
      </c>
      <c r="E47" s="73">
        <f t="shared" si="1"/>
        <v>0</v>
      </c>
      <c r="F47" s="72">
        <v>0</v>
      </c>
      <c r="G47" s="73">
        <f t="shared" si="2"/>
        <v>0</v>
      </c>
      <c r="H47" s="74">
        <f>LARGE((C47,E47,G47),1)</f>
        <v>0</v>
      </c>
      <c r="I47" s="75"/>
    </row>
    <row r="48" spans="1:9" ht="13.5" customHeight="1">
      <c r="A48" s="77"/>
      <c r="B48" s="72">
        <v>0</v>
      </c>
      <c r="C48" s="73">
        <f t="shared" si="0"/>
        <v>0</v>
      </c>
      <c r="D48" s="72">
        <v>0</v>
      </c>
      <c r="E48" s="73">
        <f t="shared" si="1"/>
        <v>0</v>
      </c>
      <c r="F48" s="72">
        <v>0</v>
      </c>
      <c r="G48" s="73">
        <f t="shared" si="2"/>
        <v>0</v>
      </c>
      <c r="H48" s="74">
        <f>LARGE((C48,E48,G48),1)</f>
        <v>0</v>
      </c>
      <c r="I48" s="75"/>
    </row>
    <row r="49" spans="1:9" ht="13.5" customHeight="1">
      <c r="A49" s="77"/>
      <c r="B49" s="72">
        <v>0</v>
      </c>
      <c r="C49" s="73">
        <f t="shared" si="0"/>
        <v>0</v>
      </c>
      <c r="D49" s="72">
        <v>0</v>
      </c>
      <c r="E49" s="73">
        <f t="shared" si="1"/>
        <v>0</v>
      </c>
      <c r="F49" s="72">
        <v>0</v>
      </c>
      <c r="G49" s="73">
        <f t="shared" si="2"/>
        <v>0</v>
      </c>
      <c r="H49" s="74">
        <f>LARGE((C49,E49,G49),1)</f>
        <v>0</v>
      </c>
      <c r="I49" s="75"/>
    </row>
    <row r="50" spans="1:9" ht="13.5" customHeight="1">
      <c r="A50" s="77"/>
      <c r="B50" s="72">
        <v>0</v>
      </c>
      <c r="C50" s="73">
        <f t="shared" si="0"/>
        <v>0</v>
      </c>
      <c r="D50" s="72">
        <v>0</v>
      </c>
      <c r="E50" s="73">
        <f t="shared" si="1"/>
        <v>0</v>
      </c>
      <c r="F50" s="72">
        <v>0</v>
      </c>
      <c r="G50" s="73">
        <f t="shared" si="2"/>
        <v>0</v>
      </c>
      <c r="H50" s="74">
        <f>LARGE((C50,E50,G50),1)</f>
        <v>0</v>
      </c>
      <c r="I50" s="75"/>
    </row>
    <row r="51" spans="1:9" ht="13.5" customHeight="1">
      <c r="A51" s="77"/>
      <c r="B51" s="72">
        <v>0</v>
      </c>
      <c r="C51" s="73">
        <f t="shared" si="0"/>
        <v>0</v>
      </c>
      <c r="D51" s="72">
        <v>0</v>
      </c>
      <c r="E51" s="73">
        <f t="shared" si="1"/>
        <v>0</v>
      </c>
      <c r="F51" s="72">
        <v>0</v>
      </c>
      <c r="G51" s="73">
        <f t="shared" si="2"/>
        <v>0</v>
      </c>
      <c r="H51" s="74">
        <f>LARGE((C51,E51,G51),1)</f>
        <v>0</v>
      </c>
      <c r="I51" s="75"/>
    </row>
    <row r="52" spans="1:9" ht="13.5" customHeight="1">
      <c r="A52" s="77"/>
      <c r="B52" s="72">
        <v>0</v>
      </c>
      <c r="C52" s="73">
        <f t="shared" si="0"/>
        <v>0</v>
      </c>
      <c r="D52" s="72">
        <v>0</v>
      </c>
      <c r="E52" s="73">
        <f t="shared" si="1"/>
        <v>0</v>
      </c>
      <c r="F52" s="72">
        <v>0</v>
      </c>
      <c r="G52" s="73">
        <f t="shared" si="2"/>
        <v>0</v>
      </c>
      <c r="H52" s="74">
        <f>LARGE((C52,E52,G52),1)</f>
        <v>0</v>
      </c>
      <c r="I52" s="75"/>
    </row>
    <row r="53" spans="1:9" ht="13.5" customHeight="1">
      <c r="A53" s="77"/>
      <c r="B53" s="72">
        <v>0</v>
      </c>
      <c r="C53" s="73">
        <f t="shared" si="0"/>
        <v>0</v>
      </c>
      <c r="D53" s="72">
        <v>0</v>
      </c>
      <c r="E53" s="73">
        <f t="shared" si="1"/>
        <v>0</v>
      </c>
      <c r="F53" s="72">
        <v>0</v>
      </c>
      <c r="G53" s="73">
        <f t="shared" si="2"/>
        <v>0</v>
      </c>
      <c r="H53" s="74">
        <f>LARGE((C53,E53,G53),1)</f>
        <v>0</v>
      </c>
      <c r="I53" s="75"/>
    </row>
    <row r="54" spans="1:9" ht="13.5" customHeight="1">
      <c r="A54" s="77"/>
      <c r="B54" s="72">
        <v>0</v>
      </c>
      <c r="C54" s="73">
        <f t="shared" si="0"/>
        <v>0</v>
      </c>
      <c r="D54" s="72">
        <v>0</v>
      </c>
      <c r="E54" s="73">
        <f t="shared" si="1"/>
        <v>0</v>
      </c>
      <c r="F54" s="72">
        <v>0</v>
      </c>
      <c r="G54" s="73">
        <f t="shared" si="2"/>
        <v>0</v>
      </c>
      <c r="H54" s="74">
        <f>LARGE((C54,E54,G54),1)</f>
        <v>0</v>
      </c>
      <c r="I54" s="75"/>
    </row>
    <row r="55" spans="1:9" ht="13.5" customHeight="1">
      <c r="A55" s="77"/>
      <c r="B55" s="72">
        <v>0</v>
      </c>
      <c r="C55" s="73">
        <f t="shared" si="0"/>
        <v>0</v>
      </c>
      <c r="D55" s="72">
        <v>0</v>
      </c>
      <c r="E55" s="73">
        <f t="shared" si="1"/>
        <v>0</v>
      </c>
      <c r="F55" s="72">
        <v>0</v>
      </c>
      <c r="G55" s="73">
        <f t="shared" si="2"/>
        <v>0</v>
      </c>
      <c r="H55" s="74">
        <f>LARGE((C55,E55,G55),1)</f>
        <v>0</v>
      </c>
      <c r="I55" s="75"/>
    </row>
    <row r="56" spans="1:9" ht="13.5" customHeight="1">
      <c r="A56" s="77"/>
      <c r="B56" s="72">
        <v>0</v>
      </c>
      <c r="C56" s="73">
        <f t="shared" si="0"/>
        <v>0</v>
      </c>
      <c r="D56" s="72">
        <v>0</v>
      </c>
      <c r="E56" s="73">
        <f t="shared" si="1"/>
        <v>0</v>
      </c>
      <c r="F56" s="72">
        <v>0</v>
      </c>
      <c r="G56" s="73">
        <f t="shared" si="2"/>
        <v>0</v>
      </c>
      <c r="H56" s="74">
        <f>LARGE((C56,E56,G56),1)</f>
        <v>0</v>
      </c>
      <c r="I56" s="75"/>
    </row>
    <row r="57" spans="1:9" ht="13.5" customHeight="1">
      <c r="A57" s="77"/>
      <c r="B57" s="72">
        <v>0</v>
      </c>
      <c r="C57" s="73">
        <f t="shared" si="0"/>
        <v>0</v>
      </c>
      <c r="D57" s="72">
        <v>0</v>
      </c>
      <c r="E57" s="73">
        <f t="shared" si="1"/>
        <v>0</v>
      </c>
      <c r="F57" s="72">
        <v>0</v>
      </c>
      <c r="G57" s="73">
        <f t="shared" si="2"/>
        <v>0</v>
      </c>
      <c r="H57" s="74">
        <f>LARGE((C57,E57,G57),1)</f>
        <v>0</v>
      </c>
      <c r="I57" s="75"/>
    </row>
    <row r="58" spans="1:9" ht="13.5" customHeight="1">
      <c r="A58" s="77"/>
      <c r="B58" s="72">
        <v>0</v>
      </c>
      <c r="C58" s="73">
        <f t="shared" si="0"/>
        <v>0</v>
      </c>
      <c r="D58" s="72">
        <v>0</v>
      </c>
      <c r="E58" s="73">
        <f t="shared" si="1"/>
        <v>0</v>
      </c>
      <c r="F58" s="72">
        <v>0</v>
      </c>
      <c r="G58" s="73">
        <f t="shared" si="2"/>
        <v>0</v>
      </c>
      <c r="H58" s="74">
        <f>LARGE((C58,E58,G58),1)</f>
        <v>0</v>
      </c>
      <c r="I58" s="75"/>
    </row>
    <row r="59" spans="1:9" ht="13.5" customHeight="1">
      <c r="A59" s="77"/>
      <c r="B59" s="72">
        <v>0</v>
      </c>
      <c r="C59" s="73">
        <f t="shared" si="0"/>
        <v>0</v>
      </c>
      <c r="D59" s="72">
        <v>0</v>
      </c>
      <c r="E59" s="73">
        <f t="shared" si="1"/>
        <v>0</v>
      </c>
      <c r="F59" s="72">
        <v>0</v>
      </c>
      <c r="G59" s="73">
        <f t="shared" si="2"/>
        <v>0</v>
      </c>
      <c r="H59" s="74">
        <f>LARGE((C59,E59,G59),1)</f>
        <v>0</v>
      </c>
      <c r="I59" s="75"/>
    </row>
    <row r="60" spans="1:9" ht="13.5" customHeight="1">
      <c r="A60" s="77"/>
      <c r="B60" s="72">
        <v>0</v>
      </c>
      <c r="C60" s="73">
        <f t="shared" si="0"/>
        <v>0</v>
      </c>
      <c r="D60" s="72">
        <v>0</v>
      </c>
      <c r="E60" s="73">
        <f t="shared" si="1"/>
        <v>0</v>
      </c>
      <c r="F60" s="72">
        <v>0</v>
      </c>
      <c r="G60" s="73">
        <f t="shared" si="2"/>
        <v>0</v>
      </c>
      <c r="H60" s="74">
        <f>LARGE((C60,E60,G60),1)</f>
        <v>0</v>
      </c>
      <c r="I60" s="75"/>
    </row>
    <row r="61" spans="1:9" ht="13.5" customHeight="1">
      <c r="A61" s="77"/>
      <c r="B61" s="72">
        <v>0</v>
      </c>
      <c r="C61" s="73">
        <f t="shared" si="0"/>
        <v>0</v>
      </c>
      <c r="D61" s="72">
        <v>0</v>
      </c>
      <c r="E61" s="73">
        <f t="shared" si="1"/>
        <v>0</v>
      </c>
      <c r="F61" s="72">
        <v>0</v>
      </c>
      <c r="G61" s="73">
        <f t="shared" si="2"/>
        <v>0</v>
      </c>
      <c r="H61" s="74">
        <f>LARGE((C61,E61,G61),1)</f>
        <v>0</v>
      </c>
      <c r="I61" s="75"/>
    </row>
    <row r="62" spans="1:9" ht="13.5" customHeight="1">
      <c r="A62" s="77"/>
      <c r="B62" s="72">
        <v>0</v>
      </c>
      <c r="C62" s="73">
        <f t="shared" si="0"/>
        <v>0</v>
      </c>
      <c r="D62" s="72">
        <v>0</v>
      </c>
      <c r="E62" s="73">
        <f t="shared" si="1"/>
        <v>0</v>
      </c>
      <c r="F62" s="72">
        <v>0</v>
      </c>
      <c r="G62" s="73">
        <f t="shared" si="2"/>
        <v>0</v>
      </c>
      <c r="H62" s="74">
        <f>LARGE((C62,E62,G62),1)</f>
        <v>0</v>
      </c>
      <c r="I62" s="75"/>
    </row>
    <row r="63" spans="1:9" ht="13.5" customHeight="1">
      <c r="A63" s="77"/>
      <c r="B63" s="72">
        <v>0</v>
      </c>
      <c r="C63" s="73">
        <f t="shared" si="0"/>
        <v>0</v>
      </c>
      <c r="D63" s="72">
        <v>0</v>
      </c>
      <c r="E63" s="73">
        <f t="shared" si="1"/>
        <v>0</v>
      </c>
      <c r="F63" s="72">
        <v>0</v>
      </c>
      <c r="G63" s="73">
        <f t="shared" si="2"/>
        <v>0</v>
      </c>
      <c r="H63" s="74">
        <f>LARGE((C63,E63,G63),1)</f>
        <v>0</v>
      </c>
      <c r="I63" s="75"/>
    </row>
    <row r="64" spans="1:9" ht="13.5" customHeight="1">
      <c r="A64" s="77"/>
      <c r="B64" s="72">
        <v>0</v>
      </c>
      <c r="C64" s="73">
        <f t="shared" si="0"/>
        <v>0</v>
      </c>
      <c r="D64" s="72">
        <v>0</v>
      </c>
      <c r="E64" s="73">
        <f t="shared" si="1"/>
        <v>0</v>
      </c>
      <c r="F64" s="72">
        <v>0</v>
      </c>
      <c r="G64" s="73">
        <f t="shared" si="2"/>
        <v>0</v>
      </c>
      <c r="H64" s="74">
        <f>LARGE((C64,E64,G64),1)</f>
        <v>0</v>
      </c>
      <c r="I64" s="7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6">
      <selection activeCell="B15" sqref="B15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9" ht="15">
      <c r="A8" s="103" t="s">
        <v>13</v>
      </c>
      <c r="B8" s="50" t="s">
        <v>87</v>
      </c>
      <c r="C8" s="50"/>
      <c r="D8" s="104"/>
      <c r="E8" s="104"/>
      <c r="F8" s="99"/>
      <c r="G8" s="99"/>
      <c r="H8" s="99"/>
      <c r="I8" s="101"/>
    </row>
    <row r="9" spans="1:9" ht="15">
      <c r="A9" s="103" t="s">
        <v>0</v>
      </c>
      <c r="B9" s="52" t="s">
        <v>196</v>
      </c>
      <c r="C9" s="52"/>
      <c r="D9" s="104"/>
      <c r="E9" s="104"/>
      <c r="F9" s="99"/>
      <c r="G9" s="99"/>
      <c r="H9" s="99"/>
      <c r="I9" s="101"/>
    </row>
    <row r="10" spans="1:9" ht="15">
      <c r="A10" s="103" t="s">
        <v>16</v>
      </c>
      <c r="B10" s="279">
        <v>40908</v>
      </c>
      <c r="C10" s="279"/>
      <c r="D10" s="105"/>
      <c r="E10" s="105"/>
      <c r="F10" s="28"/>
      <c r="G10" s="28"/>
      <c r="H10" s="28"/>
      <c r="I10" s="101"/>
    </row>
    <row r="11" spans="1:9" ht="15">
      <c r="A11" s="103" t="s">
        <v>14</v>
      </c>
      <c r="B11" s="52" t="s">
        <v>49</v>
      </c>
      <c r="C11" s="53"/>
      <c r="D11" s="100"/>
      <c r="E11" s="100"/>
      <c r="F11" s="100"/>
      <c r="G11" s="100"/>
      <c r="H11" s="100"/>
      <c r="I11" s="101"/>
    </row>
    <row r="12" spans="1:9" ht="15">
      <c r="A12" s="103" t="s">
        <v>19</v>
      </c>
      <c r="B12" s="55" t="s">
        <v>26</v>
      </c>
      <c r="C12" s="56"/>
      <c r="D12" s="100"/>
      <c r="E12" s="100"/>
      <c r="F12" s="100"/>
      <c r="G12" s="100"/>
      <c r="H12" s="100"/>
      <c r="I12" s="101"/>
    </row>
    <row r="13" spans="1:9" ht="15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>
      <c r="A14" s="106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09" t="s">
        <v>21</v>
      </c>
      <c r="I14" s="110" t="s">
        <v>30</v>
      </c>
    </row>
    <row r="15" spans="1:9" ht="15">
      <c r="A15" s="106" t="s">
        <v>17</v>
      </c>
      <c r="B15" s="35">
        <v>1</v>
      </c>
      <c r="C15" s="36"/>
      <c r="D15" s="37">
        <v>1</v>
      </c>
      <c r="E15" s="36"/>
      <c r="F15" s="37">
        <v>57.37</v>
      </c>
      <c r="G15" s="36"/>
      <c r="H15" s="109" t="s">
        <v>22</v>
      </c>
      <c r="I15" s="110" t="s">
        <v>31</v>
      </c>
    </row>
    <row r="16" spans="1:9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4</v>
      </c>
    </row>
    <row r="17" spans="1:9" ht="15">
      <c r="A17" s="71" t="s">
        <v>198</v>
      </c>
      <c r="B17" s="116">
        <v>0</v>
      </c>
      <c r="C17" s="117">
        <v>0</v>
      </c>
      <c r="D17" s="118">
        <v>0</v>
      </c>
      <c r="E17" s="117">
        <v>0</v>
      </c>
      <c r="F17" s="118">
        <v>43.97</v>
      </c>
      <c r="G17" s="73">
        <f>F17/F$15*1000*F$14</f>
        <v>383.2142234617396</v>
      </c>
      <c r="H17" s="74">
        <f>LARGE((C17,E17,G17),1)</f>
        <v>383.2142234617396</v>
      </c>
      <c r="I17" s="120">
        <v>4</v>
      </c>
    </row>
    <row r="18" spans="1:9" ht="15">
      <c r="A18" s="71" t="s">
        <v>199</v>
      </c>
      <c r="B18" s="116">
        <v>0</v>
      </c>
      <c r="C18" s="117">
        <v>0</v>
      </c>
      <c r="D18" s="118">
        <v>0</v>
      </c>
      <c r="E18" s="117">
        <v>0</v>
      </c>
      <c r="F18" s="118">
        <v>48.37</v>
      </c>
      <c r="G18" s="73">
        <f>F18/F$15*1000*F$14</f>
        <v>421.56179187728776</v>
      </c>
      <c r="H18" s="74">
        <f>LARGE((C18,E18,G18),1)</f>
        <v>421.56179187728776</v>
      </c>
      <c r="I18" s="120">
        <v>2</v>
      </c>
    </row>
    <row r="19" spans="1:9" ht="15">
      <c r="A19" s="71" t="s">
        <v>200</v>
      </c>
      <c r="B19" s="116">
        <v>0</v>
      </c>
      <c r="C19" s="117">
        <v>0</v>
      </c>
      <c r="D19" s="118">
        <v>0</v>
      </c>
      <c r="E19" s="117">
        <v>0</v>
      </c>
      <c r="F19" s="118">
        <v>57.37</v>
      </c>
      <c r="G19" s="73">
        <f>F19/F$15*1000*F$14</f>
        <v>500</v>
      </c>
      <c r="H19" s="74">
        <f>LARGE((C19,E19,G19),1)</f>
        <v>500</v>
      </c>
      <c r="I19" s="120">
        <v>1</v>
      </c>
    </row>
    <row r="20" spans="1:9" ht="15">
      <c r="A20" s="71" t="s">
        <v>201</v>
      </c>
      <c r="B20" s="116">
        <v>0</v>
      </c>
      <c r="C20" s="117">
        <v>0</v>
      </c>
      <c r="D20" s="118">
        <v>0</v>
      </c>
      <c r="E20" s="117">
        <v>0</v>
      </c>
      <c r="F20" s="118">
        <v>44.62</v>
      </c>
      <c r="G20" s="73">
        <f>F20/F$15*1000*F$14</f>
        <v>388.87920515949105</v>
      </c>
      <c r="H20" s="74">
        <f>LARGE((C20,E20,G20),1)</f>
        <v>388.87920515949105</v>
      </c>
      <c r="I20" s="120">
        <v>3</v>
      </c>
    </row>
    <row r="21" spans="1:9" ht="15">
      <c r="A21" s="7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117">
        <v>0</v>
      </c>
      <c r="H21" s="119">
        <v>0</v>
      </c>
      <c r="I21" s="120"/>
    </row>
    <row r="22" spans="1:9" ht="15">
      <c r="A22" s="7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117">
        <v>0</v>
      </c>
      <c r="H22" s="119">
        <v>0</v>
      </c>
      <c r="I22" s="120"/>
    </row>
    <row r="23" spans="1:9" ht="15">
      <c r="A23" s="7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117">
        <v>0</v>
      </c>
      <c r="H23" s="119">
        <v>0</v>
      </c>
      <c r="I23" s="120"/>
    </row>
    <row r="24" spans="1:9" ht="15">
      <c r="A24" s="7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5">
      <c r="A25" s="7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5">
      <c r="A26" s="7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5">
      <c r="A27" s="7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5">
      <c r="A28" s="7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5">
      <c r="A29" s="7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5">
      <c r="A30" s="7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9" ht="15">
      <c r="A8" s="103" t="s">
        <v>13</v>
      </c>
      <c r="B8" s="104"/>
      <c r="C8" s="104"/>
      <c r="D8" s="104"/>
      <c r="E8" s="104"/>
      <c r="F8" s="99"/>
      <c r="G8" s="99"/>
      <c r="H8" s="99"/>
      <c r="I8" s="101"/>
    </row>
    <row r="9" spans="1:9" ht="15">
      <c r="A9" s="103" t="s">
        <v>0</v>
      </c>
      <c r="B9" s="104"/>
      <c r="C9" s="104"/>
      <c r="D9" s="104"/>
      <c r="E9" s="104"/>
      <c r="F9" s="99"/>
      <c r="G9" s="99"/>
      <c r="H9" s="99"/>
      <c r="I9" s="101"/>
    </row>
    <row r="10" spans="1:9" ht="15">
      <c r="A10" s="103" t="s">
        <v>16</v>
      </c>
      <c r="B10" s="274"/>
      <c r="C10" s="274"/>
      <c r="D10" s="105"/>
      <c r="E10" s="105"/>
      <c r="F10" s="28"/>
      <c r="G10" s="28"/>
      <c r="H10" s="28"/>
      <c r="I10" s="101"/>
    </row>
    <row r="11" spans="1:9" ht="15">
      <c r="A11" s="103" t="s">
        <v>14</v>
      </c>
      <c r="B11" s="104"/>
      <c r="C11" s="105"/>
      <c r="D11" s="100"/>
      <c r="E11" s="100"/>
      <c r="F11" s="100"/>
      <c r="G11" s="100"/>
      <c r="H11" s="100"/>
      <c r="I11" s="101"/>
    </row>
    <row r="12" spans="1:9" ht="15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>
      <c r="A14" s="106" t="s">
        <v>18</v>
      </c>
      <c r="B14" s="32">
        <v>0.55</v>
      </c>
      <c r="C14" s="33"/>
      <c r="D14" s="34">
        <v>0</v>
      </c>
      <c r="E14" s="33"/>
      <c r="F14" s="34">
        <v>0</v>
      </c>
      <c r="G14" s="33"/>
      <c r="H14" s="109" t="s">
        <v>21</v>
      </c>
      <c r="I14" s="110" t="s">
        <v>30</v>
      </c>
    </row>
    <row r="15" spans="1:9" ht="15">
      <c r="A15" s="106" t="s">
        <v>17</v>
      </c>
      <c r="B15" s="35">
        <v>1</v>
      </c>
      <c r="C15" s="36"/>
      <c r="D15" s="37">
        <v>1</v>
      </c>
      <c r="E15" s="36"/>
      <c r="F15" s="37">
        <v>1</v>
      </c>
      <c r="G15" s="36"/>
      <c r="H15" s="109" t="s">
        <v>22</v>
      </c>
      <c r="I15" s="110" t="s">
        <v>31</v>
      </c>
    </row>
    <row r="16" spans="1:9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1</v>
      </c>
    </row>
    <row r="17" spans="1:9" ht="15">
      <c r="A17" s="115"/>
      <c r="B17" s="116">
        <v>0</v>
      </c>
      <c r="C17" s="117">
        <v>0</v>
      </c>
      <c r="D17" s="118">
        <v>0</v>
      </c>
      <c r="E17" s="117">
        <v>0</v>
      </c>
      <c r="F17" s="118">
        <v>0</v>
      </c>
      <c r="G17" s="117">
        <v>0</v>
      </c>
      <c r="H17" s="119">
        <v>0</v>
      </c>
      <c r="I17" s="120"/>
    </row>
    <row r="18" spans="1:9" ht="15">
      <c r="A18" s="121"/>
      <c r="B18" s="116">
        <v>0</v>
      </c>
      <c r="C18" s="117">
        <v>0</v>
      </c>
      <c r="D18" s="118">
        <v>0</v>
      </c>
      <c r="E18" s="117">
        <v>0</v>
      </c>
      <c r="F18" s="118">
        <v>0</v>
      </c>
      <c r="G18" s="117">
        <v>0</v>
      </c>
      <c r="H18" s="119">
        <v>0</v>
      </c>
      <c r="I18" s="120"/>
    </row>
    <row r="19" spans="1:9" ht="15">
      <c r="A19" s="121"/>
      <c r="B19" s="116">
        <v>0</v>
      </c>
      <c r="C19" s="117">
        <v>0</v>
      </c>
      <c r="D19" s="118">
        <v>0</v>
      </c>
      <c r="E19" s="117">
        <v>0</v>
      </c>
      <c r="F19" s="118">
        <v>0</v>
      </c>
      <c r="G19" s="117">
        <v>0</v>
      </c>
      <c r="H19" s="119">
        <v>0</v>
      </c>
      <c r="I19" s="120"/>
    </row>
    <row r="20" spans="1:9" ht="15">
      <c r="A20" s="121"/>
      <c r="B20" s="116">
        <v>0</v>
      </c>
      <c r="C20" s="117">
        <v>0</v>
      </c>
      <c r="D20" s="118">
        <v>0</v>
      </c>
      <c r="E20" s="117">
        <v>0</v>
      </c>
      <c r="F20" s="118">
        <v>0</v>
      </c>
      <c r="G20" s="117">
        <v>0</v>
      </c>
      <c r="H20" s="119">
        <v>0</v>
      </c>
      <c r="I20" s="120"/>
    </row>
    <row r="21" spans="1:9" ht="15">
      <c r="A21" s="12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117">
        <v>0</v>
      </c>
      <c r="H21" s="119">
        <v>0</v>
      </c>
      <c r="I21" s="120"/>
    </row>
    <row r="22" spans="1:9" ht="15">
      <c r="A22" s="12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117">
        <v>0</v>
      </c>
      <c r="H22" s="119">
        <v>0</v>
      </c>
      <c r="I22" s="120"/>
    </row>
    <row r="23" spans="1:9" ht="1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117">
        <v>0</v>
      </c>
      <c r="H23" s="119">
        <v>0</v>
      </c>
      <c r="I23" s="120"/>
    </row>
    <row r="24" spans="1:9" ht="1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9" ht="15">
      <c r="A8" s="103" t="s">
        <v>13</v>
      </c>
      <c r="B8" s="104"/>
      <c r="C8" s="104"/>
      <c r="D8" s="104"/>
      <c r="E8" s="104"/>
      <c r="F8" s="99"/>
      <c r="G8" s="99"/>
      <c r="H8" s="99"/>
      <c r="I8" s="101"/>
    </row>
    <row r="9" spans="1:9" ht="15">
      <c r="A9" s="103" t="s">
        <v>0</v>
      </c>
      <c r="B9" s="104"/>
      <c r="C9" s="104"/>
      <c r="D9" s="104"/>
      <c r="E9" s="104"/>
      <c r="F9" s="99"/>
      <c r="G9" s="99"/>
      <c r="H9" s="99"/>
      <c r="I9" s="101"/>
    </row>
    <row r="10" spans="1:9" ht="15">
      <c r="A10" s="103" t="s">
        <v>16</v>
      </c>
      <c r="B10" s="274"/>
      <c r="C10" s="274"/>
      <c r="D10" s="105"/>
      <c r="E10" s="105"/>
      <c r="F10" s="28"/>
      <c r="G10" s="28"/>
      <c r="H10" s="28"/>
      <c r="I10" s="101"/>
    </row>
    <row r="11" spans="1:9" ht="15">
      <c r="A11" s="103" t="s">
        <v>14</v>
      </c>
      <c r="B11" s="104"/>
      <c r="C11" s="105"/>
      <c r="D11" s="100"/>
      <c r="E11" s="100"/>
      <c r="F11" s="100"/>
      <c r="G11" s="100"/>
      <c r="H11" s="100"/>
      <c r="I11" s="101"/>
    </row>
    <row r="12" spans="1:9" ht="15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>
      <c r="A14" s="106" t="s">
        <v>18</v>
      </c>
      <c r="B14" s="32">
        <v>0.55</v>
      </c>
      <c r="C14" s="33"/>
      <c r="D14" s="34">
        <v>0</v>
      </c>
      <c r="E14" s="33"/>
      <c r="F14" s="34">
        <v>0</v>
      </c>
      <c r="G14" s="33"/>
      <c r="H14" s="109" t="s">
        <v>21</v>
      </c>
      <c r="I14" s="110" t="s">
        <v>30</v>
      </c>
    </row>
    <row r="15" spans="1:9" ht="15">
      <c r="A15" s="106" t="s">
        <v>17</v>
      </c>
      <c r="B15" s="35">
        <v>1</v>
      </c>
      <c r="C15" s="36"/>
      <c r="D15" s="37">
        <v>1</v>
      </c>
      <c r="E15" s="36"/>
      <c r="F15" s="37">
        <v>1</v>
      </c>
      <c r="G15" s="36"/>
      <c r="H15" s="109" t="s">
        <v>22</v>
      </c>
      <c r="I15" s="110" t="s">
        <v>31</v>
      </c>
    </row>
    <row r="16" spans="1:9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1</v>
      </c>
    </row>
    <row r="17" spans="1:9" ht="15">
      <c r="A17" s="115"/>
      <c r="B17" s="116">
        <v>0</v>
      </c>
      <c r="C17" s="117">
        <v>0</v>
      </c>
      <c r="D17" s="118">
        <v>0</v>
      </c>
      <c r="E17" s="117">
        <v>0</v>
      </c>
      <c r="F17" s="118">
        <v>0</v>
      </c>
      <c r="G17" s="117">
        <v>0</v>
      </c>
      <c r="H17" s="119">
        <v>0</v>
      </c>
      <c r="I17" s="120"/>
    </row>
    <row r="18" spans="1:9" ht="15">
      <c r="A18" s="121"/>
      <c r="B18" s="116">
        <v>0</v>
      </c>
      <c r="C18" s="117">
        <v>0</v>
      </c>
      <c r="D18" s="118">
        <v>0</v>
      </c>
      <c r="E18" s="117">
        <v>0</v>
      </c>
      <c r="F18" s="118">
        <v>0</v>
      </c>
      <c r="G18" s="117">
        <v>0</v>
      </c>
      <c r="H18" s="119">
        <v>0</v>
      </c>
      <c r="I18" s="120"/>
    </row>
    <row r="19" spans="1:9" ht="15">
      <c r="A19" s="121"/>
      <c r="B19" s="116">
        <v>0</v>
      </c>
      <c r="C19" s="117">
        <v>0</v>
      </c>
      <c r="D19" s="118">
        <v>0</v>
      </c>
      <c r="E19" s="117">
        <v>0</v>
      </c>
      <c r="F19" s="118">
        <v>0</v>
      </c>
      <c r="G19" s="117">
        <v>0</v>
      </c>
      <c r="H19" s="119">
        <v>0</v>
      </c>
      <c r="I19" s="120"/>
    </row>
    <row r="20" spans="1:9" ht="15">
      <c r="A20" s="121"/>
      <c r="B20" s="116">
        <v>0</v>
      </c>
      <c r="C20" s="117">
        <v>0</v>
      </c>
      <c r="D20" s="118">
        <v>0</v>
      </c>
      <c r="E20" s="117">
        <v>0</v>
      </c>
      <c r="F20" s="118">
        <v>0</v>
      </c>
      <c r="G20" s="117">
        <v>0</v>
      </c>
      <c r="H20" s="119">
        <v>0</v>
      </c>
      <c r="I20" s="120"/>
    </row>
    <row r="21" spans="1:9" ht="15">
      <c r="A21" s="12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117">
        <v>0</v>
      </c>
      <c r="H21" s="119">
        <v>0</v>
      </c>
      <c r="I21" s="120"/>
    </row>
    <row r="22" spans="1:9" ht="15">
      <c r="A22" s="12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117">
        <v>0</v>
      </c>
      <c r="H22" s="119">
        <v>0</v>
      </c>
      <c r="I22" s="120"/>
    </row>
    <row r="23" spans="1:9" ht="1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117">
        <v>0</v>
      </c>
      <c r="H23" s="119">
        <v>0</v>
      </c>
      <c r="I23" s="120"/>
    </row>
    <row r="24" spans="1:9" ht="1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6">
      <selection activeCell="F18" sqref="F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47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48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40895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0.95</v>
      </c>
      <c r="C14" s="33"/>
      <c r="D14" s="34">
        <v>0</v>
      </c>
      <c r="E14" s="33"/>
      <c r="F14" s="34">
        <v>1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85.76</v>
      </c>
      <c r="C15" s="36"/>
      <c r="D15" s="37">
        <v>1</v>
      </c>
      <c r="E15" s="36"/>
      <c r="F15" s="37">
        <v>86.8</v>
      </c>
      <c r="G15" s="36"/>
      <c r="H15" s="109" t="s">
        <v>22</v>
      </c>
      <c r="I15" s="110" t="s">
        <v>31</v>
      </c>
    </row>
    <row r="16" spans="1:9" ht="13.5">
      <c r="A16" s="106"/>
      <c r="B16" s="112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55</v>
      </c>
    </row>
    <row r="17" spans="1:9" ht="13.5">
      <c r="A17" s="178" t="s">
        <v>50</v>
      </c>
      <c r="B17" s="139">
        <v>70.11</v>
      </c>
      <c r="C17" s="117">
        <f aca="true" t="shared" si="0" ref="C17:C28">B17/B$15*1000*B$14</f>
        <v>776.6382929104476</v>
      </c>
      <c r="D17" s="139">
        <v>0</v>
      </c>
      <c r="E17" s="117">
        <v>0</v>
      </c>
      <c r="F17" s="139">
        <v>68.76</v>
      </c>
      <c r="G17" s="117">
        <f aca="true" t="shared" si="1" ref="G17:G27">F17/F$15*1000*F$14</f>
        <v>792.1658986175116</v>
      </c>
      <c r="H17" s="133">
        <f>LARGE((C17,E17,G17),1)</f>
        <v>792.1658986175116</v>
      </c>
      <c r="I17" s="120">
        <v>18</v>
      </c>
    </row>
    <row r="18" spans="1:9" ht="13.5">
      <c r="A18" s="171" t="s">
        <v>51</v>
      </c>
      <c r="B18" s="139">
        <v>55.58</v>
      </c>
      <c r="C18" s="117">
        <f t="shared" si="0"/>
        <v>615.6833022388058</v>
      </c>
      <c r="D18" s="139">
        <v>0</v>
      </c>
      <c r="E18" s="117">
        <v>0</v>
      </c>
      <c r="F18" s="139">
        <v>0</v>
      </c>
      <c r="G18" s="117">
        <f t="shared" si="1"/>
        <v>0</v>
      </c>
      <c r="H18" s="133">
        <f>LARGE((C18,E18,G18),1)</f>
        <v>615.6833022388058</v>
      </c>
      <c r="I18" s="120">
        <v>44</v>
      </c>
    </row>
    <row r="19" spans="1:9" ht="13.5">
      <c r="A19" s="171" t="s">
        <v>52</v>
      </c>
      <c r="B19" s="139">
        <v>51.08</v>
      </c>
      <c r="C19" s="117">
        <f t="shared" si="0"/>
        <v>565.8348880597014</v>
      </c>
      <c r="D19" s="139">
        <v>0</v>
      </c>
      <c r="E19" s="117">
        <v>0</v>
      </c>
      <c r="F19" s="139">
        <v>0</v>
      </c>
      <c r="G19" s="117">
        <f t="shared" si="1"/>
        <v>0</v>
      </c>
      <c r="H19" s="133">
        <f>LARGE((C19,E19,G19),1)</f>
        <v>565.8348880597014</v>
      </c>
      <c r="I19" s="120">
        <v>49</v>
      </c>
    </row>
    <row r="20" spans="1:9" ht="13.5">
      <c r="A20" s="171" t="s">
        <v>53</v>
      </c>
      <c r="B20" s="139">
        <v>24.84</v>
      </c>
      <c r="C20" s="117">
        <f t="shared" si="0"/>
        <v>275.1632462686567</v>
      </c>
      <c r="D20" s="139">
        <v>0</v>
      </c>
      <c r="E20" s="117">
        <v>0</v>
      </c>
      <c r="F20" s="139">
        <v>0</v>
      </c>
      <c r="G20" s="117">
        <f t="shared" si="1"/>
        <v>0</v>
      </c>
      <c r="H20" s="133">
        <f>LARGE((C20,E20,G20),1)</f>
        <v>275.1632462686567</v>
      </c>
      <c r="I20" s="120">
        <v>55</v>
      </c>
    </row>
    <row r="21" spans="1:9" ht="13.5">
      <c r="A21" s="137"/>
      <c r="B21" s="139">
        <v>0</v>
      </c>
      <c r="C21" s="117">
        <f t="shared" si="0"/>
        <v>0</v>
      </c>
      <c r="D21" s="139">
        <v>0</v>
      </c>
      <c r="E21" s="117">
        <v>0</v>
      </c>
      <c r="F21" s="139">
        <v>0</v>
      </c>
      <c r="G21" s="117">
        <f t="shared" si="1"/>
        <v>0</v>
      </c>
      <c r="H21" s="133">
        <f>LARGE((C21,E21,G21),1)</f>
        <v>0</v>
      </c>
      <c r="I21" s="120"/>
    </row>
    <row r="22" spans="1:9" ht="13.5">
      <c r="A22" s="137"/>
      <c r="B22" s="139">
        <v>0</v>
      </c>
      <c r="C22" s="117">
        <f t="shared" si="0"/>
        <v>0</v>
      </c>
      <c r="D22" s="139">
        <v>0</v>
      </c>
      <c r="E22" s="117">
        <v>0</v>
      </c>
      <c r="F22" s="139">
        <v>0</v>
      </c>
      <c r="G22" s="117">
        <f t="shared" si="1"/>
        <v>0</v>
      </c>
      <c r="H22" s="133">
        <f>LARGE((C22,E22,G22),1)</f>
        <v>0</v>
      </c>
      <c r="I22" s="120"/>
    </row>
    <row r="23" spans="1:9" ht="13.5">
      <c r="A23" s="137"/>
      <c r="B23" s="139">
        <v>0</v>
      </c>
      <c r="C23" s="117">
        <f t="shared" si="0"/>
        <v>0</v>
      </c>
      <c r="D23" s="139">
        <v>0</v>
      </c>
      <c r="E23" s="117">
        <v>0</v>
      </c>
      <c r="F23" s="139">
        <v>0</v>
      </c>
      <c r="G23" s="117">
        <f t="shared" si="1"/>
        <v>0</v>
      </c>
      <c r="H23" s="133">
        <f>LARGE((C23,E23,G23),1)</f>
        <v>0</v>
      </c>
      <c r="I23" s="120"/>
    </row>
    <row r="24" spans="1:9" ht="13.5">
      <c r="A24" s="137"/>
      <c r="B24" s="139">
        <v>0</v>
      </c>
      <c r="C24" s="117">
        <f t="shared" si="0"/>
        <v>0</v>
      </c>
      <c r="D24" s="139">
        <v>0</v>
      </c>
      <c r="E24" s="117">
        <v>0</v>
      </c>
      <c r="F24" s="139">
        <v>0</v>
      </c>
      <c r="G24" s="117">
        <f t="shared" si="1"/>
        <v>0</v>
      </c>
      <c r="H24" s="133">
        <f>LARGE((C24,E24,G24),1)</f>
        <v>0</v>
      </c>
      <c r="I24" s="120"/>
    </row>
    <row r="25" spans="1:9" ht="13.5">
      <c r="A25" s="137"/>
      <c r="B25" s="139">
        <v>0</v>
      </c>
      <c r="C25" s="117">
        <f t="shared" si="0"/>
        <v>0</v>
      </c>
      <c r="D25" s="139">
        <v>0</v>
      </c>
      <c r="E25" s="117">
        <v>0</v>
      </c>
      <c r="F25" s="139">
        <v>0</v>
      </c>
      <c r="G25" s="117">
        <f t="shared" si="1"/>
        <v>0</v>
      </c>
      <c r="H25" s="133">
        <f>LARGE((C25,E25,G25),1)</f>
        <v>0</v>
      </c>
      <c r="I25" s="120"/>
    </row>
    <row r="26" spans="1:9" ht="13.5">
      <c r="A26" s="137"/>
      <c r="B26" s="139">
        <v>0</v>
      </c>
      <c r="C26" s="117">
        <f t="shared" si="0"/>
        <v>0</v>
      </c>
      <c r="D26" s="139">
        <v>0</v>
      </c>
      <c r="E26" s="117">
        <v>0</v>
      </c>
      <c r="F26" s="139">
        <v>0</v>
      </c>
      <c r="G26" s="117">
        <f t="shared" si="1"/>
        <v>0</v>
      </c>
      <c r="H26" s="133">
        <f>LARGE((C26,E26,G26),1)</f>
        <v>0</v>
      </c>
      <c r="I26" s="120"/>
    </row>
    <row r="27" spans="1:9" ht="13.5">
      <c r="A27" s="137"/>
      <c r="B27" s="139">
        <v>0</v>
      </c>
      <c r="C27" s="117">
        <f t="shared" si="0"/>
        <v>0</v>
      </c>
      <c r="D27" s="139">
        <v>0</v>
      </c>
      <c r="E27" s="117">
        <v>0</v>
      </c>
      <c r="F27" s="139">
        <v>0</v>
      </c>
      <c r="G27" s="117">
        <f t="shared" si="1"/>
        <v>0</v>
      </c>
      <c r="H27" s="133">
        <f>LARGE((C27,E27,G27),1)</f>
        <v>0</v>
      </c>
      <c r="I27" s="120"/>
    </row>
    <row r="28" spans="1:9" ht="13.5">
      <c r="A28" s="137"/>
      <c r="B28" s="139">
        <v>0</v>
      </c>
      <c r="C28" s="117">
        <f t="shared" si="0"/>
        <v>0</v>
      </c>
      <c r="D28" s="139">
        <v>0</v>
      </c>
      <c r="E28" s="117">
        <v>0</v>
      </c>
      <c r="F28" s="139">
        <v>0</v>
      </c>
      <c r="G28" s="117">
        <v>0</v>
      </c>
      <c r="H28" s="133">
        <f>LARGE((C28,E28,G28),1)</f>
        <v>0</v>
      </c>
      <c r="I28" s="120"/>
    </row>
    <row r="29" spans="1:9" ht="13.5">
      <c r="A29" s="137"/>
      <c r="B29" s="139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37"/>
      <c r="B30" s="139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37"/>
      <c r="B31" s="139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37"/>
      <c r="B32" s="139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37"/>
      <c r="B33" s="139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5">
      <c r="A34" s="137"/>
      <c r="B34" s="139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2"/>
    </row>
    <row r="35" spans="1:9" ht="15">
      <c r="A35" s="137"/>
      <c r="B35" s="139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2"/>
    </row>
    <row r="36" spans="1:9" ht="15">
      <c r="A36" s="137"/>
      <c r="B36" s="139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2"/>
    </row>
    <row r="37" spans="1:9" ht="15">
      <c r="A37" s="137"/>
      <c r="B37" s="139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2"/>
    </row>
    <row r="38" spans="1:9" ht="15">
      <c r="A38" s="137"/>
      <c r="B38" s="139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37"/>
      <c r="B39" s="139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37"/>
      <c r="B40" s="139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37"/>
      <c r="B41" s="139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38"/>
      <c r="B42" s="139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38"/>
      <c r="B43" s="139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38"/>
      <c r="B44" s="139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38"/>
      <c r="B45" s="139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38"/>
      <c r="B46" s="139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38"/>
      <c r="B47" s="139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38"/>
      <c r="B48" s="139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38"/>
      <c r="B49" s="139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38"/>
      <c r="B50" s="139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38"/>
      <c r="B51" s="139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38"/>
      <c r="B52" s="139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38"/>
      <c r="B53" s="139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38"/>
      <c r="B54" s="139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38"/>
      <c r="B55" s="139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38"/>
      <c r="B56" s="139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38"/>
      <c r="B57" s="139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38"/>
      <c r="B58" s="139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38"/>
      <c r="B59" s="139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38"/>
      <c r="B60" s="139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</sheetData>
  <sheetProtection/>
  <mergeCells count="5">
    <mergeCell ref="A1:A7"/>
    <mergeCell ref="B6:C6"/>
    <mergeCell ref="B2:F2"/>
    <mergeCell ref="B4:F4"/>
    <mergeCell ref="B10:C10"/>
  </mergeCells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0"/>
      <c r="C3" s="100"/>
      <c r="D3" s="102"/>
      <c r="E3" s="100"/>
      <c r="F3" s="100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9" ht="15">
      <c r="A8" s="103" t="s">
        <v>13</v>
      </c>
      <c r="B8" s="104"/>
      <c r="C8" s="104"/>
      <c r="D8" s="104"/>
      <c r="E8" s="104"/>
      <c r="F8" s="99"/>
      <c r="G8" s="99"/>
      <c r="H8" s="99"/>
      <c r="I8" s="101"/>
    </row>
    <row r="9" spans="1:9" ht="15">
      <c r="A9" s="103" t="s">
        <v>0</v>
      </c>
      <c r="B9" s="104"/>
      <c r="C9" s="104"/>
      <c r="D9" s="104"/>
      <c r="E9" s="104"/>
      <c r="F9" s="99"/>
      <c r="G9" s="99"/>
      <c r="H9" s="99"/>
      <c r="I9" s="101"/>
    </row>
    <row r="10" spans="1:9" ht="15">
      <c r="A10" s="103" t="s">
        <v>16</v>
      </c>
      <c r="B10" s="274"/>
      <c r="C10" s="274"/>
      <c r="D10" s="105"/>
      <c r="E10" s="105"/>
      <c r="F10" s="28"/>
      <c r="G10" s="28"/>
      <c r="H10" s="28"/>
      <c r="I10" s="101"/>
    </row>
    <row r="11" spans="1:9" ht="15">
      <c r="A11" s="103" t="s">
        <v>14</v>
      </c>
      <c r="B11" s="104"/>
      <c r="C11" s="105"/>
      <c r="D11" s="100"/>
      <c r="E11" s="100"/>
      <c r="F11" s="100"/>
      <c r="G11" s="100"/>
      <c r="H11" s="100"/>
      <c r="I11" s="101"/>
    </row>
    <row r="12" spans="1:9" ht="15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>
      <c r="A13" s="106" t="s">
        <v>15</v>
      </c>
      <c r="B13" s="29" t="s">
        <v>2</v>
      </c>
      <c r="C13" s="30"/>
      <c r="D13" s="31" t="s">
        <v>2</v>
      </c>
      <c r="E13" s="30"/>
      <c r="F13" s="31" t="s">
        <v>1</v>
      </c>
      <c r="G13" s="30"/>
      <c r="H13" s="107"/>
      <c r="I13" s="108" t="s">
        <v>29</v>
      </c>
    </row>
    <row r="14" spans="1:9" ht="15">
      <c r="A14" s="106" t="s">
        <v>18</v>
      </c>
      <c r="B14" s="32">
        <v>0.55</v>
      </c>
      <c r="C14" s="33"/>
      <c r="D14" s="34">
        <v>0</v>
      </c>
      <c r="E14" s="33"/>
      <c r="F14" s="34">
        <v>0</v>
      </c>
      <c r="G14" s="33"/>
      <c r="H14" s="109" t="s">
        <v>21</v>
      </c>
      <c r="I14" s="110" t="s">
        <v>30</v>
      </c>
    </row>
    <row r="15" spans="1:9" ht="15">
      <c r="A15" s="106" t="s">
        <v>17</v>
      </c>
      <c r="B15" s="35">
        <v>1</v>
      </c>
      <c r="C15" s="36"/>
      <c r="D15" s="37">
        <v>1</v>
      </c>
      <c r="E15" s="36"/>
      <c r="F15" s="37">
        <v>1</v>
      </c>
      <c r="G15" s="36"/>
      <c r="H15" s="109" t="s">
        <v>22</v>
      </c>
      <c r="I15" s="110" t="s">
        <v>31</v>
      </c>
    </row>
    <row r="16" spans="1:9" ht="1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1</v>
      </c>
    </row>
    <row r="17" spans="1:9" ht="15">
      <c r="A17" s="115"/>
      <c r="B17" s="116">
        <v>0</v>
      </c>
      <c r="C17" s="117">
        <v>0</v>
      </c>
      <c r="D17" s="118">
        <v>0</v>
      </c>
      <c r="E17" s="117">
        <v>0</v>
      </c>
      <c r="F17" s="118">
        <v>0</v>
      </c>
      <c r="G17" s="117">
        <v>0</v>
      </c>
      <c r="H17" s="119">
        <v>0</v>
      </c>
      <c r="I17" s="120"/>
    </row>
    <row r="18" spans="1:9" ht="15">
      <c r="A18" s="121"/>
      <c r="B18" s="116">
        <v>0</v>
      </c>
      <c r="C18" s="117">
        <v>0</v>
      </c>
      <c r="D18" s="118">
        <v>0</v>
      </c>
      <c r="E18" s="117">
        <v>0</v>
      </c>
      <c r="F18" s="118">
        <v>0</v>
      </c>
      <c r="G18" s="117">
        <v>0</v>
      </c>
      <c r="H18" s="119">
        <v>0</v>
      </c>
      <c r="I18" s="120"/>
    </row>
    <row r="19" spans="1:9" ht="15">
      <c r="A19" s="121"/>
      <c r="B19" s="116">
        <v>0</v>
      </c>
      <c r="C19" s="117">
        <v>0</v>
      </c>
      <c r="D19" s="118">
        <v>0</v>
      </c>
      <c r="E19" s="117">
        <v>0</v>
      </c>
      <c r="F19" s="118">
        <v>0</v>
      </c>
      <c r="G19" s="117">
        <v>0</v>
      </c>
      <c r="H19" s="119">
        <v>0</v>
      </c>
      <c r="I19" s="120"/>
    </row>
    <row r="20" spans="1:9" ht="15">
      <c r="A20" s="121"/>
      <c r="B20" s="116">
        <v>0</v>
      </c>
      <c r="C20" s="117">
        <v>0</v>
      </c>
      <c r="D20" s="118">
        <v>0</v>
      </c>
      <c r="E20" s="117">
        <v>0</v>
      </c>
      <c r="F20" s="118">
        <v>0</v>
      </c>
      <c r="G20" s="117">
        <v>0</v>
      </c>
      <c r="H20" s="119">
        <v>0</v>
      </c>
      <c r="I20" s="120"/>
    </row>
    <row r="21" spans="1:9" ht="15">
      <c r="A21" s="12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117">
        <v>0</v>
      </c>
      <c r="H21" s="119">
        <v>0</v>
      </c>
      <c r="I21" s="120"/>
    </row>
    <row r="22" spans="1:9" ht="15">
      <c r="A22" s="12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117">
        <v>0</v>
      </c>
      <c r="H22" s="119">
        <v>0</v>
      </c>
      <c r="I22" s="120"/>
    </row>
    <row r="23" spans="1:9" ht="1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117">
        <v>0</v>
      </c>
      <c r="H23" s="119">
        <v>0</v>
      </c>
      <c r="I23" s="120"/>
    </row>
    <row r="24" spans="1:9" ht="1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8">
      <selection activeCell="C17" sqref="C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47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48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40896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16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0.95</v>
      </c>
      <c r="C14" s="33"/>
      <c r="D14" s="34">
        <v>0</v>
      </c>
      <c r="E14" s="33"/>
      <c r="F14" s="34">
        <v>1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83.25</v>
      </c>
      <c r="C15" s="36"/>
      <c r="D15" s="37">
        <v>1</v>
      </c>
      <c r="E15" s="36"/>
      <c r="F15" s="37">
        <v>1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54</v>
      </c>
    </row>
    <row r="17" spans="1:9" ht="13.5">
      <c r="A17" s="171" t="s">
        <v>50</v>
      </c>
      <c r="B17" s="116">
        <v>66.97</v>
      </c>
      <c r="C17" s="117">
        <f aca="true" t="shared" si="0" ref="C17:C24">B17/B$15*1000*B$14</f>
        <v>764.2222222222222</v>
      </c>
      <c r="D17" s="139">
        <v>0</v>
      </c>
      <c r="E17" s="117">
        <f>D17/D$15*1000*D$14</f>
        <v>0</v>
      </c>
      <c r="F17" s="139">
        <v>0</v>
      </c>
      <c r="G17" s="117">
        <f aca="true" t="shared" si="1" ref="G17:G24">F17/F$15*1000*F$14</f>
        <v>0</v>
      </c>
      <c r="H17" s="119">
        <f>LARGE((C17,E17,G17),1)</f>
        <v>764.2222222222222</v>
      </c>
      <c r="I17" s="120">
        <v>19</v>
      </c>
    </row>
    <row r="18" spans="1:9" ht="13.5">
      <c r="A18" s="171" t="s">
        <v>51</v>
      </c>
      <c r="B18" s="116">
        <v>64.69</v>
      </c>
      <c r="C18" s="117">
        <f t="shared" si="0"/>
        <v>738.2042042042042</v>
      </c>
      <c r="D18" s="139">
        <v>0</v>
      </c>
      <c r="E18" s="117">
        <f>D18/D$15*1000*D$14</f>
        <v>0</v>
      </c>
      <c r="F18" s="139">
        <v>0</v>
      </c>
      <c r="G18" s="117">
        <f t="shared" si="1"/>
        <v>0</v>
      </c>
      <c r="H18" s="119">
        <f>LARGE((C18,E18,G18),1)</f>
        <v>738.2042042042042</v>
      </c>
      <c r="I18" s="120">
        <v>26</v>
      </c>
    </row>
    <row r="19" spans="1:9" ht="13.5">
      <c r="A19" s="171" t="s">
        <v>52</v>
      </c>
      <c r="B19" s="116">
        <v>60.77</v>
      </c>
      <c r="C19" s="117">
        <f t="shared" si="0"/>
        <v>693.4714714714714</v>
      </c>
      <c r="D19" s="139">
        <v>0</v>
      </c>
      <c r="E19" s="117">
        <f>D19/D$15*1000*D$14</f>
        <v>0</v>
      </c>
      <c r="F19" s="139">
        <v>0</v>
      </c>
      <c r="G19" s="117">
        <f t="shared" si="1"/>
        <v>0</v>
      </c>
      <c r="H19" s="119">
        <f>LARGE((C19,E19,G19),1)</f>
        <v>693.4714714714714</v>
      </c>
      <c r="I19" s="120">
        <v>37</v>
      </c>
    </row>
    <row r="20" spans="1:9" ht="13.5">
      <c r="A20" s="171" t="s">
        <v>53</v>
      </c>
      <c r="B20" s="116">
        <v>0</v>
      </c>
      <c r="C20" s="117">
        <f t="shared" si="0"/>
        <v>0</v>
      </c>
      <c r="D20" s="139">
        <v>0</v>
      </c>
      <c r="E20" s="117">
        <v>0</v>
      </c>
      <c r="F20" s="139">
        <v>0</v>
      </c>
      <c r="G20" s="117">
        <f t="shared" si="1"/>
        <v>0</v>
      </c>
      <c r="H20" s="119">
        <f>LARGE((C20,E20,G20),1)</f>
        <v>0</v>
      </c>
      <c r="I20" s="120" t="s">
        <v>57</v>
      </c>
    </row>
    <row r="21" spans="1:9" ht="13.5">
      <c r="A21" s="121"/>
      <c r="B21" s="116">
        <v>0</v>
      </c>
      <c r="C21" s="117">
        <f t="shared" si="0"/>
        <v>0</v>
      </c>
      <c r="D21" s="139">
        <v>0</v>
      </c>
      <c r="E21" s="117">
        <f>D21/D$15*1000*D$14</f>
        <v>0</v>
      </c>
      <c r="F21" s="139">
        <v>0</v>
      </c>
      <c r="G21" s="117">
        <f t="shared" si="1"/>
        <v>0</v>
      </c>
      <c r="H21" s="119">
        <f>LARGE((C21,E21,G21),1)</f>
        <v>0</v>
      </c>
      <c r="I21" s="120"/>
    </row>
    <row r="22" spans="1:9" ht="13.5">
      <c r="A22" s="121"/>
      <c r="B22" s="116">
        <v>0</v>
      </c>
      <c r="C22" s="117">
        <f t="shared" si="0"/>
        <v>0</v>
      </c>
      <c r="D22" s="139">
        <v>0</v>
      </c>
      <c r="E22" s="117">
        <v>0</v>
      </c>
      <c r="F22" s="139">
        <v>0</v>
      </c>
      <c r="G22" s="117">
        <f t="shared" si="1"/>
        <v>0</v>
      </c>
      <c r="H22" s="119">
        <f>LARGE((C22,E22,G22),1)</f>
        <v>0</v>
      </c>
      <c r="I22" s="120"/>
    </row>
    <row r="23" spans="1:9" ht="13.5">
      <c r="A23" s="121"/>
      <c r="B23" s="116">
        <v>0</v>
      </c>
      <c r="C23" s="117">
        <f t="shared" si="0"/>
        <v>0</v>
      </c>
      <c r="D23" s="139">
        <v>0</v>
      </c>
      <c r="E23" s="117">
        <f>D23/D$15*1000*D$14</f>
        <v>0</v>
      </c>
      <c r="F23" s="139">
        <v>0</v>
      </c>
      <c r="G23" s="117">
        <f t="shared" si="1"/>
        <v>0</v>
      </c>
      <c r="H23" s="119">
        <f>LARGE((C23,E23,G23),1)</f>
        <v>0</v>
      </c>
      <c r="I23" s="120"/>
    </row>
    <row r="24" spans="1:9" ht="13.5">
      <c r="A24" s="121"/>
      <c r="B24" s="116">
        <v>0</v>
      </c>
      <c r="C24" s="117">
        <f t="shared" si="0"/>
        <v>0</v>
      </c>
      <c r="D24" s="139">
        <v>0</v>
      </c>
      <c r="E24" s="117">
        <v>0</v>
      </c>
      <c r="F24" s="139">
        <v>0</v>
      </c>
      <c r="G24" s="117">
        <f t="shared" si="1"/>
        <v>0</v>
      </c>
      <c r="H24" s="119">
        <f>LARGE((C24,E24,G24),1)</f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2"/>
    </row>
    <row r="35" spans="1:9" ht="1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2"/>
    </row>
    <row r="36" spans="1:9" ht="1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2"/>
    </row>
    <row r="37" spans="1:9" ht="1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2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3"/>
      <c r="B42" s="118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3"/>
      <c r="B43" s="118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3"/>
      <c r="B44" s="118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3"/>
      <c r="B45" s="118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B20" sqref="B2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61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60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40923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81.5</v>
      </c>
      <c r="C15" s="36"/>
      <c r="D15" s="37">
        <v>1</v>
      </c>
      <c r="E15" s="36"/>
      <c r="F15" s="37">
        <v>82.99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47</v>
      </c>
    </row>
    <row r="17" spans="1:9" ht="13.5">
      <c r="A17" s="177" t="s">
        <v>53</v>
      </c>
      <c r="B17" s="116">
        <v>71.97</v>
      </c>
      <c r="C17" s="117">
        <f aca="true" t="shared" si="0" ref="C17:C23">B17/B$15*1000*B$14</f>
        <v>662.3006134969326</v>
      </c>
      <c r="D17" s="139">
        <v>0</v>
      </c>
      <c r="E17" s="117">
        <f>D17/D$15*1000*D$14</f>
        <v>0</v>
      </c>
      <c r="F17" s="139">
        <v>70.88</v>
      </c>
      <c r="G17" s="117">
        <f aca="true" t="shared" si="1" ref="G17:G23">F17/F$15*1000*F$14</f>
        <v>683.2630437402097</v>
      </c>
      <c r="H17" s="119">
        <f>LARGE((C17,E17,G17),1)</f>
        <v>683.2630437402097</v>
      </c>
      <c r="I17" s="120">
        <v>12</v>
      </c>
    </row>
    <row r="18" spans="1:9" ht="13.5">
      <c r="A18" s="121" t="s">
        <v>65</v>
      </c>
      <c r="B18" s="116">
        <v>58.21</v>
      </c>
      <c r="C18" s="117">
        <f t="shared" si="0"/>
        <v>535.6748466257669</v>
      </c>
      <c r="D18" s="139">
        <v>0</v>
      </c>
      <c r="E18" s="117">
        <f>D18/D$15*1000*D$14</f>
        <v>0</v>
      </c>
      <c r="F18" s="139">
        <v>0</v>
      </c>
      <c r="G18" s="117">
        <f t="shared" si="1"/>
        <v>0</v>
      </c>
      <c r="H18" s="119">
        <f>LARGE((C18,E18,G18),1)</f>
        <v>535.6748466257669</v>
      </c>
      <c r="I18" s="120">
        <v>31</v>
      </c>
    </row>
    <row r="19" spans="1:9" ht="13.5">
      <c r="A19" s="185" t="s">
        <v>51</v>
      </c>
      <c r="B19" s="116">
        <v>54.66</v>
      </c>
      <c r="C19" s="117">
        <f t="shared" si="0"/>
        <v>503.0061349693251</v>
      </c>
      <c r="D19" s="139">
        <v>0</v>
      </c>
      <c r="E19" s="117">
        <f>D19/D$15*1000*D$14</f>
        <v>0</v>
      </c>
      <c r="F19" s="139">
        <v>0</v>
      </c>
      <c r="G19" s="117">
        <f t="shared" si="1"/>
        <v>0</v>
      </c>
      <c r="H19" s="119">
        <f>LARGE((C19,E19,G19),1)</f>
        <v>503.0061349693251</v>
      </c>
      <c r="I19" s="120">
        <v>37</v>
      </c>
    </row>
    <row r="20" spans="1:9" ht="13.5">
      <c r="A20" s="184" t="s">
        <v>52</v>
      </c>
      <c r="B20" s="116">
        <v>48.55</v>
      </c>
      <c r="C20" s="117">
        <f t="shared" si="0"/>
        <v>446.77914110429447</v>
      </c>
      <c r="D20" s="139">
        <v>0</v>
      </c>
      <c r="E20" s="117">
        <v>0</v>
      </c>
      <c r="F20" s="139">
        <v>0</v>
      </c>
      <c r="G20" s="117">
        <f t="shared" si="1"/>
        <v>0</v>
      </c>
      <c r="H20" s="119">
        <f>LARGE((C20,E20,G20),1)</f>
        <v>446.77914110429447</v>
      </c>
      <c r="I20" s="120">
        <v>41</v>
      </c>
    </row>
    <row r="21" spans="1:9" ht="13.5">
      <c r="A21" s="121" t="s">
        <v>68</v>
      </c>
      <c r="B21" s="116">
        <v>37.86</v>
      </c>
      <c r="C21" s="117">
        <f t="shared" si="0"/>
        <v>348.4049079754601</v>
      </c>
      <c r="D21" s="139">
        <v>0</v>
      </c>
      <c r="E21" s="117">
        <f>D21/D$15*1000*D$14</f>
        <v>0</v>
      </c>
      <c r="F21" s="139">
        <v>0</v>
      </c>
      <c r="G21" s="117">
        <f t="shared" si="1"/>
        <v>0</v>
      </c>
      <c r="H21" s="119">
        <f>LARGE((C21,E21,G21),1)</f>
        <v>348.4049079754601</v>
      </c>
      <c r="I21" s="120">
        <v>46</v>
      </c>
    </row>
    <row r="22" spans="1:9" ht="13.5">
      <c r="A22" s="121"/>
      <c r="B22" s="116">
        <v>0</v>
      </c>
      <c r="C22" s="117">
        <f t="shared" si="0"/>
        <v>0</v>
      </c>
      <c r="D22" s="139">
        <v>0</v>
      </c>
      <c r="E22" s="117">
        <v>0</v>
      </c>
      <c r="F22" s="139">
        <v>0</v>
      </c>
      <c r="G22" s="117">
        <f t="shared" si="1"/>
        <v>0</v>
      </c>
      <c r="H22" s="119">
        <f>LARGE((C22,E22,G22),1)</f>
        <v>0</v>
      </c>
      <c r="I22" s="120"/>
    </row>
    <row r="23" spans="1:9" ht="13.5">
      <c r="A23" s="121"/>
      <c r="B23" s="116">
        <v>0</v>
      </c>
      <c r="C23" s="117">
        <f t="shared" si="0"/>
        <v>0</v>
      </c>
      <c r="D23" s="139">
        <v>0</v>
      </c>
      <c r="E23" s="117">
        <f>D23/D$15*1000*D$14</f>
        <v>0</v>
      </c>
      <c r="F23" s="139">
        <v>0</v>
      </c>
      <c r="G23" s="117">
        <f t="shared" si="1"/>
        <v>0</v>
      </c>
      <c r="H23" s="119">
        <f>LARGE((C23,E23,G23),1)</f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5">
      <selection activeCell="F19" sqref="F1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12" ht="15">
      <c r="A1" s="271"/>
      <c r="B1" s="187"/>
      <c r="C1" s="187"/>
      <c r="D1" s="187"/>
      <c r="E1" s="187"/>
      <c r="F1" s="187"/>
      <c r="G1" s="187"/>
      <c r="H1" s="187"/>
      <c r="I1" s="101"/>
      <c r="J1" s="187"/>
      <c r="K1" s="187"/>
      <c r="L1" s="187"/>
    </row>
    <row r="2" spans="1:12" ht="15">
      <c r="A2" s="271"/>
      <c r="B2" s="273" t="s">
        <v>8</v>
      </c>
      <c r="C2" s="273"/>
      <c r="D2" s="273"/>
      <c r="E2" s="273"/>
      <c r="F2" s="273"/>
      <c r="G2" s="187"/>
      <c r="H2" s="187"/>
      <c r="I2" s="101"/>
      <c r="J2" s="187"/>
      <c r="K2" s="187"/>
      <c r="L2" s="187"/>
    </row>
    <row r="3" spans="1:12" ht="15">
      <c r="A3" s="271"/>
      <c r="B3" s="188"/>
      <c r="C3" s="188"/>
      <c r="D3" s="188"/>
      <c r="E3" s="188"/>
      <c r="F3" s="188"/>
      <c r="G3" s="187"/>
      <c r="H3" s="187"/>
      <c r="I3" s="101"/>
      <c r="J3" s="187"/>
      <c r="K3" s="187"/>
      <c r="L3" s="187"/>
    </row>
    <row r="4" spans="1:12" ht="15">
      <c r="A4" s="271"/>
      <c r="B4" s="273" t="s">
        <v>40</v>
      </c>
      <c r="C4" s="273"/>
      <c r="D4" s="273"/>
      <c r="E4" s="273"/>
      <c r="F4" s="273"/>
      <c r="G4" s="187"/>
      <c r="H4" s="187"/>
      <c r="I4" s="101"/>
      <c r="J4" s="187"/>
      <c r="K4" s="187"/>
      <c r="L4" s="187"/>
    </row>
    <row r="5" spans="1:12" ht="15">
      <c r="A5" s="271"/>
      <c r="B5" s="187"/>
      <c r="C5" s="187"/>
      <c r="D5" s="187"/>
      <c r="E5" s="187"/>
      <c r="F5" s="187"/>
      <c r="G5" s="187"/>
      <c r="H5" s="187"/>
      <c r="I5" s="101"/>
      <c r="J5" s="187"/>
      <c r="K5" s="187"/>
      <c r="L5" s="187"/>
    </row>
    <row r="6" spans="1:12" ht="15">
      <c r="A6" s="271"/>
      <c r="B6" s="272"/>
      <c r="C6" s="272"/>
      <c r="D6" s="187"/>
      <c r="E6" s="187"/>
      <c r="F6" s="187"/>
      <c r="G6" s="187"/>
      <c r="H6" s="187"/>
      <c r="I6" s="101"/>
      <c r="J6" s="187"/>
      <c r="K6" s="187"/>
      <c r="L6" s="187"/>
    </row>
    <row r="7" spans="1:12" ht="15">
      <c r="A7" s="271"/>
      <c r="B7" s="187"/>
      <c r="C7" s="187"/>
      <c r="D7" s="187"/>
      <c r="E7" s="187"/>
      <c r="F7" s="187"/>
      <c r="G7" s="187"/>
      <c r="H7" s="187"/>
      <c r="I7" s="101"/>
      <c r="J7" s="187"/>
      <c r="K7" s="187"/>
      <c r="L7" s="187"/>
    </row>
    <row r="8" spans="1:12" ht="15" customHeight="1">
      <c r="A8" s="189" t="s">
        <v>13</v>
      </c>
      <c r="B8" s="190" t="s">
        <v>61</v>
      </c>
      <c r="C8" s="190"/>
      <c r="D8" s="190"/>
      <c r="E8" s="190"/>
      <c r="F8" s="186"/>
      <c r="G8" s="186"/>
      <c r="H8" s="186"/>
      <c r="I8" s="101"/>
      <c r="J8" s="28"/>
      <c r="K8" s="28"/>
      <c r="L8" s="191"/>
    </row>
    <row r="9" spans="1:12" ht="15" customHeight="1">
      <c r="A9" s="189" t="s">
        <v>0</v>
      </c>
      <c r="B9" s="190" t="s">
        <v>60</v>
      </c>
      <c r="C9" s="190"/>
      <c r="D9" s="190"/>
      <c r="E9" s="190"/>
      <c r="F9" s="186"/>
      <c r="G9" s="186"/>
      <c r="H9" s="186"/>
      <c r="I9" s="101"/>
      <c r="J9" s="28"/>
      <c r="K9" s="28"/>
      <c r="L9" s="191"/>
    </row>
    <row r="10" spans="1:12" ht="15" customHeight="1">
      <c r="A10" s="189" t="s">
        <v>16</v>
      </c>
      <c r="B10" s="274">
        <v>40924</v>
      </c>
      <c r="C10" s="274"/>
      <c r="D10" s="192"/>
      <c r="E10" s="192"/>
      <c r="F10" s="28"/>
      <c r="G10" s="28"/>
      <c r="H10" s="28"/>
      <c r="I10" s="101"/>
      <c r="J10" s="28"/>
      <c r="K10" s="28"/>
      <c r="L10" s="191"/>
    </row>
    <row r="11" spans="1:12" ht="15" customHeight="1">
      <c r="A11" s="189" t="s">
        <v>39</v>
      </c>
      <c r="B11" s="190" t="s">
        <v>71</v>
      </c>
      <c r="C11" s="192"/>
      <c r="D11" s="187"/>
      <c r="E11" s="187"/>
      <c r="F11" s="187"/>
      <c r="G11" s="187"/>
      <c r="H11" s="187"/>
      <c r="I11" s="101"/>
      <c r="J11" s="187"/>
      <c r="K11" s="187"/>
      <c r="L11" s="187"/>
    </row>
    <row r="12" spans="1:12" ht="15" customHeight="1">
      <c r="A12" s="189" t="s">
        <v>19</v>
      </c>
      <c r="B12" s="186" t="s">
        <v>26</v>
      </c>
      <c r="C12" s="187"/>
      <c r="D12" s="187"/>
      <c r="E12" s="187"/>
      <c r="F12" s="187"/>
      <c r="G12" s="187"/>
      <c r="H12" s="187"/>
      <c r="I12" s="101"/>
      <c r="J12" s="187"/>
      <c r="K12" s="187"/>
      <c r="L12" s="187"/>
    </row>
    <row r="13" spans="1:12" ht="15" customHeight="1">
      <c r="A13" s="193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94"/>
      <c r="I13" s="195" t="s">
        <v>29</v>
      </c>
      <c r="J13" s="187"/>
      <c r="K13" s="187"/>
      <c r="L13" s="187"/>
    </row>
    <row r="14" spans="1:12" ht="15" customHeight="1">
      <c r="A14" s="193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96" t="s">
        <v>21</v>
      </c>
      <c r="I14" s="197" t="s">
        <v>30</v>
      </c>
      <c r="J14" s="187"/>
      <c r="K14" s="187"/>
      <c r="L14" s="187"/>
    </row>
    <row r="15" spans="1:12" ht="15" customHeight="1">
      <c r="A15" s="193" t="s">
        <v>17</v>
      </c>
      <c r="B15" s="35">
        <v>82.37</v>
      </c>
      <c r="C15" s="36"/>
      <c r="D15" s="37">
        <v>1</v>
      </c>
      <c r="E15" s="36"/>
      <c r="F15" s="37">
        <v>30</v>
      </c>
      <c r="G15" s="36"/>
      <c r="H15" s="196" t="s">
        <v>22</v>
      </c>
      <c r="I15" s="197" t="s">
        <v>31</v>
      </c>
      <c r="J15" s="187"/>
      <c r="K15" s="187"/>
      <c r="L15" s="187"/>
    </row>
    <row r="16" spans="1:12" ht="13.5">
      <c r="A16" s="193"/>
      <c r="B16" s="198" t="s">
        <v>5</v>
      </c>
      <c r="C16" s="199" t="s">
        <v>4</v>
      </c>
      <c r="D16" s="199" t="s">
        <v>25</v>
      </c>
      <c r="E16" s="199" t="s">
        <v>4</v>
      </c>
      <c r="F16" s="199" t="s">
        <v>5</v>
      </c>
      <c r="G16" s="199" t="s">
        <v>4</v>
      </c>
      <c r="H16" s="200" t="s">
        <v>4</v>
      </c>
      <c r="I16" s="201">
        <v>44</v>
      </c>
      <c r="J16" s="187"/>
      <c r="K16" s="187"/>
      <c r="L16" s="187"/>
    </row>
    <row r="17" spans="1:12" ht="13.5">
      <c r="A17" s="202" t="s">
        <v>53</v>
      </c>
      <c r="B17" s="203">
        <v>71.65</v>
      </c>
      <c r="C17" s="117">
        <f>B17/B$15*1000*B$14</f>
        <v>652.3916474444579</v>
      </c>
      <c r="D17" s="205">
        <v>0</v>
      </c>
      <c r="E17" s="204">
        <v>0</v>
      </c>
      <c r="F17" s="205">
        <v>12.48</v>
      </c>
      <c r="G17" s="117">
        <f aca="true" t="shared" si="0" ref="G17:G23">F17/F$15*1000*F$14</f>
        <v>332.80000000000007</v>
      </c>
      <c r="H17" s="119">
        <f>LARGE((C17,E17,G17),1)</f>
        <v>652.3916474444579</v>
      </c>
      <c r="I17" s="120">
        <v>28</v>
      </c>
      <c r="J17" s="187"/>
      <c r="K17" s="187"/>
      <c r="L17" s="187"/>
    </row>
    <row r="18" spans="1:12" ht="13.5">
      <c r="A18" s="207" t="s">
        <v>65</v>
      </c>
      <c r="B18" s="203">
        <v>45.63</v>
      </c>
      <c r="C18" s="117">
        <f>B18/B$15*1000*B$14</f>
        <v>415.47286633483066</v>
      </c>
      <c r="D18" s="205">
        <v>0</v>
      </c>
      <c r="E18" s="204">
        <v>0</v>
      </c>
      <c r="F18" s="205">
        <v>2</v>
      </c>
      <c r="G18" s="117">
        <f t="shared" si="0"/>
        <v>53.33333333333334</v>
      </c>
      <c r="H18" s="119">
        <f>LARGE((C18,E18,G18),1)</f>
        <v>415.47286633483066</v>
      </c>
      <c r="I18" s="120">
        <v>38</v>
      </c>
      <c r="J18" s="187"/>
      <c r="K18" s="187"/>
      <c r="L18" s="187"/>
    </row>
    <row r="19" spans="1:12" ht="13.5">
      <c r="A19" s="208" t="s">
        <v>51</v>
      </c>
      <c r="B19" s="205">
        <v>67.22</v>
      </c>
      <c r="C19" s="117">
        <f>B19/B$15*1000*B$14</f>
        <v>612.0553599611509</v>
      </c>
      <c r="D19" s="205">
        <v>0</v>
      </c>
      <c r="E19" s="204">
        <v>0</v>
      </c>
      <c r="F19" s="205">
        <v>12.48</v>
      </c>
      <c r="G19" s="117">
        <f t="shared" si="0"/>
        <v>332.80000000000007</v>
      </c>
      <c r="H19" s="119">
        <f>LARGE((C19,E19,G19),1)</f>
        <v>612.0553599611509</v>
      </c>
      <c r="I19" s="120">
        <v>29</v>
      </c>
      <c r="J19" s="187"/>
      <c r="K19" s="187"/>
      <c r="L19" s="187"/>
    </row>
    <row r="20" spans="1:12" ht="13.5">
      <c r="A20" s="209" t="s">
        <v>52</v>
      </c>
      <c r="B20" s="203">
        <v>0</v>
      </c>
      <c r="C20" s="117">
        <f>B20/B$15*1000*B$14</f>
        <v>0</v>
      </c>
      <c r="D20" s="205">
        <v>0</v>
      </c>
      <c r="E20" s="204">
        <v>0</v>
      </c>
      <c r="F20" s="205">
        <v>0</v>
      </c>
      <c r="G20" s="117">
        <f t="shared" si="0"/>
        <v>0</v>
      </c>
      <c r="H20" s="119">
        <f>LARGE((C20,E20,G20),1)</f>
        <v>0</v>
      </c>
      <c r="I20" s="120" t="s">
        <v>57</v>
      </c>
      <c r="J20" s="187"/>
      <c r="K20" s="187"/>
      <c r="L20" s="187"/>
    </row>
    <row r="21" spans="1:12" ht="13.5">
      <c r="A21" s="207" t="s">
        <v>68</v>
      </c>
      <c r="B21" s="203">
        <v>0</v>
      </c>
      <c r="C21" s="117">
        <f>B21/B$15*1000*B$14</f>
        <v>0</v>
      </c>
      <c r="D21" s="205">
        <v>0</v>
      </c>
      <c r="E21" s="204">
        <v>0</v>
      </c>
      <c r="F21" s="205">
        <v>0</v>
      </c>
      <c r="G21" s="117">
        <f t="shared" si="0"/>
        <v>0</v>
      </c>
      <c r="H21" s="119">
        <f>LARGE((C21,E21,G21),1)</f>
        <v>0</v>
      </c>
      <c r="I21" s="120" t="s">
        <v>57</v>
      </c>
      <c r="J21" s="187"/>
      <c r="K21" s="187"/>
      <c r="L21" s="187"/>
    </row>
    <row r="22" spans="1:12" ht="13.5">
      <c r="A22" s="207"/>
      <c r="B22" s="203">
        <v>0</v>
      </c>
      <c r="C22" s="204">
        <v>0</v>
      </c>
      <c r="D22" s="205">
        <v>0</v>
      </c>
      <c r="E22" s="204">
        <v>0</v>
      </c>
      <c r="F22" s="205">
        <v>0</v>
      </c>
      <c r="G22" s="117">
        <f t="shared" si="0"/>
        <v>0</v>
      </c>
      <c r="H22" s="119">
        <f>LARGE((C22,E22,G22),1)</f>
        <v>0</v>
      </c>
      <c r="I22" s="120"/>
      <c r="J22" s="187"/>
      <c r="K22" s="187"/>
      <c r="L22" s="187"/>
    </row>
    <row r="23" spans="1:12" ht="13.5">
      <c r="A23" s="207"/>
      <c r="B23" s="203">
        <v>0</v>
      </c>
      <c r="C23" s="204">
        <v>0</v>
      </c>
      <c r="D23" s="205">
        <v>0</v>
      </c>
      <c r="E23" s="204">
        <v>0</v>
      </c>
      <c r="F23" s="205">
        <v>0</v>
      </c>
      <c r="G23" s="117">
        <f t="shared" si="0"/>
        <v>0</v>
      </c>
      <c r="H23" s="119">
        <f>LARGE((C23,E23,G23),1)</f>
        <v>0</v>
      </c>
      <c r="I23" s="120"/>
      <c r="J23" s="187"/>
      <c r="K23" s="187"/>
      <c r="L23" s="187"/>
    </row>
    <row r="24" spans="1:12" ht="13.5">
      <c r="A24" s="207"/>
      <c r="B24" s="203">
        <v>0</v>
      </c>
      <c r="C24" s="204">
        <v>0</v>
      </c>
      <c r="D24" s="205">
        <v>0</v>
      </c>
      <c r="E24" s="204">
        <v>0</v>
      </c>
      <c r="F24" s="205">
        <v>0</v>
      </c>
      <c r="G24" s="204">
        <v>0</v>
      </c>
      <c r="H24" s="119">
        <v>0</v>
      </c>
      <c r="I24" s="120"/>
      <c r="J24" s="187"/>
      <c r="K24" s="187"/>
      <c r="L24" s="187"/>
    </row>
    <row r="25" spans="1:12" ht="13.5">
      <c r="A25" s="207"/>
      <c r="B25" s="203">
        <v>0</v>
      </c>
      <c r="C25" s="204">
        <v>0</v>
      </c>
      <c r="D25" s="205">
        <v>0</v>
      </c>
      <c r="E25" s="204">
        <v>0</v>
      </c>
      <c r="F25" s="205">
        <v>0</v>
      </c>
      <c r="G25" s="204">
        <v>0</v>
      </c>
      <c r="H25" s="206">
        <v>0</v>
      </c>
      <c r="I25" s="120"/>
      <c r="J25" s="187"/>
      <c r="K25" s="187"/>
      <c r="L25" s="187"/>
    </row>
    <row r="26" spans="1:12" ht="13.5">
      <c r="A26" s="207"/>
      <c r="B26" s="203">
        <v>0</v>
      </c>
      <c r="C26" s="204">
        <v>0</v>
      </c>
      <c r="D26" s="205">
        <v>0</v>
      </c>
      <c r="E26" s="204">
        <v>0</v>
      </c>
      <c r="F26" s="205">
        <v>0</v>
      </c>
      <c r="G26" s="204">
        <v>0</v>
      </c>
      <c r="H26" s="206">
        <v>0</v>
      </c>
      <c r="I26" s="120"/>
      <c r="J26" s="187"/>
      <c r="K26" s="187"/>
      <c r="L26" s="187"/>
    </row>
    <row r="27" spans="1:12" ht="13.5">
      <c r="A27" s="207"/>
      <c r="B27" s="203">
        <v>0</v>
      </c>
      <c r="C27" s="204">
        <v>0</v>
      </c>
      <c r="D27" s="205">
        <v>0</v>
      </c>
      <c r="E27" s="204">
        <v>0</v>
      </c>
      <c r="F27" s="205">
        <v>0</v>
      </c>
      <c r="G27" s="204">
        <v>0</v>
      </c>
      <c r="H27" s="206">
        <v>0</v>
      </c>
      <c r="I27" s="120"/>
      <c r="J27" s="187"/>
      <c r="K27" s="187"/>
      <c r="L27" s="187"/>
    </row>
    <row r="28" spans="1:12" ht="13.5">
      <c r="A28" s="207"/>
      <c r="B28" s="203">
        <v>0</v>
      </c>
      <c r="C28" s="204">
        <v>0</v>
      </c>
      <c r="D28" s="205">
        <v>0</v>
      </c>
      <c r="E28" s="204">
        <v>0</v>
      </c>
      <c r="F28" s="205">
        <v>0</v>
      </c>
      <c r="G28" s="204">
        <v>0</v>
      </c>
      <c r="H28" s="206">
        <v>0</v>
      </c>
      <c r="I28" s="120"/>
      <c r="J28" s="187"/>
      <c r="K28" s="187"/>
      <c r="L28" s="187"/>
    </row>
    <row r="29" spans="1:12" ht="13.5">
      <c r="A29" s="207"/>
      <c r="B29" s="203">
        <v>0</v>
      </c>
      <c r="C29" s="204">
        <v>0</v>
      </c>
      <c r="D29" s="205">
        <v>0</v>
      </c>
      <c r="E29" s="204">
        <v>0</v>
      </c>
      <c r="F29" s="205">
        <v>0</v>
      </c>
      <c r="G29" s="204">
        <v>0</v>
      </c>
      <c r="H29" s="206">
        <v>0</v>
      </c>
      <c r="I29" s="120"/>
      <c r="J29" s="187"/>
      <c r="K29" s="187"/>
      <c r="L29" s="187"/>
    </row>
    <row r="30" spans="1:12" ht="13.5">
      <c r="A30" s="207"/>
      <c r="B30" s="203">
        <v>0</v>
      </c>
      <c r="C30" s="204">
        <v>0</v>
      </c>
      <c r="D30" s="205">
        <v>0</v>
      </c>
      <c r="E30" s="204">
        <v>0</v>
      </c>
      <c r="F30" s="205">
        <v>0</v>
      </c>
      <c r="G30" s="204">
        <v>0</v>
      </c>
      <c r="H30" s="206">
        <v>0</v>
      </c>
      <c r="I30" s="120"/>
      <c r="J30" s="187"/>
      <c r="K30" s="187"/>
      <c r="L30" s="187"/>
    </row>
    <row r="31" spans="1:12" ht="13.5">
      <c r="A31" s="207"/>
      <c r="B31" s="203">
        <v>0</v>
      </c>
      <c r="C31" s="204">
        <v>0</v>
      </c>
      <c r="D31" s="205">
        <v>0</v>
      </c>
      <c r="E31" s="204">
        <v>0</v>
      </c>
      <c r="F31" s="205">
        <v>0</v>
      </c>
      <c r="G31" s="204">
        <v>0</v>
      </c>
      <c r="H31" s="206">
        <v>0</v>
      </c>
      <c r="I31" s="120"/>
      <c r="J31" s="187"/>
      <c r="K31" s="187"/>
      <c r="L31" s="187"/>
    </row>
    <row r="32" spans="1:12" ht="13.5">
      <c r="A32" s="207"/>
      <c r="B32" s="203">
        <v>0</v>
      </c>
      <c r="C32" s="204">
        <v>0</v>
      </c>
      <c r="D32" s="205">
        <v>0</v>
      </c>
      <c r="E32" s="204">
        <v>0</v>
      </c>
      <c r="F32" s="205">
        <v>0</v>
      </c>
      <c r="G32" s="204">
        <v>0</v>
      </c>
      <c r="H32" s="206">
        <v>0</v>
      </c>
      <c r="I32" s="120"/>
      <c r="J32" s="187"/>
      <c r="K32" s="187"/>
      <c r="L32" s="187"/>
    </row>
    <row r="33" spans="1:12" ht="13.5">
      <c r="A33" s="207"/>
      <c r="B33" s="203">
        <v>0</v>
      </c>
      <c r="C33" s="204">
        <v>0</v>
      </c>
      <c r="D33" s="205">
        <v>0</v>
      </c>
      <c r="E33" s="204">
        <v>0</v>
      </c>
      <c r="F33" s="205">
        <v>0</v>
      </c>
      <c r="G33" s="204">
        <v>0</v>
      </c>
      <c r="H33" s="206">
        <v>0</v>
      </c>
      <c r="I33" s="120"/>
      <c r="J33" s="187"/>
      <c r="K33" s="187"/>
      <c r="L33" s="187"/>
    </row>
    <row r="34" spans="1:12" ht="13.5">
      <c r="A34" s="207"/>
      <c r="B34" s="203">
        <v>0</v>
      </c>
      <c r="C34" s="204">
        <v>0</v>
      </c>
      <c r="D34" s="205">
        <v>0</v>
      </c>
      <c r="E34" s="204">
        <v>0</v>
      </c>
      <c r="F34" s="205">
        <v>0</v>
      </c>
      <c r="G34" s="204">
        <v>0</v>
      </c>
      <c r="H34" s="206">
        <v>0</v>
      </c>
      <c r="I34" s="120"/>
      <c r="J34" s="187"/>
      <c r="K34" s="187"/>
      <c r="L34" s="187"/>
    </row>
    <row r="35" spans="1:12" ht="13.5">
      <c r="A35" s="207"/>
      <c r="B35" s="203">
        <v>0</v>
      </c>
      <c r="C35" s="204">
        <v>0</v>
      </c>
      <c r="D35" s="205">
        <v>0</v>
      </c>
      <c r="E35" s="204">
        <v>0</v>
      </c>
      <c r="F35" s="205">
        <v>0</v>
      </c>
      <c r="G35" s="204">
        <v>0</v>
      </c>
      <c r="H35" s="206">
        <v>0</v>
      </c>
      <c r="I35" s="120"/>
      <c r="J35" s="187"/>
      <c r="K35" s="187"/>
      <c r="L35" s="187"/>
    </row>
    <row r="36" spans="1:12" ht="13.5">
      <c r="A36" s="207"/>
      <c r="B36" s="203">
        <v>0</v>
      </c>
      <c r="C36" s="204">
        <v>0</v>
      </c>
      <c r="D36" s="205">
        <v>0</v>
      </c>
      <c r="E36" s="204">
        <v>0</v>
      </c>
      <c r="F36" s="205">
        <v>0</v>
      </c>
      <c r="G36" s="204">
        <v>0</v>
      </c>
      <c r="H36" s="206">
        <v>0</v>
      </c>
      <c r="I36" s="120"/>
      <c r="J36" s="187"/>
      <c r="K36" s="187"/>
      <c r="L36" s="187"/>
    </row>
    <row r="37" spans="1:12" ht="13.5">
      <c r="A37" s="207"/>
      <c r="B37" s="203">
        <v>0</v>
      </c>
      <c r="C37" s="204">
        <v>0</v>
      </c>
      <c r="D37" s="205">
        <v>0</v>
      </c>
      <c r="E37" s="204">
        <v>0</v>
      </c>
      <c r="F37" s="205">
        <v>0</v>
      </c>
      <c r="G37" s="204">
        <v>0</v>
      </c>
      <c r="H37" s="206">
        <v>0</v>
      </c>
      <c r="I37" s="120"/>
      <c r="J37" s="187"/>
      <c r="K37" s="187"/>
      <c r="L37" s="187"/>
    </row>
    <row r="38" spans="1:12" ht="15">
      <c r="A38" s="207"/>
      <c r="B38" s="203">
        <v>0</v>
      </c>
      <c r="C38" s="204">
        <v>0</v>
      </c>
      <c r="D38" s="205">
        <v>0</v>
      </c>
      <c r="E38" s="204">
        <v>0</v>
      </c>
      <c r="F38" s="205">
        <v>0</v>
      </c>
      <c r="G38" s="204">
        <v>0</v>
      </c>
      <c r="H38" s="206">
        <v>0</v>
      </c>
      <c r="I38" s="122"/>
      <c r="J38" s="187"/>
      <c r="K38" s="187"/>
      <c r="L38" s="187"/>
    </row>
    <row r="39" spans="1:12" ht="15">
      <c r="A39" s="207"/>
      <c r="B39" s="203">
        <v>0</v>
      </c>
      <c r="C39" s="204">
        <v>0</v>
      </c>
      <c r="D39" s="205">
        <v>0</v>
      </c>
      <c r="E39" s="204">
        <v>0</v>
      </c>
      <c r="F39" s="205">
        <v>0</v>
      </c>
      <c r="G39" s="204">
        <v>0</v>
      </c>
      <c r="H39" s="206">
        <v>0</v>
      </c>
      <c r="I39" s="122"/>
      <c r="J39" s="187"/>
      <c r="K39" s="187"/>
      <c r="L39" s="187"/>
    </row>
    <row r="40" spans="1:12" ht="15">
      <c r="A40" s="207"/>
      <c r="B40" s="203">
        <v>0</v>
      </c>
      <c r="C40" s="204">
        <v>0</v>
      </c>
      <c r="D40" s="205">
        <v>0</v>
      </c>
      <c r="E40" s="204">
        <v>0</v>
      </c>
      <c r="F40" s="205">
        <v>0</v>
      </c>
      <c r="G40" s="204">
        <v>0</v>
      </c>
      <c r="H40" s="206">
        <v>0</v>
      </c>
      <c r="I40" s="122"/>
      <c r="J40" s="187"/>
      <c r="K40" s="187"/>
      <c r="L40" s="187"/>
    </row>
    <row r="41" spans="1:12" ht="15">
      <c r="A41" s="207"/>
      <c r="B41" s="203">
        <v>0</v>
      </c>
      <c r="C41" s="204">
        <v>0</v>
      </c>
      <c r="D41" s="205">
        <v>0</v>
      </c>
      <c r="E41" s="204">
        <v>0</v>
      </c>
      <c r="F41" s="205">
        <v>0</v>
      </c>
      <c r="G41" s="204">
        <v>0</v>
      </c>
      <c r="H41" s="206">
        <v>0</v>
      </c>
      <c r="I41" s="122"/>
      <c r="J41" s="187"/>
      <c r="K41" s="187"/>
      <c r="L41" s="187"/>
    </row>
    <row r="42" spans="1:12" ht="15">
      <c r="A42" s="207"/>
      <c r="B42" s="203">
        <v>0</v>
      </c>
      <c r="C42" s="204">
        <v>0</v>
      </c>
      <c r="D42" s="205">
        <v>0</v>
      </c>
      <c r="E42" s="204">
        <v>0</v>
      </c>
      <c r="F42" s="205">
        <v>0</v>
      </c>
      <c r="G42" s="204">
        <v>0</v>
      </c>
      <c r="H42" s="206">
        <v>0</v>
      </c>
      <c r="I42" s="122"/>
      <c r="J42" s="187"/>
      <c r="K42" s="187"/>
      <c r="L42" s="187"/>
    </row>
    <row r="43" spans="1:12" ht="15">
      <c r="A43" s="207"/>
      <c r="B43" s="203">
        <v>0</v>
      </c>
      <c r="C43" s="204">
        <v>0</v>
      </c>
      <c r="D43" s="205">
        <v>0</v>
      </c>
      <c r="E43" s="204">
        <v>0</v>
      </c>
      <c r="F43" s="205">
        <v>0</v>
      </c>
      <c r="G43" s="204">
        <v>0</v>
      </c>
      <c r="H43" s="206">
        <v>0</v>
      </c>
      <c r="I43" s="122"/>
      <c r="J43" s="187"/>
      <c r="K43" s="187"/>
      <c r="L43" s="187"/>
    </row>
    <row r="44" spans="1:12" ht="15">
      <c r="A44" s="207"/>
      <c r="B44" s="203">
        <v>0</v>
      </c>
      <c r="C44" s="204">
        <v>0</v>
      </c>
      <c r="D44" s="205">
        <v>0</v>
      </c>
      <c r="E44" s="204">
        <v>0</v>
      </c>
      <c r="F44" s="205">
        <v>0</v>
      </c>
      <c r="G44" s="204">
        <v>0</v>
      </c>
      <c r="H44" s="206">
        <v>0</v>
      </c>
      <c r="I44" s="122"/>
      <c r="J44" s="187"/>
      <c r="K44" s="187"/>
      <c r="L44" s="187"/>
    </row>
    <row r="45" spans="1:12" ht="15">
      <c r="A45" s="207"/>
      <c r="B45" s="203">
        <v>0</v>
      </c>
      <c r="C45" s="204">
        <v>0</v>
      </c>
      <c r="D45" s="205">
        <v>0</v>
      </c>
      <c r="E45" s="204">
        <v>0</v>
      </c>
      <c r="F45" s="205">
        <v>0</v>
      </c>
      <c r="G45" s="204">
        <v>0</v>
      </c>
      <c r="H45" s="206">
        <v>0</v>
      </c>
      <c r="I45" s="122"/>
      <c r="J45" s="187"/>
      <c r="K45" s="187"/>
      <c r="L45" s="187"/>
    </row>
    <row r="46" spans="1:12" ht="15">
      <c r="A46" s="210"/>
      <c r="B46" s="205">
        <v>0</v>
      </c>
      <c r="C46" s="204">
        <v>0</v>
      </c>
      <c r="D46" s="205">
        <v>0</v>
      </c>
      <c r="E46" s="204">
        <v>0</v>
      </c>
      <c r="F46" s="205">
        <v>0</v>
      </c>
      <c r="G46" s="204">
        <v>0</v>
      </c>
      <c r="H46" s="206">
        <v>0</v>
      </c>
      <c r="I46" s="122"/>
      <c r="J46" s="187"/>
      <c r="K46" s="187"/>
      <c r="L46" s="187"/>
    </row>
    <row r="47" spans="1:12" ht="15">
      <c r="A47" s="210"/>
      <c r="B47" s="205">
        <v>0</v>
      </c>
      <c r="C47" s="204">
        <v>0</v>
      </c>
      <c r="D47" s="205">
        <v>0</v>
      </c>
      <c r="E47" s="204">
        <v>0</v>
      </c>
      <c r="F47" s="205">
        <v>0</v>
      </c>
      <c r="G47" s="204">
        <v>0</v>
      </c>
      <c r="H47" s="206">
        <v>0</v>
      </c>
      <c r="I47" s="122"/>
      <c r="J47" s="187"/>
      <c r="K47" s="187"/>
      <c r="L47" s="187"/>
    </row>
    <row r="48" spans="1:12" ht="15">
      <c r="A48" s="210"/>
      <c r="B48" s="205">
        <v>0</v>
      </c>
      <c r="C48" s="204">
        <v>0</v>
      </c>
      <c r="D48" s="205">
        <v>0</v>
      </c>
      <c r="E48" s="204">
        <v>0</v>
      </c>
      <c r="F48" s="205">
        <v>0</v>
      </c>
      <c r="G48" s="204">
        <v>0</v>
      </c>
      <c r="H48" s="206">
        <v>0</v>
      </c>
      <c r="I48" s="122"/>
      <c r="J48" s="187"/>
      <c r="K48" s="187"/>
      <c r="L48" s="187"/>
    </row>
    <row r="49" spans="1:12" ht="15">
      <c r="A49" s="210"/>
      <c r="B49" s="205">
        <v>0</v>
      </c>
      <c r="C49" s="204">
        <v>0</v>
      </c>
      <c r="D49" s="205">
        <v>0</v>
      </c>
      <c r="E49" s="204">
        <v>0</v>
      </c>
      <c r="F49" s="205">
        <v>0</v>
      </c>
      <c r="G49" s="204">
        <v>0</v>
      </c>
      <c r="H49" s="206">
        <v>0</v>
      </c>
      <c r="I49" s="122"/>
      <c r="J49" s="187"/>
      <c r="K49" s="187"/>
      <c r="L49" s="187"/>
    </row>
    <row r="50" spans="1:12" ht="15">
      <c r="A50" s="210"/>
      <c r="B50" s="205">
        <v>0</v>
      </c>
      <c r="C50" s="204">
        <v>0</v>
      </c>
      <c r="D50" s="205">
        <v>0</v>
      </c>
      <c r="E50" s="204">
        <v>0</v>
      </c>
      <c r="F50" s="205">
        <v>0</v>
      </c>
      <c r="G50" s="204">
        <v>0</v>
      </c>
      <c r="H50" s="206">
        <v>0</v>
      </c>
      <c r="I50" s="122"/>
      <c r="J50" s="187"/>
      <c r="K50" s="187"/>
      <c r="L50" s="187"/>
    </row>
    <row r="51" spans="1:12" ht="15">
      <c r="A51" s="210"/>
      <c r="B51" s="205">
        <v>0</v>
      </c>
      <c r="C51" s="204">
        <v>0</v>
      </c>
      <c r="D51" s="205">
        <v>0</v>
      </c>
      <c r="E51" s="204">
        <v>0</v>
      </c>
      <c r="F51" s="205">
        <v>0</v>
      </c>
      <c r="G51" s="204">
        <v>0</v>
      </c>
      <c r="H51" s="206">
        <v>0</v>
      </c>
      <c r="I51" s="122"/>
      <c r="J51" s="187"/>
      <c r="K51" s="187"/>
      <c r="L51" s="187"/>
    </row>
    <row r="52" spans="1:12" ht="15">
      <c r="A52" s="210"/>
      <c r="B52" s="205">
        <v>0</v>
      </c>
      <c r="C52" s="204">
        <v>0</v>
      </c>
      <c r="D52" s="205">
        <v>0</v>
      </c>
      <c r="E52" s="204">
        <v>0</v>
      </c>
      <c r="F52" s="205">
        <v>0</v>
      </c>
      <c r="G52" s="204">
        <v>0</v>
      </c>
      <c r="H52" s="206">
        <v>0</v>
      </c>
      <c r="I52" s="122"/>
      <c r="J52" s="187"/>
      <c r="K52" s="187"/>
      <c r="L52" s="187"/>
    </row>
    <row r="53" spans="1:12" ht="15">
      <c r="A53" s="210"/>
      <c r="B53" s="205">
        <v>0</v>
      </c>
      <c r="C53" s="204">
        <v>0</v>
      </c>
      <c r="D53" s="205">
        <v>0</v>
      </c>
      <c r="E53" s="204">
        <v>0</v>
      </c>
      <c r="F53" s="205">
        <v>0</v>
      </c>
      <c r="G53" s="204">
        <v>0</v>
      </c>
      <c r="H53" s="206">
        <v>0</v>
      </c>
      <c r="I53" s="122"/>
      <c r="J53" s="187"/>
      <c r="K53" s="187"/>
      <c r="L53" s="187"/>
    </row>
    <row r="54" spans="1:12" ht="15">
      <c r="A54" s="210"/>
      <c r="B54" s="205">
        <v>0</v>
      </c>
      <c r="C54" s="204">
        <v>0</v>
      </c>
      <c r="D54" s="205">
        <v>0</v>
      </c>
      <c r="E54" s="204">
        <v>0</v>
      </c>
      <c r="F54" s="205">
        <v>0</v>
      </c>
      <c r="G54" s="204">
        <v>0</v>
      </c>
      <c r="H54" s="206">
        <v>0</v>
      </c>
      <c r="I54" s="122"/>
      <c r="J54" s="187"/>
      <c r="K54" s="187"/>
      <c r="L54" s="187"/>
    </row>
    <row r="55" spans="1:12" ht="15">
      <c r="A55" s="210"/>
      <c r="B55" s="205">
        <v>0</v>
      </c>
      <c r="C55" s="204">
        <v>0</v>
      </c>
      <c r="D55" s="205">
        <v>0</v>
      </c>
      <c r="E55" s="204">
        <v>0</v>
      </c>
      <c r="F55" s="205">
        <v>0</v>
      </c>
      <c r="G55" s="204">
        <v>0</v>
      </c>
      <c r="H55" s="206">
        <v>0</v>
      </c>
      <c r="I55" s="122"/>
      <c r="J55" s="187"/>
      <c r="K55" s="187"/>
      <c r="L55" s="187"/>
    </row>
    <row r="56" spans="1:12" ht="15">
      <c r="A56" s="210"/>
      <c r="B56" s="205">
        <v>0</v>
      </c>
      <c r="C56" s="204">
        <v>0</v>
      </c>
      <c r="D56" s="205">
        <v>0</v>
      </c>
      <c r="E56" s="204">
        <v>0</v>
      </c>
      <c r="F56" s="205">
        <v>0</v>
      </c>
      <c r="G56" s="204">
        <v>0</v>
      </c>
      <c r="H56" s="206">
        <v>0</v>
      </c>
      <c r="I56" s="122"/>
      <c r="J56" s="187"/>
      <c r="K56" s="187"/>
      <c r="L56" s="187"/>
    </row>
    <row r="57" spans="1:12" ht="15">
      <c r="A57" s="210"/>
      <c r="B57" s="205">
        <v>0</v>
      </c>
      <c r="C57" s="204">
        <v>0</v>
      </c>
      <c r="D57" s="205">
        <v>0</v>
      </c>
      <c r="E57" s="204">
        <v>0</v>
      </c>
      <c r="F57" s="205">
        <v>0</v>
      </c>
      <c r="G57" s="204">
        <v>0</v>
      </c>
      <c r="H57" s="206">
        <v>0</v>
      </c>
      <c r="I57" s="122"/>
      <c r="J57" s="187"/>
      <c r="K57" s="187"/>
      <c r="L57" s="187"/>
    </row>
    <row r="58" spans="1:12" ht="15">
      <c r="A58" s="210"/>
      <c r="B58" s="205">
        <v>0</v>
      </c>
      <c r="C58" s="204">
        <v>0</v>
      </c>
      <c r="D58" s="205">
        <v>0</v>
      </c>
      <c r="E58" s="204">
        <v>0</v>
      </c>
      <c r="F58" s="205">
        <v>0</v>
      </c>
      <c r="G58" s="204">
        <v>0</v>
      </c>
      <c r="H58" s="206">
        <v>0</v>
      </c>
      <c r="I58" s="122"/>
      <c r="J58" s="187"/>
      <c r="K58" s="187"/>
      <c r="L58" s="187"/>
    </row>
    <row r="59" spans="1:12" ht="15">
      <c r="A59" s="210"/>
      <c r="B59" s="205">
        <v>0</v>
      </c>
      <c r="C59" s="204">
        <v>0</v>
      </c>
      <c r="D59" s="205">
        <v>0</v>
      </c>
      <c r="E59" s="204">
        <v>0</v>
      </c>
      <c r="F59" s="205">
        <v>0</v>
      </c>
      <c r="G59" s="204">
        <v>0</v>
      </c>
      <c r="H59" s="206">
        <v>0</v>
      </c>
      <c r="I59" s="122"/>
      <c r="J59" s="187"/>
      <c r="K59" s="187"/>
      <c r="L59" s="187"/>
    </row>
    <row r="60" spans="1:12" ht="15">
      <c r="A60" s="210"/>
      <c r="B60" s="205">
        <v>0</v>
      </c>
      <c r="C60" s="204">
        <v>0</v>
      </c>
      <c r="D60" s="205">
        <v>0</v>
      </c>
      <c r="E60" s="204">
        <v>0</v>
      </c>
      <c r="F60" s="205">
        <v>0</v>
      </c>
      <c r="G60" s="204">
        <v>0</v>
      </c>
      <c r="H60" s="206">
        <v>0</v>
      </c>
      <c r="I60" s="122"/>
      <c r="J60" s="187"/>
      <c r="K60" s="187"/>
      <c r="L60" s="187"/>
    </row>
    <row r="61" spans="1:12" ht="15">
      <c r="A61" s="210"/>
      <c r="B61" s="205">
        <v>0</v>
      </c>
      <c r="C61" s="204">
        <v>0</v>
      </c>
      <c r="D61" s="205">
        <v>0</v>
      </c>
      <c r="E61" s="204">
        <v>0</v>
      </c>
      <c r="F61" s="205">
        <v>0</v>
      </c>
      <c r="G61" s="204">
        <v>0</v>
      </c>
      <c r="H61" s="206">
        <v>0</v>
      </c>
      <c r="I61" s="122"/>
      <c r="J61" s="187"/>
      <c r="K61" s="187"/>
      <c r="L61" s="187"/>
    </row>
    <row r="62" spans="1:12" ht="15">
      <c r="A62" s="210"/>
      <c r="B62" s="205">
        <v>0</v>
      </c>
      <c r="C62" s="204">
        <v>0</v>
      </c>
      <c r="D62" s="205">
        <v>0</v>
      </c>
      <c r="E62" s="204">
        <v>0</v>
      </c>
      <c r="F62" s="205">
        <v>0</v>
      </c>
      <c r="G62" s="204">
        <v>0</v>
      </c>
      <c r="H62" s="206">
        <v>0</v>
      </c>
      <c r="I62" s="122"/>
      <c r="J62" s="187"/>
      <c r="K62" s="187"/>
      <c r="L62" s="187"/>
    </row>
    <row r="63" spans="1:12" ht="15">
      <c r="A63" s="210"/>
      <c r="B63" s="205">
        <v>0</v>
      </c>
      <c r="C63" s="204">
        <v>0</v>
      </c>
      <c r="D63" s="205">
        <v>0</v>
      </c>
      <c r="E63" s="204">
        <v>0</v>
      </c>
      <c r="F63" s="205">
        <v>0</v>
      </c>
      <c r="G63" s="204">
        <v>0</v>
      </c>
      <c r="H63" s="206">
        <v>0</v>
      </c>
      <c r="I63" s="122"/>
      <c r="J63" s="187"/>
      <c r="K63" s="187"/>
      <c r="L63" s="187"/>
    </row>
    <row r="64" spans="1:12" ht="15">
      <c r="A64" s="210"/>
      <c r="B64" s="205">
        <v>0</v>
      </c>
      <c r="C64" s="204">
        <v>0</v>
      </c>
      <c r="D64" s="205">
        <v>0</v>
      </c>
      <c r="E64" s="204">
        <v>0</v>
      </c>
      <c r="F64" s="205">
        <v>0</v>
      </c>
      <c r="G64" s="204">
        <v>0</v>
      </c>
      <c r="H64" s="206">
        <v>0</v>
      </c>
      <c r="I64" s="122"/>
      <c r="J64" s="187"/>
      <c r="K64" s="187"/>
      <c r="L64" s="187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6">
      <selection activeCell="A17" sqref="A17:A2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78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79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40923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1</v>
      </c>
      <c r="C15" s="36"/>
      <c r="D15" s="37">
        <v>1</v>
      </c>
      <c r="E15" s="36"/>
      <c r="F15" s="35">
        <v>86.58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39</v>
      </c>
    </row>
    <row r="17" spans="1:9" ht="13.5">
      <c r="A17" s="115" t="s">
        <v>72</v>
      </c>
      <c r="B17" s="203">
        <v>0</v>
      </c>
      <c r="C17" s="204">
        <f>B17/B$15*1000*B$14</f>
        <v>0</v>
      </c>
      <c r="D17" s="205">
        <v>0</v>
      </c>
      <c r="E17" s="204">
        <v>0</v>
      </c>
      <c r="F17" s="205">
        <v>68.1</v>
      </c>
      <c r="G17" s="204">
        <f aca="true" t="shared" si="0" ref="G17:G23">F17/F$15*1000*F$14</f>
        <v>393.27789327789327</v>
      </c>
      <c r="H17" s="206">
        <f>LARGE((C17,E17,G17),1)</f>
        <v>393.27789327789327</v>
      </c>
      <c r="I17" s="120">
        <v>13</v>
      </c>
    </row>
    <row r="18" spans="1:9" ht="13.5">
      <c r="A18" s="212" t="s">
        <v>73</v>
      </c>
      <c r="B18" s="203">
        <v>0</v>
      </c>
      <c r="C18" s="204">
        <f>B18/B$15*1000*B$14</f>
        <v>0</v>
      </c>
      <c r="D18" s="205">
        <v>0</v>
      </c>
      <c r="E18" s="204">
        <v>0</v>
      </c>
      <c r="F18" s="205">
        <v>64.64</v>
      </c>
      <c r="G18" s="204">
        <f t="shared" si="0"/>
        <v>373.2963732963733</v>
      </c>
      <c r="H18" s="206">
        <f>LARGE((C18,E18,G18),1)</f>
        <v>373.2963732963733</v>
      </c>
      <c r="I18" s="120">
        <v>15</v>
      </c>
    </row>
    <row r="19" spans="1:9" ht="13.5">
      <c r="A19" s="213" t="s">
        <v>74</v>
      </c>
      <c r="B19" s="211">
        <v>0</v>
      </c>
      <c r="C19" s="204">
        <f>B19/B$15*1000*B$14</f>
        <v>0</v>
      </c>
      <c r="D19" s="205">
        <v>0</v>
      </c>
      <c r="E19" s="204">
        <v>0</v>
      </c>
      <c r="F19" s="205">
        <v>56.12</v>
      </c>
      <c r="G19" s="204">
        <f t="shared" si="0"/>
        <v>324.0933240933241</v>
      </c>
      <c r="H19" s="206">
        <f>LARGE((C19,E19,G19),1)</f>
        <v>324.0933240933241</v>
      </c>
      <c r="I19" s="120">
        <v>25</v>
      </c>
    </row>
    <row r="20" spans="1:9" ht="13.5">
      <c r="A20" s="213" t="s">
        <v>75</v>
      </c>
      <c r="B20" s="211">
        <v>0</v>
      </c>
      <c r="C20" s="204">
        <f>B20/B$15*1000*B$14</f>
        <v>0</v>
      </c>
      <c r="D20" s="205">
        <v>0</v>
      </c>
      <c r="E20" s="204">
        <v>0</v>
      </c>
      <c r="F20" s="205">
        <v>50.03</v>
      </c>
      <c r="G20" s="204">
        <f t="shared" si="0"/>
        <v>288.92353892353896</v>
      </c>
      <c r="H20" s="206">
        <f>LARGE((C20,E20,G20),1)</f>
        <v>288.92353892353896</v>
      </c>
      <c r="I20" s="120">
        <v>32</v>
      </c>
    </row>
    <row r="21" spans="1:9" ht="13.5">
      <c r="A21" s="214" t="s">
        <v>76</v>
      </c>
      <c r="B21" s="203">
        <v>0</v>
      </c>
      <c r="C21" s="204">
        <f>B21/B$15*1000*B$14</f>
        <v>0</v>
      </c>
      <c r="D21" s="205">
        <v>0</v>
      </c>
      <c r="E21" s="204">
        <v>0</v>
      </c>
      <c r="F21" s="205">
        <v>49.69</v>
      </c>
      <c r="G21" s="204">
        <f t="shared" si="0"/>
        <v>286.960036960037</v>
      </c>
      <c r="H21" s="206">
        <f>LARGE((C21,E21,G21),1)</f>
        <v>286.960036960037</v>
      </c>
      <c r="I21" s="120">
        <v>33</v>
      </c>
    </row>
    <row r="22" spans="1:9" ht="13.5">
      <c r="A22" s="121" t="s">
        <v>77</v>
      </c>
      <c r="B22" s="203">
        <v>0</v>
      </c>
      <c r="C22" s="204">
        <v>0</v>
      </c>
      <c r="D22" s="205">
        <v>0</v>
      </c>
      <c r="E22" s="204">
        <v>0</v>
      </c>
      <c r="F22" s="205">
        <v>48.42</v>
      </c>
      <c r="G22" s="204">
        <f t="shared" si="0"/>
        <v>279.6257796257796</v>
      </c>
      <c r="H22" s="206">
        <f>LARGE((C22,E22,G22),1)</f>
        <v>279.6257796257796</v>
      </c>
      <c r="I22" s="120">
        <v>36</v>
      </c>
    </row>
    <row r="23" spans="1:9" ht="13.5">
      <c r="A23" s="121"/>
      <c r="B23" s="203">
        <v>0</v>
      </c>
      <c r="C23" s="204">
        <v>0</v>
      </c>
      <c r="D23" s="205">
        <v>0</v>
      </c>
      <c r="E23" s="204">
        <v>0</v>
      </c>
      <c r="F23" s="205">
        <v>0</v>
      </c>
      <c r="G23" s="204">
        <f t="shared" si="0"/>
        <v>0</v>
      </c>
      <c r="H23" s="206">
        <f>LARGE((C23,E23,G23),1)</f>
        <v>0</v>
      </c>
      <c r="I23" s="120"/>
    </row>
    <row r="24" spans="1:9" ht="13.5">
      <c r="A24" s="121"/>
      <c r="B24" s="203">
        <v>0</v>
      </c>
      <c r="C24" s="204">
        <v>0</v>
      </c>
      <c r="D24" s="205">
        <v>0</v>
      </c>
      <c r="E24" s="204">
        <v>0</v>
      </c>
      <c r="F24" s="205">
        <v>0</v>
      </c>
      <c r="G24" s="204">
        <v>0</v>
      </c>
      <c r="H24" s="206">
        <v>0</v>
      </c>
      <c r="I24" s="120"/>
    </row>
    <row r="25" spans="1:9" ht="13.5">
      <c r="A25" s="121"/>
      <c r="B25" s="203">
        <v>0</v>
      </c>
      <c r="C25" s="204">
        <v>0</v>
      </c>
      <c r="D25" s="205">
        <v>0</v>
      </c>
      <c r="E25" s="204">
        <v>0</v>
      </c>
      <c r="F25" s="205">
        <v>0</v>
      </c>
      <c r="G25" s="204">
        <v>0</v>
      </c>
      <c r="H25" s="206">
        <v>0</v>
      </c>
      <c r="I25" s="120"/>
    </row>
    <row r="26" spans="1:9" ht="13.5">
      <c r="A26" s="121"/>
      <c r="B26" s="203">
        <v>0</v>
      </c>
      <c r="C26" s="204">
        <v>0</v>
      </c>
      <c r="D26" s="205">
        <v>0</v>
      </c>
      <c r="E26" s="204">
        <v>0</v>
      </c>
      <c r="F26" s="205">
        <v>0</v>
      </c>
      <c r="G26" s="204">
        <v>0</v>
      </c>
      <c r="H26" s="206">
        <v>0</v>
      </c>
      <c r="I26" s="120"/>
    </row>
    <row r="27" spans="1:9" ht="13.5">
      <c r="A27" s="121"/>
      <c r="B27" s="203">
        <v>0</v>
      </c>
      <c r="C27" s="204">
        <v>0</v>
      </c>
      <c r="D27" s="205">
        <v>0</v>
      </c>
      <c r="E27" s="204">
        <v>0</v>
      </c>
      <c r="F27" s="205">
        <v>0</v>
      </c>
      <c r="G27" s="204">
        <v>0</v>
      </c>
      <c r="H27" s="206">
        <v>0</v>
      </c>
      <c r="I27" s="120"/>
    </row>
    <row r="28" spans="1:9" ht="13.5">
      <c r="A28" s="121"/>
      <c r="B28" s="203">
        <v>0</v>
      </c>
      <c r="C28" s="204">
        <v>0</v>
      </c>
      <c r="D28" s="205">
        <v>0</v>
      </c>
      <c r="E28" s="204">
        <v>0</v>
      </c>
      <c r="F28" s="205">
        <v>0</v>
      </c>
      <c r="G28" s="204">
        <v>0</v>
      </c>
      <c r="H28" s="206">
        <v>0</v>
      </c>
      <c r="I28" s="120"/>
    </row>
    <row r="29" spans="1:9" ht="13.5">
      <c r="A29" s="121"/>
      <c r="B29" s="203">
        <v>0</v>
      </c>
      <c r="C29" s="204">
        <v>0</v>
      </c>
      <c r="D29" s="205">
        <v>0</v>
      </c>
      <c r="E29" s="204">
        <v>0</v>
      </c>
      <c r="F29" s="205">
        <v>0</v>
      </c>
      <c r="G29" s="204">
        <v>0</v>
      </c>
      <c r="H29" s="206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1">
      <selection activeCell="P44" sqref="P44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78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83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40924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71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</v>
      </c>
      <c r="C14" s="33"/>
      <c r="D14" s="34">
        <v>0</v>
      </c>
      <c r="E14" s="33"/>
      <c r="F14" s="34">
        <v>0.5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1</v>
      </c>
      <c r="C15" s="36"/>
      <c r="D15" s="37">
        <v>1</v>
      </c>
      <c r="E15" s="36"/>
      <c r="F15" s="37">
        <v>30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38</v>
      </c>
    </row>
    <row r="17" spans="1:9" ht="13.5">
      <c r="A17" s="115" t="s">
        <v>74</v>
      </c>
      <c r="B17" s="116">
        <v>0</v>
      </c>
      <c r="C17" s="117">
        <v>0</v>
      </c>
      <c r="D17" s="118">
        <v>0</v>
      </c>
      <c r="E17" s="117">
        <v>0</v>
      </c>
      <c r="F17" s="118">
        <v>12.48</v>
      </c>
      <c r="G17" s="204">
        <f aca="true" t="shared" si="0" ref="G17:G26">F17/F$15*1000*F$14</f>
        <v>208.00000000000003</v>
      </c>
      <c r="H17" s="206">
        <f>LARGE((C17,E17,G17),1)</f>
        <v>208.00000000000003</v>
      </c>
      <c r="I17" s="120">
        <v>32</v>
      </c>
    </row>
    <row r="18" spans="1:9" ht="13.5">
      <c r="A18" s="121" t="s">
        <v>72</v>
      </c>
      <c r="B18" s="116">
        <v>0</v>
      </c>
      <c r="C18" s="117">
        <v>0</v>
      </c>
      <c r="D18" s="118">
        <v>0</v>
      </c>
      <c r="E18" s="117">
        <v>0</v>
      </c>
      <c r="F18" s="118">
        <v>23.78</v>
      </c>
      <c r="G18" s="204">
        <f t="shared" si="0"/>
        <v>396.33333333333337</v>
      </c>
      <c r="H18" s="206">
        <f>LARGE((C18,E18,G18),1)</f>
        <v>396.33333333333337</v>
      </c>
      <c r="I18" s="120">
        <v>16</v>
      </c>
    </row>
    <row r="19" spans="1:9" ht="13.5">
      <c r="A19" s="121" t="s">
        <v>75</v>
      </c>
      <c r="B19" s="116">
        <v>0</v>
      </c>
      <c r="C19" s="117">
        <v>0</v>
      </c>
      <c r="D19" s="118">
        <v>0</v>
      </c>
      <c r="E19" s="117">
        <v>0</v>
      </c>
      <c r="F19" s="211">
        <v>12.48</v>
      </c>
      <c r="G19" s="204">
        <f t="shared" si="0"/>
        <v>208.00000000000003</v>
      </c>
      <c r="H19" s="206">
        <f>LARGE((C19,E19,G19),1)</f>
        <v>208.00000000000003</v>
      </c>
      <c r="I19" s="120">
        <v>32</v>
      </c>
    </row>
    <row r="20" spans="1:9" ht="13.5">
      <c r="A20" s="121" t="s">
        <v>77</v>
      </c>
      <c r="B20" s="116">
        <v>0</v>
      </c>
      <c r="C20" s="117">
        <v>0</v>
      </c>
      <c r="D20" s="118">
        <v>0</v>
      </c>
      <c r="E20" s="117">
        <v>0</v>
      </c>
      <c r="F20" s="211">
        <v>2</v>
      </c>
      <c r="G20" s="204">
        <f t="shared" si="0"/>
        <v>33.333333333333336</v>
      </c>
      <c r="H20" s="206">
        <f>LARGE((C20,E20,G20),1)</f>
        <v>33.333333333333336</v>
      </c>
      <c r="I20" s="120">
        <v>38</v>
      </c>
    </row>
    <row r="21" spans="1:9" ht="13.5">
      <c r="A21" s="121" t="s">
        <v>73</v>
      </c>
      <c r="B21" s="116">
        <v>0</v>
      </c>
      <c r="C21" s="117">
        <v>0</v>
      </c>
      <c r="D21" s="118">
        <v>0</v>
      </c>
      <c r="E21" s="117">
        <v>0</v>
      </c>
      <c r="F21" s="211">
        <v>12.48</v>
      </c>
      <c r="G21" s="204">
        <f t="shared" si="0"/>
        <v>208.00000000000003</v>
      </c>
      <c r="H21" s="206">
        <f>LARGE((C21,E21,G21),1)</f>
        <v>208.00000000000003</v>
      </c>
      <c r="I21" s="120">
        <v>32</v>
      </c>
    </row>
    <row r="22" spans="1:9" ht="13.5">
      <c r="A22" s="214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204">
        <f t="shared" si="0"/>
        <v>0</v>
      </c>
      <c r="H22" s="206">
        <f>LARGE((C22,E22,G22),1)</f>
        <v>0</v>
      </c>
      <c r="I22" s="120"/>
    </row>
    <row r="23" spans="1:9" ht="13.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204">
        <f t="shared" si="0"/>
        <v>0</v>
      </c>
      <c r="H23" s="119"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204">
        <f t="shared" si="0"/>
        <v>0</v>
      </c>
      <c r="H24" s="119"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204">
        <f t="shared" si="0"/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204">
        <f t="shared" si="0"/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3">
      <selection activeCell="C18" sqref="C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71"/>
      <c r="B1" s="100"/>
      <c r="C1" s="100"/>
      <c r="D1" s="100"/>
      <c r="E1" s="100"/>
      <c r="F1" s="100"/>
      <c r="G1" s="100"/>
      <c r="H1" s="100"/>
      <c r="I1" s="101"/>
    </row>
    <row r="2" spans="1:9" ht="15">
      <c r="A2" s="271"/>
      <c r="B2" s="273" t="s">
        <v>8</v>
      </c>
      <c r="C2" s="273"/>
      <c r="D2" s="273"/>
      <c r="E2" s="273"/>
      <c r="F2" s="273"/>
      <c r="G2" s="100"/>
      <c r="H2" s="100"/>
      <c r="I2" s="101"/>
    </row>
    <row r="3" spans="1:9" ht="15">
      <c r="A3" s="271"/>
      <c r="B3" s="102"/>
      <c r="C3" s="102"/>
      <c r="D3" s="102"/>
      <c r="E3" s="102"/>
      <c r="F3" s="102"/>
      <c r="G3" s="100"/>
      <c r="H3" s="100"/>
      <c r="I3" s="101"/>
    </row>
    <row r="4" spans="1:9" ht="15">
      <c r="A4" s="271"/>
      <c r="B4" s="273" t="s">
        <v>40</v>
      </c>
      <c r="C4" s="273"/>
      <c r="D4" s="273"/>
      <c r="E4" s="273"/>
      <c r="F4" s="273"/>
      <c r="G4" s="100"/>
      <c r="H4" s="100"/>
      <c r="I4" s="101"/>
    </row>
    <row r="5" spans="1:9" ht="15">
      <c r="A5" s="271"/>
      <c r="B5" s="100"/>
      <c r="C5" s="100"/>
      <c r="D5" s="100"/>
      <c r="E5" s="100"/>
      <c r="F5" s="100"/>
      <c r="G5" s="100"/>
      <c r="H5" s="100"/>
      <c r="I5" s="101"/>
    </row>
    <row r="6" spans="1:9" ht="15">
      <c r="A6" s="271"/>
      <c r="B6" s="272"/>
      <c r="C6" s="272"/>
      <c r="D6" s="100"/>
      <c r="E6" s="100"/>
      <c r="F6" s="100"/>
      <c r="G6" s="100"/>
      <c r="H6" s="100"/>
      <c r="I6" s="101"/>
    </row>
    <row r="7" spans="1:9" ht="15">
      <c r="A7" s="271"/>
      <c r="B7" s="100"/>
      <c r="C7" s="100"/>
      <c r="D7" s="100"/>
      <c r="E7" s="100"/>
      <c r="F7" s="100"/>
      <c r="G7" s="100"/>
      <c r="H7" s="100"/>
      <c r="I7" s="101"/>
    </row>
    <row r="8" spans="1:12" ht="15" customHeight="1">
      <c r="A8" s="103" t="s">
        <v>13</v>
      </c>
      <c r="B8" s="104" t="s">
        <v>85</v>
      </c>
      <c r="C8" s="104"/>
      <c r="D8" s="104"/>
      <c r="E8" s="104"/>
      <c r="F8" s="99"/>
      <c r="G8" s="99"/>
      <c r="H8" s="99"/>
      <c r="I8" s="101"/>
      <c r="J8" s="11"/>
      <c r="K8" s="11"/>
      <c r="L8" s="12"/>
    </row>
    <row r="9" spans="1:12" ht="15" customHeight="1">
      <c r="A9" s="103" t="s">
        <v>0</v>
      </c>
      <c r="B9" s="104" t="s">
        <v>86</v>
      </c>
      <c r="C9" s="104"/>
      <c r="D9" s="104"/>
      <c r="E9" s="104"/>
      <c r="F9" s="99"/>
      <c r="G9" s="99"/>
      <c r="H9" s="99"/>
      <c r="I9" s="101"/>
      <c r="J9" s="11"/>
      <c r="K9" s="11"/>
      <c r="L9" s="12"/>
    </row>
    <row r="10" spans="1:12" ht="15" customHeight="1">
      <c r="A10" s="103" t="s">
        <v>16</v>
      </c>
      <c r="B10" s="274">
        <v>40944</v>
      </c>
      <c r="C10" s="274"/>
      <c r="D10" s="105"/>
      <c r="E10" s="105"/>
      <c r="F10" s="28"/>
      <c r="G10" s="28"/>
      <c r="H10" s="28"/>
      <c r="I10" s="101"/>
      <c r="J10" s="11"/>
      <c r="K10" s="11"/>
      <c r="L10" s="12"/>
    </row>
    <row r="11" spans="1:9" ht="15" customHeight="1">
      <c r="A11" s="103" t="s">
        <v>39</v>
      </c>
      <c r="B11" s="104" t="s">
        <v>49</v>
      </c>
      <c r="C11" s="105"/>
      <c r="D11" s="100"/>
      <c r="E11" s="100"/>
      <c r="F11" s="100"/>
      <c r="G11" s="100"/>
      <c r="H11" s="100"/>
      <c r="I11" s="101"/>
    </row>
    <row r="12" spans="1:9" ht="15" customHeight="1">
      <c r="A12" s="103" t="s">
        <v>19</v>
      </c>
      <c r="B12" s="99" t="s">
        <v>26</v>
      </c>
      <c r="C12" s="100"/>
      <c r="D12" s="100"/>
      <c r="E12" s="100"/>
      <c r="F12" s="100"/>
      <c r="G12" s="100"/>
      <c r="H12" s="100"/>
      <c r="I12" s="101"/>
    </row>
    <row r="13" spans="1:9" ht="15" customHeight="1">
      <c r="A13" s="106" t="s">
        <v>15</v>
      </c>
      <c r="B13" s="29" t="s">
        <v>2</v>
      </c>
      <c r="C13" s="30"/>
      <c r="D13" s="31" t="s">
        <v>20</v>
      </c>
      <c r="E13" s="30"/>
      <c r="F13" s="31" t="s">
        <v>1</v>
      </c>
      <c r="G13" s="30"/>
      <c r="H13" s="107"/>
      <c r="I13" s="108" t="s">
        <v>29</v>
      </c>
    </row>
    <row r="14" spans="1:9" ht="15" customHeight="1">
      <c r="A14" s="106" t="s">
        <v>18</v>
      </c>
      <c r="B14" s="32">
        <v>0.75</v>
      </c>
      <c r="C14" s="33"/>
      <c r="D14" s="34">
        <v>0</v>
      </c>
      <c r="E14" s="33"/>
      <c r="F14" s="34">
        <v>0.8</v>
      </c>
      <c r="G14" s="33"/>
      <c r="H14" s="109" t="s">
        <v>21</v>
      </c>
      <c r="I14" s="110" t="s">
        <v>30</v>
      </c>
    </row>
    <row r="15" spans="1:9" ht="15" customHeight="1">
      <c r="A15" s="106" t="s">
        <v>17</v>
      </c>
      <c r="B15" s="35">
        <v>79.85</v>
      </c>
      <c r="C15" s="36"/>
      <c r="D15" s="37">
        <v>1</v>
      </c>
      <c r="E15" s="36"/>
      <c r="F15" s="37">
        <v>82.89</v>
      </c>
      <c r="G15" s="36"/>
      <c r="H15" s="109" t="s">
        <v>22</v>
      </c>
      <c r="I15" s="110" t="s">
        <v>31</v>
      </c>
    </row>
    <row r="16" spans="1:9" ht="13.5">
      <c r="A16" s="106"/>
      <c r="B16" s="111" t="s">
        <v>5</v>
      </c>
      <c r="C16" s="112" t="s">
        <v>4</v>
      </c>
      <c r="D16" s="112" t="s">
        <v>25</v>
      </c>
      <c r="E16" s="112" t="s">
        <v>4</v>
      </c>
      <c r="F16" s="112" t="s">
        <v>5</v>
      </c>
      <c r="G16" s="112" t="s">
        <v>4</v>
      </c>
      <c r="H16" s="113" t="s">
        <v>4</v>
      </c>
      <c r="I16" s="114">
        <v>45</v>
      </c>
    </row>
    <row r="17" spans="1:9" ht="13.5">
      <c r="A17" s="115" t="s">
        <v>51</v>
      </c>
      <c r="B17" s="116">
        <v>72.49</v>
      </c>
      <c r="C17" s="204">
        <f>B17/B$15*1000*B$14</f>
        <v>680.8703819661866</v>
      </c>
      <c r="D17" s="118">
        <v>0</v>
      </c>
      <c r="E17" s="117">
        <v>0</v>
      </c>
      <c r="F17" s="118">
        <v>62.92</v>
      </c>
      <c r="G17" s="204">
        <f>F17/F$15*1000*F$14</f>
        <v>607.262637230064</v>
      </c>
      <c r="H17" s="218">
        <f>LARGE((C17,E17,G17),1)</f>
        <v>680.8703819661866</v>
      </c>
      <c r="I17" s="120">
        <v>12</v>
      </c>
    </row>
    <row r="18" spans="1:9" ht="13.5">
      <c r="A18" s="207" t="s">
        <v>53</v>
      </c>
      <c r="B18" s="116">
        <v>63.4</v>
      </c>
      <c r="C18" s="216">
        <f>B18/B$15*1000*B$14</f>
        <v>595.4915466499688</v>
      </c>
      <c r="D18" s="118">
        <v>0</v>
      </c>
      <c r="E18" s="117">
        <v>0</v>
      </c>
      <c r="F18" s="118">
        <v>0</v>
      </c>
      <c r="G18" s="117">
        <v>0</v>
      </c>
      <c r="H18" s="218">
        <f>LARGE((C18,E18,G18),1)</f>
        <v>595.4915466499688</v>
      </c>
      <c r="I18" s="120">
        <v>24</v>
      </c>
    </row>
    <row r="19" spans="1:9" ht="13.5">
      <c r="A19" s="121"/>
      <c r="B19" s="116">
        <v>0</v>
      </c>
      <c r="C19" s="117">
        <v>0</v>
      </c>
      <c r="D19" s="118">
        <v>0</v>
      </c>
      <c r="E19" s="117">
        <v>0</v>
      </c>
      <c r="F19" s="118">
        <v>0</v>
      </c>
      <c r="G19" s="117">
        <v>0</v>
      </c>
      <c r="H19" s="218">
        <f>LARGE((C19,E19,G19),1)</f>
        <v>0</v>
      </c>
      <c r="I19" s="120"/>
    </row>
    <row r="20" spans="1:9" ht="13.5">
      <c r="A20" s="121"/>
      <c r="B20" s="116">
        <v>0</v>
      </c>
      <c r="C20" s="117">
        <v>0</v>
      </c>
      <c r="D20" s="118">
        <v>0</v>
      </c>
      <c r="E20" s="117">
        <v>0</v>
      </c>
      <c r="F20" s="118">
        <v>0</v>
      </c>
      <c r="G20" s="117">
        <v>0</v>
      </c>
      <c r="H20" s="218">
        <f>LARGE((C20,E20,G20),1)</f>
        <v>0</v>
      </c>
      <c r="I20" s="120"/>
    </row>
    <row r="21" spans="1:9" ht="13.5">
      <c r="A21" s="121"/>
      <c r="B21" s="116">
        <v>0</v>
      </c>
      <c r="C21" s="117">
        <v>0</v>
      </c>
      <c r="D21" s="118">
        <v>0</v>
      </c>
      <c r="E21" s="117">
        <v>0</v>
      </c>
      <c r="F21" s="118">
        <v>0</v>
      </c>
      <c r="G21" s="117">
        <v>0</v>
      </c>
      <c r="H21" s="218">
        <f>LARGE((C21,E21,G21),1)</f>
        <v>0</v>
      </c>
      <c r="I21" s="120"/>
    </row>
    <row r="22" spans="1:9" ht="13.5">
      <c r="A22" s="121"/>
      <c r="B22" s="116">
        <v>0</v>
      </c>
      <c r="C22" s="117">
        <v>0</v>
      </c>
      <c r="D22" s="118">
        <v>0</v>
      </c>
      <c r="E22" s="117">
        <v>0</v>
      </c>
      <c r="F22" s="118">
        <v>0</v>
      </c>
      <c r="G22" s="117">
        <v>0</v>
      </c>
      <c r="H22" s="119">
        <v>0</v>
      </c>
      <c r="I22" s="120"/>
    </row>
    <row r="23" spans="1:9" ht="13.5">
      <c r="A23" s="121"/>
      <c r="B23" s="116">
        <v>0</v>
      </c>
      <c r="C23" s="117">
        <v>0</v>
      </c>
      <c r="D23" s="118">
        <v>0</v>
      </c>
      <c r="E23" s="117">
        <v>0</v>
      </c>
      <c r="F23" s="118">
        <v>0</v>
      </c>
      <c r="G23" s="117">
        <v>0</v>
      </c>
      <c r="H23" s="119">
        <v>0</v>
      </c>
      <c r="I23" s="120"/>
    </row>
    <row r="24" spans="1:9" ht="13.5">
      <c r="A24" s="121"/>
      <c r="B24" s="116">
        <v>0</v>
      </c>
      <c r="C24" s="117">
        <v>0</v>
      </c>
      <c r="D24" s="118">
        <v>0</v>
      </c>
      <c r="E24" s="117">
        <v>0</v>
      </c>
      <c r="F24" s="118">
        <v>0</v>
      </c>
      <c r="G24" s="117">
        <v>0</v>
      </c>
      <c r="H24" s="119">
        <v>0</v>
      </c>
      <c r="I24" s="120"/>
    </row>
    <row r="25" spans="1:9" ht="13.5">
      <c r="A25" s="121"/>
      <c r="B25" s="116">
        <v>0</v>
      </c>
      <c r="C25" s="117">
        <v>0</v>
      </c>
      <c r="D25" s="118">
        <v>0</v>
      </c>
      <c r="E25" s="117">
        <v>0</v>
      </c>
      <c r="F25" s="118">
        <v>0</v>
      </c>
      <c r="G25" s="117">
        <v>0</v>
      </c>
      <c r="H25" s="119">
        <v>0</v>
      </c>
      <c r="I25" s="120"/>
    </row>
    <row r="26" spans="1:9" ht="13.5">
      <c r="A26" s="121"/>
      <c r="B26" s="116">
        <v>0</v>
      </c>
      <c r="C26" s="117">
        <v>0</v>
      </c>
      <c r="D26" s="118">
        <v>0</v>
      </c>
      <c r="E26" s="117">
        <v>0</v>
      </c>
      <c r="F26" s="118">
        <v>0</v>
      </c>
      <c r="G26" s="117">
        <v>0</v>
      </c>
      <c r="H26" s="119">
        <v>0</v>
      </c>
      <c r="I26" s="120"/>
    </row>
    <row r="27" spans="1:9" ht="13.5">
      <c r="A27" s="121"/>
      <c r="B27" s="116">
        <v>0</v>
      </c>
      <c r="C27" s="117">
        <v>0</v>
      </c>
      <c r="D27" s="118">
        <v>0</v>
      </c>
      <c r="E27" s="117">
        <v>0</v>
      </c>
      <c r="F27" s="118">
        <v>0</v>
      </c>
      <c r="G27" s="117">
        <v>0</v>
      </c>
      <c r="H27" s="119">
        <v>0</v>
      </c>
      <c r="I27" s="120"/>
    </row>
    <row r="28" spans="1:9" ht="13.5">
      <c r="A28" s="121"/>
      <c r="B28" s="116">
        <v>0</v>
      </c>
      <c r="C28" s="117">
        <v>0</v>
      </c>
      <c r="D28" s="118">
        <v>0</v>
      </c>
      <c r="E28" s="117">
        <v>0</v>
      </c>
      <c r="F28" s="118">
        <v>0</v>
      </c>
      <c r="G28" s="117">
        <v>0</v>
      </c>
      <c r="H28" s="119">
        <v>0</v>
      </c>
      <c r="I28" s="120"/>
    </row>
    <row r="29" spans="1:9" ht="13.5">
      <c r="A29" s="121"/>
      <c r="B29" s="116">
        <v>0</v>
      </c>
      <c r="C29" s="117">
        <v>0</v>
      </c>
      <c r="D29" s="118">
        <v>0</v>
      </c>
      <c r="E29" s="117">
        <v>0</v>
      </c>
      <c r="F29" s="118">
        <v>0</v>
      </c>
      <c r="G29" s="117">
        <v>0</v>
      </c>
      <c r="H29" s="119">
        <v>0</v>
      </c>
      <c r="I29" s="120"/>
    </row>
    <row r="30" spans="1:9" ht="13.5">
      <c r="A30" s="121"/>
      <c r="B30" s="116">
        <v>0</v>
      </c>
      <c r="C30" s="117">
        <v>0</v>
      </c>
      <c r="D30" s="118">
        <v>0</v>
      </c>
      <c r="E30" s="117">
        <v>0</v>
      </c>
      <c r="F30" s="118">
        <v>0</v>
      </c>
      <c r="G30" s="117">
        <v>0</v>
      </c>
      <c r="H30" s="119">
        <v>0</v>
      </c>
      <c r="I30" s="120"/>
    </row>
    <row r="31" spans="1:9" ht="13.5">
      <c r="A31" s="121"/>
      <c r="B31" s="116">
        <v>0</v>
      </c>
      <c r="C31" s="117">
        <v>0</v>
      </c>
      <c r="D31" s="118">
        <v>0</v>
      </c>
      <c r="E31" s="117">
        <v>0</v>
      </c>
      <c r="F31" s="118">
        <v>0</v>
      </c>
      <c r="G31" s="117">
        <v>0</v>
      </c>
      <c r="H31" s="119">
        <v>0</v>
      </c>
      <c r="I31" s="120"/>
    </row>
    <row r="32" spans="1:9" ht="13.5">
      <c r="A32" s="121"/>
      <c r="B32" s="116">
        <v>0</v>
      </c>
      <c r="C32" s="117">
        <v>0</v>
      </c>
      <c r="D32" s="118">
        <v>0</v>
      </c>
      <c r="E32" s="117">
        <v>0</v>
      </c>
      <c r="F32" s="118">
        <v>0</v>
      </c>
      <c r="G32" s="117">
        <v>0</v>
      </c>
      <c r="H32" s="119">
        <v>0</v>
      </c>
      <c r="I32" s="120"/>
    </row>
    <row r="33" spans="1:9" ht="13.5">
      <c r="A33" s="121"/>
      <c r="B33" s="116">
        <v>0</v>
      </c>
      <c r="C33" s="117">
        <v>0</v>
      </c>
      <c r="D33" s="118">
        <v>0</v>
      </c>
      <c r="E33" s="117">
        <v>0</v>
      </c>
      <c r="F33" s="118">
        <v>0</v>
      </c>
      <c r="G33" s="117">
        <v>0</v>
      </c>
      <c r="H33" s="119">
        <v>0</v>
      </c>
      <c r="I33" s="120"/>
    </row>
    <row r="34" spans="1:9" ht="13.5">
      <c r="A34" s="121"/>
      <c r="B34" s="116">
        <v>0</v>
      </c>
      <c r="C34" s="117">
        <v>0</v>
      </c>
      <c r="D34" s="118">
        <v>0</v>
      </c>
      <c r="E34" s="117">
        <v>0</v>
      </c>
      <c r="F34" s="118">
        <v>0</v>
      </c>
      <c r="G34" s="117">
        <v>0</v>
      </c>
      <c r="H34" s="119">
        <v>0</v>
      </c>
      <c r="I34" s="120"/>
    </row>
    <row r="35" spans="1:9" ht="13.5">
      <c r="A35" s="121"/>
      <c r="B35" s="116">
        <v>0</v>
      </c>
      <c r="C35" s="117">
        <v>0</v>
      </c>
      <c r="D35" s="118">
        <v>0</v>
      </c>
      <c r="E35" s="117">
        <v>0</v>
      </c>
      <c r="F35" s="118">
        <v>0</v>
      </c>
      <c r="G35" s="117">
        <v>0</v>
      </c>
      <c r="H35" s="119">
        <v>0</v>
      </c>
      <c r="I35" s="120"/>
    </row>
    <row r="36" spans="1:9" ht="13.5">
      <c r="A36" s="121"/>
      <c r="B36" s="116">
        <v>0</v>
      </c>
      <c r="C36" s="117">
        <v>0</v>
      </c>
      <c r="D36" s="118">
        <v>0</v>
      </c>
      <c r="E36" s="117">
        <v>0</v>
      </c>
      <c r="F36" s="118">
        <v>0</v>
      </c>
      <c r="G36" s="117">
        <v>0</v>
      </c>
      <c r="H36" s="119">
        <v>0</v>
      </c>
      <c r="I36" s="120"/>
    </row>
    <row r="37" spans="1:9" ht="13.5">
      <c r="A37" s="121"/>
      <c r="B37" s="116">
        <v>0</v>
      </c>
      <c r="C37" s="117">
        <v>0</v>
      </c>
      <c r="D37" s="118">
        <v>0</v>
      </c>
      <c r="E37" s="117">
        <v>0</v>
      </c>
      <c r="F37" s="118">
        <v>0</v>
      </c>
      <c r="G37" s="117">
        <v>0</v>
      </c>
      <c r="H37" s="119">
        <v>0</v>
      </c>
      <c r="I37" s="120"/>
    </row>
    <row r="38" spans="1:9" ht="15">
      <c r="A38" s="121"/>
      <c r="B38" s="116">
        <v>0</v>
      </c>
      <c r="C38" s="117">
        <v>0</v>
      </c>
      <c r="D38" s="118">
        <v>0</v>
      </c>
      <c r="E38" s="117">
        <v>0</v>
      </c>
      <c r="F38" s="118">
        <v>0</v>
      </c>
      <c r="G38" s="117">
        <v>0</v>
      </c>
      <c r="H38" s="119">
        <v>0</v>
      </c>
      <c r="I38" s="122"/>
    </row>
    <row r="39" spans="1:9" ht="15">
      <c r="A39" s="121"/>
      <c r="B39" s="116">
        <v>0</v>
      </c>
      <c r="C39" s="117">
        <v>0</v>
      </c>
      <c r="D39" s="118">
        <v>0</v>
      </c>
      <c r="E39" s="117">
        <v>0</v>
      </c>
      <c r="F39" s="118">
        <v>0</v>
      </c>
      <c r="G39" s="117">
        <v>0</v>
      </c>
      <c r="H39" s="119">
        <v>0</v>
      </c>
      <c r="I39" s="122"/>
    </row>
    <row r="40" spans="1:9" ht="15">
      <c r="A40" s="121"/>
      <c r="B40" s="116">
        <v>0</v>
      </c>
      <c r="C40" s="117">
        <v>0</v>
      </c>
      <c r="D40" s="118">
        <v>0</v>
      </c>
      <c r="E40" s="117">
        <v>0</v>
      </c>
      <c r="F40" s="118">
        <v>0</v>
      </c>
      <c r="G40" s="117">
        <v>0</v>
      </c>
      <c r="H40" s="119">
        <v>0</v>
      </c>
      <c r="I40" s="122"/>
    </row>
    <row r="41" spans="1:9" ht="15">
      <c r="A41" s="121"/>
      <c r="B41" s="116">
        <v>0</v>
      </c>
      <c r="C41" s="117">
        <v>0</v>
      </c>
      <c r="D41" s="118">
        <v>0</v>
      </c>
      <c r="E41" s="117">
        <v>0</v>
      </c>
      <c r="F41" s="118">
        <v>0</v>
      </c>
      <c r="G41" s="117">
        <v>0</v>
      </c>
      <c r="H41" s="119">
        <v>0</v>
      </c>
      <c r="I41" s="122"/>
    </row>
    <row r="42" spans="1:9" ht="15">
      <c r="A42" s="121"/>
      <c r="B42" s="116">
        <v>0</v>
      </c>
      <c r="C42" s="117">
        <v>0</v>
      </c>
      <c r="D42" s="118">
        <v>0</v>
      </c>
      <c r="E42" s="117">
        <v>0</v>
      </c>
      <c r="F42" s="118">
        <v>0</v>
      </c>
      <c r="G42" s="117">
        <v>0</v>
      </c>
      <c r="H42" s="119">
        <v>0</v>
      </c>
      <c r="I42" s="122"/>
    </row>
    <row r="43" spans="1:9" ht="15">
      <c r="A43" s="121"/>
      <c r="B43" s="116">
        <v>0</v>
      </c>
      <c r="C43" s="117">
        <v>0</v>
      </c>
      <c r="D43" s="118">
        <v>0</v>
      </c>
      <c r="E43" s="117">
        <v>0</v>
      </c>
      <c r="F43" s="118">
        <v>0</v>
      </c>
      <c r="G43" s="117">
        <v>0</v>
      </c>
      <c r="H43" s="119">
        <v>0</v>
      </c>
      <c r="I43" s="122"/>
    </row>
    <row r="44" spans="1:9" ht="15">
      <c r="A44" s="121"/>
      <c r="B44" s="116">
        <v>0</v>
      </c>
      <c r="C44" s="117">
        <v>0</v>
      </c>
      <c r="D44" s="118">
        <v>0</v>
      </c>
      <c r="E44" s="117">
        <v>0</v>
      </c>
      <c r="F44" s="118">
        <v>0</v>
      </c>
      <c r="G44" s="117">
        <v>0</v>
      </c>
      <c r="H44" s="119">
        <v>0</v>
      </c>
      <c r="I44" s="122"/>
    </row>
    <row r="45" spans="1:9" ht="15">
      <c r="A45" s="121"/>
      <c r="B45" s="116">
        <v>0</v>
      </c>
      <c r="C45" s="117">
        <v>0</v>
      </c>
      <c r="D45" s="118">
        <v>0</v>
      </c>
      <c r="E45" s="117">
        <v>0</v>
      </c>
      <c r="F45" s="118">
        <v>0</v>
      </c>
      <c r="G45" s="117">
        <v>0</v>
      </c>
      <c r="H45" s="119">
        <v>0</v>
      </c>
      <c r="I45" s="122"/>
    </row>
    <row r="46" spans="1:9" ht="15">
      <c r="A46" s="123"/>
      <c r="B46" s="118">
        <v>0</v>
      </c>
      <c r="C46" s="117">
        <v>0</v>
      </c>
      <c r="D46" s="118">
        <v>0</v>
      </c>
      <c r="E46" s="117">
        <v>0</v>
      </c>
      <c r="F46" s="118">
        <v>0</v>
      </c>
      <c r="G46" s="117">
        <v>0</v>
      </c>
      <c r="H46" s="119">
        <v>0</v>
      </c>
      <c r="I46" s="122"/>
    </row>
    <row r="47" spans="1:9" ht="15">
      <c r="A47" s="123"/>
      <c r="B47" s="118">
        <v>0</v>
      </c>
      <c r="C47" s="117">
        <v>0</v>
      </c>
      <c r="D47" s="118">
        <v>0</v>
      </c>
      <c r="E47" s="117">
        <v>0</v>
      </c>
      <c r="F47" s="118">
        <v>0</v>
      </c>
      <c r="G47" s="117">
        <v>0</v>
      </c>
      <c r="H47" s="119">
        <v>0</v>
      </c>
      <c r="I47" s="122"/>
    </row>
    <row r="48" spans="1:9" ht="15">
      <c r="A48" s="123"/>
      <c r="B48" s="118">
        <v>0</v>
      </c>
      <c r="C48" s="117">
        <v>0</v>
      </c>
      <c r="D48" s="118">
        <v>0</v>
      </c>
      <c r="E48" s="117">
        <v>0</v>
      </c>
      <c r="F48" s="118">
        <v>0</v>
      </c>
      <c r="G48" s="117">
        <v>0</v>
      </c>
      <c r="H48" s="119">
        <v>0</v>
      </c>
      <c r="I48" s="122"/>
    </row>
    <row r="49" spans="1:9" ht="15">
      <c r="A49" s="123"/>
      <c r="B49" s="118">
        <v>0</v>
      </c>
      <c r="C49" s="117">
        <v>0</v>
      </c>
      <c r="D49" s="118">
        <v>0</v>
      </c>
      <c r="E49" s="117">
        <v>0</v>
      </c>
      <c r="F49" s="118">
        <v>0</v>
      </c>
      <c r="G49" s="117">
        <v>0</v>
      </c>
      <c r="H49" s="119">
        <v>0</v>
      </c>
      <c r="I49" s="122"/>
    </row>
    <row r="50" spans="1:9" ht="15">
      <c r="A50" s="123"/>
      <c r="B50" s="118">
        <v>0</v>
      </c>
      <c r="C50" s="117">
        <v>0</v>
      </c>
      <c r="D50" s="118">
        <v>0</v>
      </c>
      <c r="E50" s="117">
        <v>0</v>
      </c>
      <c r="F50" s="118">
        <v>0</v>
      </c>
      <c r="G50" s="117">
        <v>0</v>
      </c>
      <c r="H50" s="119">
        <v>0</v>
      </c>
      <c r="I50" s="122"/>
    </row>
    <row r="51" spans="1:9" ht="15">
      <c r="A51" s="123"/>
      <c r="B51" s="118">
        <v>0</v>
      </c>
      <c r="C51" s="117">
        <v>0</v>
      </c>
      <c r="D51" s="118">
        <v>0</v>
      </c>
      <c r="E51" s="117">
        <v>0</v>
      </c>
      <c r="F51" s="118">
        <v>0</v>
      </c>
      <c r="G51" s="117">
        <v>0</v>
      </c>
      <c r="H51" s="119">
        <v>0</v>
      </c>
      <c r="I51" s="122"/>
    </row>
    <row r="52" spans="1:9" ht="15">
      <c r="A52" s="123"/>
      <c r="B52" s="118">
        <v>0</v>
      </c>
      <c r="C52" s="117">
        <v>0</v>
      </c>
      <c r="D52" s="118">
        <v>0</v>
      </c>
      <c r="E52" s="117">
        <v>0</v>
      </c>
      <c r="F52" s="118">
        <v>0</v>
      </c>
      <c r="G52" s="117">
        <v>0</v>
      </c>
      <c r="H52" s="119">
        <v>0</v>
      </c>
      <c r="I52" s="122"/>
    </row>
    <row r="53" spans="1:9" ht="15">
      <c r="A53" s="123"/>
      <c r="B53" s="118">
        <v>0</v>
      </c>
      <c r="C53" s="117">
        <v>0</v>
      </c>
      <c r="D53" s="118">
        <v>0</v>
      </c>
      <c r="E53" s="117">
        <v>0</v>
      </c>
      <c r="F53" s="118">
        <v>0</v>
      </c>
      <c r="G53" s="117">
        <v>0</v>
      </c>
      <c r="H53" s="119">
        <v>0</v>
      </c>
      <c r="I53" s="122"/>
    </row>
    <row r="54" spans="1:9" ht="15">
      <c r="A54" s="123"/>
      <c r="B54" s="118">
        <v>0</v>
      </c>
      <c r="C54" s="117">
        <v>0</v>
      </c>
      <c r="D54" s="118">
        <v>0</v>
      </c>
      <c r="E54" s="117">
        <v>0</v>
      </c>
      <c r="F54" s="118">
        <v>0</v>
      </c>
      <c r="G54" s="117">
        <v>0</v>
      </c>
      <c r="H54" s="119">
        <v>0</v>
      </c>
      <c r="I54" s="122"/>
    </row>
    <row r="55" spans="1:9" ht="15">
      <c r="A55" s="123"/>
      <c r="B55" s="118">
        <v>0</v>
      </c>
      <c r="C55" s="117">
        <v>0</v>
      </c>
      <c r="D55" s="118">
        <v>0</v>
      </c>
      <c r="E55" s="117">
        <v>0</v>
      </c>
      <c r="F55" s="118">
        <v>0</v>
      </c>
      <c r="G55" s="117">
        <v>0</v>
      </c>
      <c r="H55" s="119">
        <v>0</v>
      </c>
      <c r="I55" s="122"/>
    </row>
    <row r="56" spans="1:9" ht="15">
      <c r="A56" s="123"/>
      <c r="B56" s="118">
        <v>0</v>
      </c>
      <c r="C56" s="117">
        <v>0</v>
      </c>
      <c r="D56" s="118">
        <v>0</v>
      </c>
      <c r="E56" s="117">
        <v>0</v>
      </c>
      <c r="F56" s="118">
        <v>0</v>
      </c>
      <c r="G56" s="117">
        <v>0</v>
      </c>
      <c r="H56" s="119">
        <v>0</v>
      </c>
      <c r="I56" s="122"/>
    </row>
    <row r="57" spans="1:9" ht="15">
      <c r="A57" s="123"/>
      <c r="B57" s="118">
        <v>0</v>
      </c>
      <c r="C57" s="117">
        <v>0</v>
      </c>
      <c r="D57" s="118">
        <v>0</v>
      </c>
      <c r="E57" s="117">
        <v>0</v>
      </c>
      <c r="F57" s="118">
        <v>0</v>
      </c>
      <c r="G57" s="117">
        <v>0</v>
      </c>
      <c r="H57" s="119">
        <v>0</v>
      </c>
      <c r="I57" s="122"/>
    </row>
    <row r="58" spans="1:9" ht="15">
      <c r="A58" s="123"/>
      <c r="B58" s="118">
        <v>0</v>
      </c>
      <c r="C58" s="117">
        <v>0</v>
      </c>
      <c r="D58" s="118">
        <v>0</v>
      </c>
      <c r="E58" s="117">
        <v>0</v>
      </c>
      <c r="F58" s="118">
        <v>0</v>
      </c>
      <c r="G58" s="117">
        <v>0</v>
      </c>
      <c r="H58" s="119">
        <v>0</v>
      </c>
      <c r="I58" s="122"/>
    </row>
    <row r="59" spans="1:9" ht="15">
      <c r="A59" s="123"/>
      <c r="B59" s="118">
        <v>0</v>
      </c>
      <c r="C59" s="117">
        <v>0</v>
      </c>
      <c r="D59" s="118">
        <v>0</v>
      </c>
      <c r="E59" s="117">
        <v>0</v>
      </c>
      <c r="F59" s="118">
        <v>0</v>
      </c>
      <c r="G59" s="117">
        <v>0</v>
      </c>
      <c r="H59" s="119">
        <v>0</v>
      </c>
      <c r="I59" s="122"/>
    </row>
    <row r="60" spans="1:9" ht="15">
      <c r="A60" s="123"/>
      <c r="B60" s="118">
        <v>0</v>
      </c>
      <c r="C60" s="117">
        <v>0</v>
      </c>
      <c r="D60" s="118">
        <v>0</v>
      </c>
      <c r="E60" s="117">
        <v>0</v>
      </c>
      <c r="F60" s="118">
        <v>0</v>
      </c>
      <c r="G60" s="117">
        <v>0</v>
      </c>
      <c r="H60" s="119">
        <v>0</v>
      </c>
      <c r="I60" s="122"/>
    </row>
    <row r="61" spans="1:9" ht="15">
      <c r="A61" s="123"/>
      <c r="B61" s="118">
        <v>0</v>
      </c>
      <c r="C61" s="117">
        <v>0</v>
      </c>
      <c r="D61" s="118">
        <v>0</v>
      </c>
      <c r="E61" s="117">
        <v>0</v>
      </c>
      <c r="F61" s="118">
        <v>0</v>
      </c>
      <c r="G61" s="117">
        <v>0</v>
      </c>
      <c r="H61" s="119">
        <v>0</v>
      </c>
      <c r="I61" s="122"/>
    </row>
    <row r="62" spans="1:9" ht="15">
      <c r="A62" s="123"/>
      <c r="B62" s="118">
        <v>0</v>
      </c>
      <c r="C62" s="117">
        <v>0</v>
      </c>
      <c r="D62" s="118">
        <v>0</v>
      </c>
      <c r="E62" s="117">
        <v>0</v>
      </c>
      <c r="F62" s="118">
        <v>0</v>
      </c>
      <c r="G62" s="117">
        <v>0</v>
      </c>
      <c r="H62" s="119">
        <v>0</v>
      </c>
      <c r="I62" s="122"/>
    </row>
    <row r="63" spans="1:9" ht="15">
      <c r="A63" s="123"/>
      <c r="B63" s="118">
        <v>0</v>
      </c>
      <c r="C63" s="117">
        <v>0</v>
      </c>
      <c r="D63" s="118">
        <v>0</v>
      </c>
      <c r="E63" s="117">
        <v>0</v>
      </c>
      <c r="F63" s="118">
        <v>0</v>
      </c>
      <c r="G63" s="117">
        <v>0</v>
      </c>
      <c r="H63" s="119">
        <v>0</v>
      </c>
      <c r="I63" s="122"/>
    </row>
    <row r="64" spans="1:9" ht="15">
      <c r="A64" s="123"/>
      <c r="B64" s="118">
        <v>0</v>
      </c>
      <c r="C64" s="117">
        <v>0</v>
      </c>
      <c r="D64" s="118">
        <v>0</v>
      </c>
      <c r="E64" s="117">
        <v>0</v>
      </c>
      <c r="F64" s="118">
        <v>0</v>
      </c>
      <c r="G64" s="117">
        <v>0</v>
      </c>
      <c r="H64" s="119">
        <v>0</v>
      </c>
      <c r="I64" s="12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2014-03-01T22:20:02Z</cp:lastPrinted>
  <dcterms:created xsi:type="dcterms:W3CDTF">2012-03-02T21:02:09Z</dcterms:created>
  <dcterms:modified xsi:type="dcterms:W3CDTF">2017-06-21T23:44:02Z</dcterms:modified>
  <cp:category/>
  <cp:version/>
  <cp:contentType/>
  <cp:contentStatus/>
</cp:coreProperties>
</file>