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7060" yWindow="0" windowWidth="25600" windowHeight="16060" tabRatio="1000"/>
  </bookViews>
  <sheets>
    <sheet name="RPA Caclulations" sheetId="1" r:id="rId1"/>
    <sheet name="Finish Order" sheetId="71" r:id="rId2"/>
    <sheet name="Calabogie Canada Cup Jan 13" sheetId="4" r:id="rId3"/>
    <sheet name="Calabogie Canada Cup Jan 14" sheetId="3" r:id="rId4"/>
    <sheet name="NorAm Val St-Come - MO" sheetId="5" r:id="rId5"/>
    <sheet name="NorAm Val St-Come - DM" sheetId="72" r:id="rId6"/>
    <sheet name="North Bay TT Day 1" sheetId="73" r:id="rId7"/>
    <sheet name="North Bay TT Day 2" sheetId="74" r:id="rId8"/>
    <sheet name="Canada Cup Red Deer" sheetId="76" r:id="rId9"/>
    <sheet name="Caledon TT" sheetId="75" r:id="rId10"/>
    <sheet name="Provincials MO" sheetId="77" r:id="rId11"/>
    <sheet name="Provincials DM" sheetId="79" r:id="rId12"/>
    <sheet name="Park City NorAm MO" sheetId="80" r:id="rId13"/>
    <sheet name="Park City NorAM DM" sheetId="81" r:id="rId14"/>
    <sheet name="Junior Nats MO" sheetId="82" r:id="rId15"/>
    <sheet name="Canadian Champs MO" sheetId="83" r:id="rId16"/>
    <sheet name="Canadian Champs DM" sheetId="84" r:id="rId17"/>
  </sheets>
  <definedNames>
    <definedName name="_xlnm.Print_Titles" localSheetId="0">'RPA Caclulations'!$C:$C,'RPA Caclulations'!$1:$5</definedName>
  </definedNames>
  <calcPr calcId="171027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9" i="71" l="1"/>
  <c r="P10" i="71"/>
  <c r="P11" i="71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Q8" i="71"/>
  <c r="Q7" i="71"/>
  <c r="P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8" i="71"/>
  <c r="P7" i="71"/>
  <c r="Q75" i="71"/>
  <c r="Q74" i="71"/>
  <c r="Q73" i="71"/>
  <c r="Q72" i="71"/>
  <c r="Q71" i="71"/>
  <c r="Q70" i="71"/>
  <c r="Q69" i="71"/>
  <c r="Q68" i="71"/>
  <c r="Q67" i="71"/>
  <c r="Q66" i="71"/>
  <c r="Q65" i="71"/>
  <c r="Q64" i="71"/>
  <c r="Q63" i="71"/>
  <c r="Q62" i="71"/>
  <c r="Q61" i="71"/>
  <c r="Q60" i="71"/>
  <c r="Q59" i="71"/>
  <c r="Q58" i="71"/>
  <c r="Q57" i="71"/>
  <c r="Q56" i="71"/>
  <c r="Q55" i="71"/>
  <c r="Q54" i="71"/>
  <c r="Q53" i="71"/>
  <c r="Q52" i="71"/>
  <c r="Q51" i="71"/>
  <c r="Q50" i="71"/>
  <c r="Q49" i="71"/>
  <c r="Q48" i="71"/>
  <c r="Q47" i="71"/>
  <c r="Q46" i="71"/>
  <c r="Q45" i="71"/>
  <c r="Q44" i="71"/>
  <c r="Q43" i="71"/>
  <c r="Q42" i="71"/>
  <c r="Q41" i="71"/>
  <c r="Q40" i="71"/>
  <c r="Q39" i="71"/>
  <c r="F17" i="1"/>
  <c r="F7" i="1"/>
  <c r="F8" i="1"/>
  <c r="F9" i="1"/>
  <c r="F10" i="1"/>
  <c r="F11" i="1"/>
  <c r="F12" i="1"/>
  <c r="F13" i="1"/>
  <c r="F14" i="1"/>
  <c r="F15" i="1"/>
  <c r="F16" i="1"/>
  <c r="F6" i="1"/>
  <c r="J6" i="1"/>
  <c r="G6" i="1"/>
  <c r="I7" i="1"/>
  <c r="I8" i="1"/>
  <c r="I9" i="1"/>
  <c r="I10" i="1"/>
  <c r="I11" i="1"/>
  <c r="I12" i="1"/>
  <c r="I13" i="1"/>
  <c r="I14" i="1"/>
  <c r="I15" i="1"/>
  <c r="I16" i="1"/>
  <c r="I17" i="1"/>
  <c r="H7" i="1"/>
  <c r="H8" i="1"/>
  <c r="H9" i="1"/>
  <c r="H10" i="1"/>
  <c r="H11" i="1"/>
  <c r="H12" i="1"/>
  <c r="H13" i="1"/>
  <c r="H14" i="1"/>
  <c r="H15" i="1"/>
  <c r="H16" i="1"/>
  <c r="H17" i="1"/>
  <c r="G7" i="1"/>
  <c r="G8" i="1"/>
  <c r="G9" i="1"/>
  <c r="G10" i="1"/>
  <c r="G11" i="1"/>
  <c r="G12" i="1"/>
  <c r="G13" i="1"/>
  <c r="G14" i="1"/>
  <c r="G15" i="1"/>
  <c r="G16" i="1"/>
  <c r="G17" i="1"/>
  <c r="I6" i="1"/>
  <c r="H6" i="1"/>
  <c r="Z7" i="1"/>
  <c r="Z8" i="1"/>
  <c r="Z9" i="1"/>
  <c r="Z10" i="1"/>
  <c r="Z11" i="1"/>
  <c r="Z12" i="1"/>
  <c r="Z13" i="1"/>
  <c r="Z14" i="1"/>
  <c r="Z15" i="1"/>
  <c r="Z16" i="1"/>
  <c r="Z17" i="1"/>
  <c r="Z6" i="1"/>
  <c r="Y7" i="1"/>
  <c r="Y8" i="1"/>
  <c r="Y9" i="1"/>
  <c r="Y10" i="1"/>
  <c r="Y11" i="1"/>
  <c r="Y12" i="1"/>
  <c r="Y13" i="1"/>
  <c r="Y14" i="1"/>
  <c r="Y15" i="1"/>
  <c r="Y16" i="1"/>
  <c r="Y17" i="1"/>
  <c r="Y6" i="1"/>
  <c r="C22" i="84"/>
  <c r="E22" i="84"/>
  <c r="G22" i="84"/>
  <c r="H22" i="84"/>
  <c r="C21" i="84"/>
  <c r="E21" i="84"/>
  <c r="G21" i="84"/>
  <c r="H21" i="84"/>
  <c r="C20" i="84"/>
  <c r="E20" i="84"/>
  <c r="G20" i="84"/>
  <c r="H20" i="84"/>
  <c r="C19" i="84"/>
  <c r="E19" i="84"/>
  <c r="G19" i="84"/>
  <c r="H19" i="84"/>
  <c r="C18" i="84"/>
  <c r="E18" i="84"/>
  <c r="G18" i="84"/>
  <c r="H18" i="84"/>
  <c r="C17" i="84"/>
  <c r="E17" i="84"/>
  <c r="G17" i="84"/>
  <c r="H17" i="84"/>
  <c r="C24" i="83"/>
  <c r="E24" i="83"/>
  <c r="G24" i="83"/>
  <c r="H24" i="83"/>
  <c r="C23" i="83"/>
  <c r="E23" i="83"/>
  <c r="G23" i="83"/>
  <c r="H23" i="83"/>
  <c r="C22" i="83"/>
  <c r="E22" i="83"/>
  <c r="G22" i="83"/>
  <c r="H22" i="83"/>
  <c r="C21" i="83"/>
  <c r="E21" i="83"/>
  <c r="G21" i="83"/>
  <c r="H21" i="83"/>
  <c r="C20" i="83"/>
  <c r="E20" i="83"/>
  <c r="G20" i="83"/>
  <c r="H20" i="83"/>
  <c r="C19" i="83"/>
  <c r="E19" i="83"/>
  <c r="G19" i="83"/>
  <c r="H19" i="83"/>
  <c r="C18" i="83"/>
  <c r="E18" i="83"/>
  <c r="G18" i="83"/>
  <c r="H18" i="83"/>
  <c r="C17" i="83"/>
  <c r="E17" i="83"/>
  <c r="G17" i="83"/>
  <c r="H17" i="83"/>
  <c r="L7" i="1"/>
  <c r="M7" i="1"/>
  <c r="N7" i="1"/>
  <c r="O7" i="1"/>
  <c r="C17" i="73"/>
  <c r="E17" i="73"/>
  <c r="G17" i="73"/>
  <c r="H17" i="73"/>
  <c r="P7" i="1"/>
  <c r="C19" i="74"/>
  <c r="E19" i="74"/>
  <c r="G19" i="74"/>
  <c r="H19" i="74"/>
  <c r="Q7" i="1"/>
  <c r="C17" i="75"/>
  <c r="E17" i="75"/>
  <c r="G17" i="75"/>
  <c r="H17" i="75"/>
  <c r="R7" i="1"/>
  <c r="S7" i="1"/>
  <c r="C17" i="77"/>
  <c r="E17" i="77"/>
  <c r="G17" i="77"/>
  <c r="H17" i="77"/>
  <c r="T7" i="1"/>
  <c r="C17" i="79"/>
  <c r="E17" i="79"/>
  <c r="G17" i="79"/>
  <c r="H17" i="79"/>
  <c r="U7" i="1"/>
  <c r="V7" i="1"/>
  <c r="W7" i="1"/>
  <c r="C17" i="82"/>
  <c r="E17" i="82"/>
  <c r="G17" i="82"/>
  <c r="H17" i="82"/>
  <c r="X7" i="1"/>
  <c r="L8" i="1"/>
  <c r="M8" i="1"/>
  <c r="N8" i="1"/>
  <c r="O8" i="1"/>
  <c r="C18" i="73"/>
  <c r="E18" i="73"/>
  <c r="G18" i="73"/>
  <c r="H18" i="73"/>
  <c r="P8" i="1"/>
  <c r="C17" i="74"/>
  <c r="E17" i="74"/>
  <c r="G17" i="74"/>
  <c r="H17" i="74"/>
  <c r="Q8" i="1"/>
  <c r="C18" i="75"/>
  <c r="E18" i="75"/>
  <c r="G18" i="75"/>
  <c r="H18" i="75"/>
  <c r="R8" i="1"/>
  <c r="S8" i="1"/>
  <c r="C18" i="77"/>
  <c r="E18" i="77"/>
  <c r="G18" i="77"/>
  <c r="H18" i="77"/>
  <c r="T8" i="1"/>
  <c r="C18" i="79"/>
  <c r="E18" i="79"/>
  <c r="G18" i="79"/>
  <c r="H18" i="79"/>
  <c r="U8" i="1"/>
  <c r="V8" i="1"/>
  <c r="W8" i="1"/>
  <c r="C18" i="82"/>
  <c r="E18" i="82"/>
  <c r="G18" i="82"/>
  <c r="H18" i="82"/>
  <c r="X8" i="1"/>
  <c r="L9" i="1"/>
  <c r="M9" i="1"/>
  <c r="N9" i="1"/>
  <c r="O9" i="1"/>
  <c r="C19" i="73"/>
  <c r="E19" i="73"/>
  <c r="G19" i="73"/>
  <c r="H19" i="73"/>
  <c r="P9" i="1"/>
  <c r="C18" i="74"/>
  <c r="E18" i="74"/>
  <c r="G18" i="74"/>
  <c r="H18" i="74"/>
  <c r="Q9" i="1"/>
  <c r="R9" i="1"/>
  <c r="S9" i="1"/>
  <c r="C20" i="77"/>
  <c r="E20" i="77"/>
  <c r="G20" i="77"/>
  <c r="H20" i="77"/>
  <c r="T9" i="1"/>
  <c r="C22" i="79"/>
  <c r="E22" i="79"/>
  <c r="G22" i="79"/>
  <c r="H22" i="79"/>
  <c r="U9" i="1"/>
  <c r="V9" i="1"/>
  <c r="W9" i="1"/>
  <c r="C19" i="82"/>
  <c r="E19" i="82"/>
  <c r="G19" i="82"/>
  <c r="H19" i="82"/>
  <c r="X9" i="1"/>
  <c r="L10" i="1"/>
  <c r="M10" i="1"/>
  <c r="N10" i="1"/>
  <c r="O10" i="1"/>
  <c r="C20" i="73"/>
  <c r="E20" i="73"/>
  <c r="G20" i="73"/>
  <c r="H20" i="73"/>
  <c r="P10" i="1"/>
  <c r="C22" i="74"/>
  <c r="E22" i="74"/>
  <c r="G22" i="74"/>
  <c r="H22" i="74"/>
  <c r="Q10" i="1"/>
  <c r="C21" i="75"/>
  <c r="E21" i="75"/>
  <c r="G21" i="75"/>
  <c r="H21" i="75"/>
  <c r="R10" i="1"/>
  <c r="S10" i="1"/>
  <c r="C19" i="77"/>
  <c r="E19" i="77"/>
  <c r="G19" i="77"/>
  <c r="H19" i="77"/>
  <c r="T10" i="1"/>
  <c r="C20" i="79"/>
  <c r="E20" i="79"/>
  <c r="G20" i="79"/>
  <c r="H20" i="79"/>
  <c r="U10" i="1"/>
  <c r="V10" i="1"/>
  <c r="W10" i="1"/>
  <c r="X10" i="1"/>
  <c r="L11" i="1"/>
  <c r="M11" i="1"/>
  <c r="N11" i="1"/>
  <c r="O11" i="1"/>
  <c r="C21" i="73"/>
  <c r="E21" i="73"/>
  <c r="G21" i="73"/>
  <c r="H21" i="73"/>
  <c r="P11" i="1"/>
  <c r="C20" i="74"/>
  <c r="E20" i="74"/>
  <c r="G20" i="74"/>
  <c r="H20" i="74"/>
  <c r="Q11" i="1"/>
  <c r="C19" i="75"/>
  <c r="E19" i="75"/>
  <c r="G19" i="75"/>
  <c r="H19" i="75"/>
  <c r="R11" i="1"/>
  <c r="S11" i="1"/>
  <c r="C21" i="77"/>
  <c r="E21" i="77"/>
  <c r="G21" i="77"/>
  <c r="H21" i="77"/>
  <c r="T11" i="1"/>
  <c r="C19" i="79"/>
  <c r="E19" i="79"/>
  <c r="G19" i="79"/>
  <c r="H19" i="79"/>
  <c r="U11" i="1"/>
  <c r="V11" i="1"/>
  <c r="W11" i="1"/>
  <c r="X11" i="1"/>
  <c r="L12" i="1"/>
  <c r="M12" i="1"/>
  <c r="N12" i="1"/>
  <c r="O12" i="1"/>
  <c r="C22" i="73"/>
  <c r="E22" i="73"/>
  <c r="G22" i="73"/>
  <c r="H22" i="73"/>
  <c r="P12" i="1"/>
  <c r="C21" i="74"/>
  <c r="E21" i="74"/>
  <c r="G21" i="74"/>
  <c r="H21" i="74"/>
  <c r="Q12" i="1"/>
  <c r="C20" i="75"/>
  <c r="E20" i="75"/>
  <c r="G20" i="75"/>
  <c r="H20" i="75"/>
  <c r="R12" i="1"/>
  <c r="S12" i="1"/>
  <c r="C23" i="77"/>
  <c r="E23" i="77"/>
  <c r="G23" i="77"/>
  <c r="H23" i="77"/>
  <c r="T12" i="1"/>
  <c r="C21" i="79"/>
  <c r="E21" i="79"/>
  <c r="G21" i="79"/>
  <c r="H21" i="79"/>
  <c r="U12" i="1"/>
  <c r="V12" i="1"/>
  <c r="W12" i="1"/>
  <c r="X12" i="1"/>
  <c r="L13" i="1"/>
  <c r="M13" i="1"/>
  <c r="N13" i="1"/>
  <c r="O13" i="1"/>
  <c r="C23" i="73"/>
  <c r="E23" i="73"/>
  <c r="G23" i="73"/>
  <c r="H23" i="73"/>
  <c r="P13" i="1"/>
  <c r="C23" i="74"/>
  <c r="E23" i="74"/>
  <c r="G23" i="74"/>
  <c r="H23" i="74"/>
  <c r="Q13" i="1"/>
  <c r="C25" i="75"/>
  <c r="E25" i="75"/>
  <c r="G25" i="75"/>
  <c r="H25" i="75"/>
  <c r="R13" i="1"/>
  <c r="S13" i="1"/>
  <c r="C22" i="77"/>
  <c r="E22" i="77"/>
  <c r="G22" i="77"/>
  <c r="H22" i="77"/>
  <c r="T13" i="1"/>
  <c r="C23" i="79"/>
  <c r="E23" i="79"/>
  <c r="G23" i="79"/>
  <c r="H23" i="79"/>
  <c r="U13" i="1"/>
  <c r="V13" i="1"/>
  <c r="W13" i="1"/>
  <c r="C20" i="82"/>
  <c r="E20" i="82"/>
  <c r="G20" i="82"/>
  <c r="H20" i="82"/>
  <c r="X13" i="1"/>
  <c r="L14" i="1"/>
  <c r="M14" i="1"/>
  <c r="N14" i="1"/>
  <c r="O14" i="1"/>
  <c r="P14" i="1"/>
  <c r="Q14" i="1"/>
  <c r="C22" i="75"/>
  <c r="E22" i="75"/>
  <c r="G22" i="75"/>
  <c r="H22" i="75"/>
  <c r="R14" i="1"/>
  <c r="S14" i="1"/>
  <c r="C24" i="77"/>
  <c r="E24" i="77"/>
  <c r="G24" i="77"/>
  <c r="H24" i="77"/>
  <c r="T14" i="1"/>
  <c r="C24" i="79"/>
  <c r="E24" i="79"/>
  <c r="G24" i="79"/>
  <c r="H24" i="79"/>
  <c r="U14" i="1"/>
  <c r="V14" i="1"/>
  <c r="W14" i="1"/>
  <c r="X14" i="1"/>
  <c r="L15" i="1"/>
  <c r="M15" i="1"/>
  <c r="N15" i="1"/>
  <c r="O15" i="1"/>
  <c r="P15" i="1"/>
  <c r="Q15" i="1"/>
  <c r="C23" i="75"/>
  <c r="E23" i="75"/>
  <c r="G23" i="75"/>
  <c r="H23" i="75"/>
  <c r="R15" i="1"/>
  <c r="S15" i="1"/>
  <c r="C25" i="77"/>
  <c r="E25" i="77"/>
  <c r="G25" i="77"/>
  <c r="H25" i="77"/>
  <c r="T15" i="1"/>
  <c r="C25" i="79"/>
  <c r="E25" i="79"/>
  <c r="G25" i="79"/>
  <c r="H25" i="79"/>
  <c r="U15" i="1"/>
  <c r="V15" i="1"/>
  <c r="W15" i="1"/>
  <c r="X15" i="1"/>
  <c r="L16" i="1"/>
  <c r="M16" i="1"/>
  <c r="N16" i="1"/>
  <c r="O16" i="1"/>
  <c r="C24" i="73"/>
  <c r="E24" i="73"/>
  <c r="G24" i="73"/>
  <c r="H24" i="73"/>
  <c r="P16" i="1"/>
  <c r="C24" i="74"/>
  <c r="E24" i="74"/>
  <c r="G24" i="74"/>
  <c r="H24" i="74"/>
  <c r="Q16" i="1"/>
  <c r="R16" i="1"/>
  <c r="S16" i="1"/>
  <c r="C26" i="77"/>
  <c r="E26" i="77"/>
  <c r="G26" i="77"/>
  <c r="H26" i="77"/>
  <c r="T16" i="1"/>
  <c r="C26" i="79"/>
  <c r="E26" i="79"/>
  <c r="G26" i="79"/>
  <c r="H26" i="79"/>
  <c r="U16" i="1"/>
  <c r="V16" i="1"/>
  <c r="W16" i="1"/>
  <c r="X16" i="1"/>
  <c r="L17" i="1"/>
  <c r="M17" i="1"/>
  <c r="N17" i="1"/>
  <c r="O17" i="1"/>
  <c r="P17" i="1"/>
  <c r="Q17" i="1"/>
  <c r="C24" i="75"/>
  <c r="E24" i="75"/>
  <c r="G24" i="75"/>
  <c r="H24" i="75"/>
  <c r="R17" i="1"/>
  <c r="S17" i="1"/>
  <c r="T17" i="1"/>
  <c r="U17" i="1"/>
  <c r="V17" i="1"/>
  <c r="W17" i="1"/>
  <c r="X17" i="1"/>
  <c r="C17" i="4"/>
  <c r="E17" i="4"/>
  <c r="G17" i="4"/>
  <c r="H17" i="4"/>
  <c r="L6" i="1"/>
  <c r="C17" i="3"/>
  <c r="E17" i="3"/>
  <c r="G17" i="3"/>
  <c r="H17" i="3"/>
  <c r="M6" i="1"/>
  <c r="C17" i="5"/>
  <c r="E17" i="5"/>
  <c r="G17" i="5"/>
  <c r="H17" i="5"/>
  <c r="N6" i="1"/>
  <c r="C17" i="72"/>
  <c r="E17" i="72"/>
  <c r="G17" i="72"/>
  <c r="H17" i="72"/>
  <c r="O6" i="1"/>
  <c r="P6" i="1"/>
  <c r="Q6" i="1"/>
  <c r="R6" i="1"/>
  <c r="C17" i="76"/>
  <c r="E17" i="76"/>
  <c r="G17" i="76"/>
  <c r="H17" i="76"/>
  <c r="S6" i="1"/>
  <c r="T6" i="1"/>
  <c r="U6" i="1"/>
  <c r="C17" i="80"/>
  <c r="E17" i="80"/>
  <c r="G17" i="80"/>
  <c r="H17" i="80"/>
  <c r="V6" i="1"/>
  <c r="C17" i="81"/>
  <c r="E17" i="81"/>
  <c r="G17" i="81"/>
  <c r="H17" i="81"/>
  <c r="W6" i="1"/>
  <c r="X6" i="1"/>
  <c r="O9" i="71"/>
  <c r="O10" i="71"/>
  <c r="O11" i="71"/>
  <c r="O12" i="71"/>
  <c r="O13" i="71"/>
  <c r="O14" i="71"/>
  <c r="O15" i="71"/>
  <c r="O16" i="71"/>
  <c r="O17" i="71"/>
  <c r="O18" i="71"/>
  <c r="O19" i="71"/>
  <c r="N9" i="71"/>
  <c r="N10" i="71"/>
  <c r="N11" i="71"/>
  <c r="N12" i="71"/>
  <c r="N13" i="71"/>
  <c r="N14" i="71"/>
  <c r="N15" i="71"/>
  <c r="N16" i="71"/>
  <c r="N17" i="71"/>
  <c r="N18" i="71"/>
  <c r="N19" i="71"/>
  <c r="M9" i="71"/>
  <c r="M10" i="71"/>
  <c r="M11" i="71"/>
  <c r="M12" i="71"/>
  <c r="M13" i="71"/>
  <c r="M14" i="71"/>
  <c r="M15" i="71"/>
  <c r="M16" i="71"/>
  <c r="M17" i="71"/>
  <c r="M18" i="71"/>
  <c r="M19" i="71"/>
  <c r="L9" i="71"/>
  <c r="L10" i="71"/>
  <c r="L11" i="71"/>
  <c r="L12" i="71"/>
  <c r="L13" i="71"/>
  <c r="L14" i="71"/>
  <c r="L15" i="71"/>
  <c r="L16" i="71"/>
  <c r="L17" i="71"/>
  <c r="L18" i="71"/>
  <c r="L19" i="71"/>
  <c r="K9" i="71"/>
  <c r="K10" i="71"/>
  <c r="K11" i="71"/>
  <c r="K12" i="71"/>
  <c r="K13" i="71"/>
  <c r="K14" i="71"/>
  <c r="K15" i="71"/>
  <c r="K16" i="71"/>
  <c r="K17" i="71"/>
  <c r="K18" i="71"/>
  <c r="K19" i="71"/>
  <c r="J9" i="71"/>
  <c r="J10" i="71"/>
  <c r="J11" i="71"/>
  <c r="J12" i="71"/>
  <c r="J13" i="71"/>
  <c r="J14" i="71"/>
  <c r="J15" i="71"/>
  <c r="J16" i="71"/>
  <c r="J17" i="71"/>
  <c r="J18" i="71"/>
  <c r="J19" i="71"/>
  <c r="I9" i="71"/>
  <c r="I10" i="71"/>
  <c r="I11" i="71"/>
  <c r="I12" i="71"/>
  <c r="I13" i="71"/>
  <c r="I14" i="71"/>
  <c r="I15" i="71"/>
  <c r="I16" i="71"/>
  <c r="I17" i="71"/>
  <c r="I18" i="71"/>
  <c r="I19" i="71"/>
  <c r="C24" i="82"/>
  <c r="E24" i="82"/>
  <c r="G24" i="82"/>
  <c r="H24" i="82"/>
  <c r="C23" i="82"/>
  <c r="E23" i="82"/>
  <c r="G23" i="82"/>
  <c r="H23" i="82"/>
  <c r="C22" i="82"/>
  <c r="E22" i="82"/>
  <c r="G22" i="82"/>
  <c r="H22" i="82"/>
  <c r="C21" i="82"/>
  <c r="E21" i="82"/>
  <c r="G21" i="82"/>
  <c r="H21" i="82"/>
  <c r="P75" i="71"/>
  <c r="P74" i="71"/>
  <c r="P73" i="71"/>
  <c r="P72" i="71"/>
  <c r="P71" i="71"/>
  <c r="O7" i="71"/>
  <c r="N7" i="71"/>
  <c r="O8" i="71"/>
  <c r="N8" i="71"/>
  <c r="O75" i="71"/>
  <c r="O74" i="71"/>
  <c r="O73" i="71"/>
  <c r="O72" i="71"/>
  <c r="O71" i="71"/>
  <c r="O70" i="71"/>
  <c r="O69" i="71"/>
  <c r="O68" i="71"/>
  <c r="O67" i="71"/>
  <c r="O66" i="71"/>
  <c r="O65" i="71"/>
  <c r="O64" i="71"/>
  <c r="O63" i="71"/>
  <c r="O62" i="71"/>
  <c r="O61" i="71"/>
  <c r="O60" i="71"/>
  <c r="O59" i="71"/>
  <c r="O58" i="71"/>
  <c r="O57" i="71"/>
  <c r="O56" i="71"/>
  <c r="O55" i="71"/>
  <c r="O54" i="71"/>
  <c r="O53" i="71"/>
  <c r="O52" i="71"/>
  <c r="O51" i="71"/>
  <c r="O50" i="71"/>
  <c r="O49" i="71"/>
  <c r="O48" i="71"/>
  <c r="O47" i="71"/>
  <c r="O46" i="71"/>
  <c r="O45" i="71"/>
  <c r="O44" i="71"/>
  <c r="O43" i="71"/>
  <c r="O42" i="71"/>
  <c r="O41" i="71"/>
  <c r="O40" i="71"/>
  <c r="O39" i="71"/>
  <c r="O38" i="71"/>
  <c r="O37" i="71"/>
  <c r="O36" i="71"/>
  <c r="O35" i="71"/>
  <c r="O34" i="71"/>
  <c r="O33" i="71"/>
  <c r="O32" i="71"/>
  <c r="O31" i="71"/>
  <c r="O30" i="71"/>
  <c r="O29" i="71"/>
  <c r="O28" i="71"/>
  <c r="O27" i="71"/>
  <c r="O26" i="71"/>
  <c r="O25" i="71"/>
  <c r="O24" i="71"/>
  <c r="O23" i="71"/>
  <c r="O22" i="71"/>
  <c r="O21" i="71"/>
  <c r="O20" i="71"/>
  <c r="N75" i="71"/>
  <c r="N74" i="71"/>
  <c r="N73" i="71"/>
  <c r="N72" i="71"/>
  <c r="N71" i="71"/>
  <c r="N70" i="71"/>
  <c r="N69" i="71"/>
  <c r="N68" i="71"/>
  <c r="N67" i="71"/>
  <c r="N66" i="71"/>
  <c r="N65" i="71"/>
  <c r="N64" i="71"/>
  <c r="N63" i="71"/>
  <c r="N62" i="71"/>
  <c r="N61" i="71"/>
  <c r="N60" i="71"/>
  <c r="N59" i="71"/>
  <c r="N58" i="71"/>
  <c r="N57" i="71"/>
  <c r="N56" i="71"/>
  <c r="N55" i="71"/>
  <c r="N54" i="71"/>
  <c r="N53" i="71"/>
  <c r="N52" i="71"/>
  <c r="N51" i="71"/>
  <c r="N50" i="71"/>
  <c r="N49" i="71"/>
  <c r="N48" i="71"/>
  <c r="N47" i="71"/>
  <c r="N46" i="71"/>
  <c r="N45" i="71"/>
  <c r="N44" i="71"/>
  <c r="N43" i="71"/>
  <c r="N42" i="71"/>
  <c r="N41" i="71"/>
  <c r="N40" i="71"/>
  <c r="N39" i="71"/>
  <c r="N38" i="71"/>
  <c r="N37" i="71"/>
  <c r="N36" i="71"/>
  <c r="N35" i="71"/>
  <c r="N34" i="71"/>
  <c r="N33" i="71"/>
  <c r="N32" i="71"/>
  <c r="N31" i="71"/>
  <c r="N30" i="71"/>
  <c r="N29" i="71"/>
  <c r="N28" i="71"/>
  <c r="N27" i="71"/>
  <c r="N26" i="71"/>
  <c r="N25" i="71"/>
  <c r="N24" i="71"/>
  <c r="N23" i="71"/>
  <c r="N22" i="71"/>
  <c r="N21" i="71"/>
  <c r="N20" i="71"/>
  <c r="C26" i="81"/>
  <c r="E26" i="81"/>
  <c r="G26" i="81"/>
  <c r="H26" i="81"/>
  <c r="C25" i="81"/>
  <c r="E25" i="81"/>
  <c r="G25" i="81"/>
  <c r="H25" i="81"/>
  <c r="C24" i="81"/>
  <c r="E24" i="81"/>
  <c r="G24" i="81"/>
  <c r="H24" i="81"/>
  <c r="C23" i="81"/>
  <c r="E23" i="81"/>
  <c r="G23" i="81"/>
  <c r="H23" i="81"/>
  <c r="C22" i="81"/>
  <c r="E22" i="81"/>
  <c r="G22" i="81"/>
  <c r="H22" i="81"/>
  <c r="C21" i="81"/>
  <c r="E21" i="81"/>
  <c r="G21" i="81"/>
  <c r="H21" i="81"/>
  <c r="C20" i="81"/>
  <c r="E20" i="81"/>
  <c r="G20" i="81"/>
  <c r="H20" i="81"/>
  <c r="C19" i="81"/>
  <c r="E19" i="81"/>
  <c r="G19" i="81"/>
  <c r="H19" i="81"/>
  <c r="C18" i="81"/>
  <c r="E18" i="81"/>
  <c r="G18" i="81"/>
  <c r="H18" i="81"/>
  <c r="C26" i="80"/>
  <c r="E26" i="80"/>
  <c r="G26" i="80"/>
  <c r="H26" i="80"/>
  <c r="C25" i="80"/>
  <c r="E25" i="80"/>
  <c r="G25" i="80"/>
  <c r="H25" i="80"/>
  <c r="C24" i="80"/>
  <c r="E24" i="80"/>
  <c r="G24" i="80"/>
  <c r="H24" i="80"/>
  <c r="C23" i="80"/>
  <c r="E23" i="80"/>
  <c r="G23" i="80"/>
  <c r="H23" i="80"/>
  <c r="C22" i="80"/>
  <c r="E22" i="80"/>
  <c r="G22" i="80"/>
  <c r="H22" i="80"/>
  <c r="C21" i="80"/>
  <c r="E21" i="80"/>
  <c r="G21" i="80"/>
  <c r="H21" i="80"/>
  <c r="C20" i="80"/>
  <c r="E20" i="80"/>
  <c r="G20" i="80"/>
  <c r="H20" i="80"/>
  <c r="C19" i="80"/>
  <c r="E19" i="80"/>
  <c r="G19" i="80"/>
  <c r="H19" i="80"/>
  <c r="C18" i="80"/>
  <c r="E18" i="80"/>
  <c r="G18" i="80"/>
  <c r="H18" i="80"/>
  <c r="M8" i="71"/>
  <c r="L8" i="71"/>
  <c r="L20" i="71"/>
  <c r="L21" i="71"/>
  <c r="L22" i="71"/>
  <c r="L23" i="71"/>
  <c r="L24" i="71"/>
  <c r="L25" i="71"/>
  <c r="L26" i="71"/>
  <c r="L27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66" i="71"/>
  <c r="L67" i="71"/>
  <c r="L68" i="71"/>
  <c r="L69" i="71"/>
  <c r="L70" i="71"/>
  <c r="L71" i="71"/>
  <c r="L72" i="71"/>
  <c r="L73" i="71"/>
  <c r="L74" i="71"/>
  <c r="M7" i="71"/>
  <c r="L7" i="71"/>
  <c r="M75" i="71"/>
  <c r="M74" i="71"/>
  <c r="M73" i="71"/>
  <c r="M72" i="71"/>
  <c r="M71" i="71"/>
  <c r="M70" i="71"/>
  <c r="M69" i="71"/>
  <c r="M68" i="71"/>
  <c r="M67" i="71"/>
  <c r="M66" i="71"/>
  <c r="M65" i="71"/>
  <c r="M64" i="71"/>
  <c r="M63" i="71"/>
  <c r="M62" i="71"/>
  <c r="M61" i="71"/>
  <c r="M60" i="71"/>
  <c r="M59" i="71"/>
  <c r="M58" i="71"/>
  <c r="M57" i="71"/>
  <c r="M56" i="71"/>
  <c r="M55" i="71"/>
  <c r="M54" i="71"/>
  <c r="M53" i="71"/>
  <c r="M52" i="71"/>
  <c r="M51" i="71"/>
  <c r="M50" i="71"/>
  <c r="M49" i="71"/>
  <c r="M48" i="71"/>
  <c r="M47" i="71"/>
  <c r="M46" i="71"/>
  <c r="M45" i="71"/>
  <c r="M44" i="71"/>
  <c r="M43" i="71"/>
  <c r="M42" i="71"/>
  <c r="M41" i="71"/>
  <c r="M40" i="71"/>
  <c r="M39" i="71"/>
  <c r="M38" i="71"/>
  <c r="M37" i="71"/>
  <c r="M36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L75" i="71"/>
  <c r="C25" i="76"/>
  <c r="E25" i="76"/>
  <c r="G25" i="76"/>
  <c r="H25" i="76"/>
  <c r="C24" i="76"/>
  <c r="E24" i="76"/>
  <c r="G24" i="76"/>
  <c r="H24" i="76"/>
  <c r="C23" i="76"/>
  <c r="E23" i="76"/>
  <c r="G23" i="76"/>
  <c r="H23" i="76"/>
  <c r="C22" i="76"/>
  <c r="E22" i="76"/>
  <c r="G22" i="76"/>
  <c r="H22" i="76"/>
  <c r="C21" i="76"/>
  <c r="E21" i="76"/>
  <c r="G21" i="76"/>
  <c r="H21" i="76"/>
  <c r="C20" i="76"/>
  <c r="E20" i="76"/>
  <c r="G20" i="76"/>
  <c r="H20" i="76"/>
  <c r="C19" i="76"/>
  <c r="E19" i="76"/>
  <c r="G19" i="76"/>
  <c r="H19" i="76"/>
  <c r="C18" i="76"/>
  <c r="E18" i="76"/>
  <c r="G18" i="76"/>
  <c r="H18" i="76"/>
  <c r="K8" i="71"/>
  <c r="K7" i="71"/>
  <c r="K75" i="71"/>
  <c r="K74" i="71"/>
  <c r="K73" i="71"/>
  <c r="K72" i="71"/>
  <c r="K71" i="71"/>
  <c r="K70" i="71"/>
  <c r="K69" i="71"/>
  <c r="K68" i="71"/>
  <c r="K67" i="71"/>
  <c r="K66" i="71"/>
  <c r="K65" i="71"/>
  <c r="K64" i="71"/>
  <c r="K63" i="71"/>
  <c r="K62" i="71"/>
  <c r="K61" i="71"/>
  <c r="K60" i="71"/>
  <c r="K59" i="71"/>
  <c r="K58" i="71"/>
  <c r="K57" i="71"/>
  <c r="K56" i="71"/>
  <c r="K55" i="71"/>
  <c r="K54" i="71"/>
  <c r="K53" i="71"/>
  <c r="K52" i="71"/>
  <c r="K51" i="71"/>
  <c r="K50" i="71"/>
  <c r="K49" i="71"/>
  <c r="K48" i="71"/>
  <c r="K47" i="71"/>
  <c r="K46" i="71"/>
  <c r="K45" i="71"/>
  <c r="K44" i="71"/>
  <c r="K43" i="71"/>
  <c r="K42" i="71"/>
  <c r="K41" i="71"/>
  <c r="K40" i="71"/>
  <c r="K39" i="71"/>
  <c r="K38" i="71"/>
  <c r="K37" i="71"/>
  <c r="K36" i="71"/>
  <c r="K35" i="71"/>
  <c r="K34" i="71"/>
  <c r="K33" i="71"/>
  <c r="K32" i="71"/>
  <c r="K31" i="71"/>
  <c r="K30" i="71"/>
  <c r="K29" i="71"/>
  <c r="K28" i="71"/>
  <c r="K27" i="71"/>
  <c r="K26" i="71"/>
  <c r="K25" i="71"/>
  <c r="K24" i="71"/>
  <c r="K23" i="71"/>
  <c r="K22" i="71"/>
  <c r="K21" i="71"/>
  <c r="K20" i="71"/>
  <c r="J8" i="71"/>
  <c r="J20" i="71"/>
  <c r="J21" i="71"/>
  <c r="J22" i="71"/>
  <c r="J23" i="71"/>
  <c r="J24" i="71"/>
  <c r="J25" i="71"/>
  <c r="J26" i="71"/>
  <c r="J27" i="71"/>
  <c r="J28" i="71"/>
  <c r="J29" i="71"/>
  <c r="J30" i="71"/>
  <c r="J31" i="71"/>
  <c r="J32" i="71"/>
  <c r="J33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J46" i="71"/>
  <c r="J47" i="71"/>
  <c r="J48" i="71"/>
  <c r="J49" i="71"/>
  <c r="J50" i="71"/>
  <c r="J51" i="71"/>
  <c r="J52" i="71"/>
  <c r="J53" i="71"/>
  <c r="J54" i="71"/>
  <c r="J55" i="71"/>
  <c r="J56" i="71"/>
  <c r="J57" i="71"/>
  <c r="J58" i="71"/>
  <c r="J59" i="71"/>
  <c r="J60" i="71"/>
  <c r="J61" i="71"/>
  <c r="J62" i="71"/>
  <c r="J63" i="71"/>
  <c r="J64" i="71"/>
  <c r="J65" i="71"/>
  <c r="J66" i="71"/>
  <c r="J67" i="71"/>
  <c r="J68" i="71"/>
  <c r="J69" i="71"/>
  <c r="J70" i="71"/>
  <c r="J71" i="71"/>
  <c r="J72" i="71"/>
  <c r="J73" i="71"/>
  <c r="J74" i="71"/>
  <c r="J75" i="71"/>
  <c r="I8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2" i="71"/>
  <c r="I43" i="71"/>
  <c r="I44" i="71"/>
  <c r="I45" i="71"/>
  <c r="I46" i="71"/>
  <c r="I47" i="71"/>
  <c r="I48" i="71"/>
  <c r="I49" i="71"/>
  <c r="I50" i="71"/>
  <c r="I51" i="71"/>
  <c r="I52" i="71"/>
  <c r="I53" i="71"/>
  <c r="I54" i="71"/>
  <c r="I55" i="71"/>
  <c r="I56" i="71"/>
  <c r="I57" i="71"/>
  <c r="I58" i="71"/>
  <c r="I59" i="71"/>
  <c r="I60" i="71"/>
  <c r="I61" i="71"/>
  <c r="I62" i="71"/>
  <c r="I63" i="71"/>
  <c r="I64" i="71"/>
  <c r="I65" i="71"/>
  <c r="I66" i="71"/>
  <c r="I67" i="71"/>
  <c r="I68" i="71"/>
  <c r="I69" i="71"/>
  <c r="I70" i="71"/>
  <c r="I71" i="71"/>
  <c r="I72" i="71"/>
  <c r="I73" i="71"/>
  <c r="I74" i="71"/>
  <c r="I75" i="71"/>
  <c r="H8" i="71"/>
  <c r="H9" i="71"/>
  <c r="H14" i="71"/>
  <c r="H12" i="71"/>
  <c r="H11" i="71"/>
  <c r="H13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64" i="71"/>
  <c r="H65" i="71"/>
  <c r="H66" i="71"/>
  <c r="H67" i="71"/>
  <c r="H68" i="71"/>
  <c r="H69" i="71"/>
  <c r="H70" i="71"/>
  <c r="H71" i="71"/>
  <c r="H72" i="71"/>
  <c r="H73" i="71"/>
  <c r="H74" i="71"/>
  <c r="H75" i="71"/>
  <c r="H10" i="71"/>
  <c r="G10" i="71"/>
  <c r="J15" i="1"/>
  <c r="J7" i="1"/>
  <c r="J8" i="1"/>
  <c r="J9" i="1"/>
  <c r="J10" i="1"/>
  <c r="J11" i="1"/>
  <c r="J12" i="1"/>
  <c r="J13" i="1"/>
  <c r="J14" i="1"/>
  <c r="J16" i="1"/>
  <c r="J17" i="1"/>
  <c r="E15" i="1"/>
  <c r="D17" i="71"/>
  <c r="E16" i="1"/>
  <c r="D18" i="71"/>
  <c r="E17" i="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J7" i="71"/>
  <c r="I7" i="71"/>
  <c r="H7" i="71"/>
  <c r="G7" i="71"/>
  <c r="C57" i="73"/>
  <c r="E57" i="73"/>
  <c r="G57" i="73"/>
  <c r="C56" i="73"/>
  <c r="E56" i="73"/>
  <c r="G56" i="73"/>
  <c r="H56" i="73"/>
  <c r="C55" i="73"/>
  <c r="E55" i="73"/>
  <c r="G55" i="73"/>
  <c r="C54" i="73"/>
  <c r="E54" i="73"/>
  <c r="G54" i="73"/>
  <c r="C53" i="73"/>
  <c r="E53" i="73"/>
  <c r="G53" i="73"/>
  <c r="C52" i="73"/>
  <c r="E52" i="73"/>
  <c r="G52" i="73"/>
  <c r="H52" i="73"/>
  <c r="C51" i="73"/>
  <c r="E51" i="73"/>
  <c r="G51" i="73"/>
  <c r="C50" i="73"/>
  <c r="E50" i="73"/>
  <c r="G50" i="73"/>
  <c r="C49" i="73"/>
  <c r="E49" i="73"/>
  <c r="G49" i="73"/>
  <c r="C48" i="73"/>
  <c r="E48" i="73"/>
  <c r="G48" i="73"/>
  <c r="H48" i="73"/>
  <c r="C47" i="73"/>
  <c r="E47" i="73"/>
  <c r="G47" i="73"/>
  <c r="C46" i="73"/>
  <c r="E46" i="73"/>
  <c r="G46" i="73"/>
  <c r="C45" i="73"/>
  <c r="E45" i="73"/>
  <c r="G45" i="73"/>
  <c r="C44" i="73"/>
  <c r="E44" i="73"/>
  <c r="G44" i="73"/>
  <c r="H44" i="73"/>
  <c r="C43" i="73"/>
  <c r="E43" i="73"/>
  <c r="G43" i="73"/>
  <c r="C42" i="73"/>
  <c r="E42" i="73"/>
  <c r="G42" i="73"/>
  <c r="C41" i="73"/>
  <c r="E41" i="73"/>
  <c r="G41" i="73"/>
  <c r="C40" i="73"/>
  <c r="E40" i="73"/>
  <c r="G40" i="73"/>
  <c r="H40" i="73"/>
  <c r="C39" i="73"/>
  <c r="E39" i="73"/>
  <c r="G39" i="73"/>
  <c r="C38" i="73"/>
  <c r="E38" i="73"/>
  <c r="G38" i="73"/>
  <c r="C37" i="73"/>
  <c r="E37" i="73"/>
  <c r="G37" i="73"/>
  <c r="C36" i="73"/>
  <c r="E36" i="73"/>
  <c r="G36" i="73"/>
  <c r="H36" i="73"/>
  <c r="C35" i="73"/>
  <c r="E35" i="73"/>
  <c r="G35" i="73"/>
  <c r="C34" i="73"/>
  <c r="E34" i="73"/>
  <c r="G34" i="73"/>
  <c r="C33" i="73"/>
  <c r="E33" i="73"/>
  <c r="G33" i="73"/>
  <c r="C32" i="73"/>
  <c r="E32" i="73"/>
  <c r="G32" i="73"/>
  <c r="H32" i="73"/>
  <c r="C31" i="73"/>
  <c r="E31" i="73"/>
  <c r="G31" i="73"/>
  <c r="C30" i="73"/>
  <c r="E30" i="73"/>
  <c r="G30" i="73"/>
  <c r="C29" i="73"/>
  <c r="E29" i="73"/>
  <c r="G29" i="73"/>
  <c r="C28" i="73"/>
  <c r="E28" i="73"/>
  <c r="G28" i="73"/>
  <c r="H28" i="73"/>
  <c r="C27" i="73"/>
  <c r="E27" i="73"/>
  <c r="G27" i="73"/>
  <c r="C26" i="73"/>
  <c r="E26" i="73"/>
  <c r="G26" i="73"/>
  <c r="C25" i="73"/>
  <c r="E25" i="73"/>
  <c r="G25" i="73"/>
  <c r="G57" i="72"/>
  <c r="E57" i="72"/>
  <c r="C57" i="72"/>
  <c r="G56" i="72"/>
  <c r="E56" i="72"/>
  <c r="C56" i="72"/>
  <c r="H56" i="72"/>
  <c r="G55" i="72"/>
  <c r="E55" i="72"/>
  <c r="C55" i="72"/>
  <c r="H55" i="72"/>
  <c r="G54" i="72"/>
  <c r="E54" i="72"/>
  <c r="C54" i="72"/>
  <c r="H54" i="72"/>
  <c r="G53" i="72"/>
  <c r="C53" i="72"/>
  <c r="E53" i="72"/>
  <c r="H53" i="72"/>
  <c r="G52" i="72"/>
  <c r="C52" i="72"/>
  <c r="E52" i="72"/>
  <c r="H52" i="72"/>
  <c r="G51" i="72"/>
  <c r="C51" i="72"/>
  <c r="E51" i="72"/>
  <c r="H51" i="72"/>
  <c r="G50" i="72"/>
  <c r="E50" i="72"/>
  <c r="C50" i="72"/>
  <c r="H50" i="72"/>
  <c r="G49" i="72"/>
  <c r="E49" i="72"/>
  <c r="C49" i="72"/>
  <c r="H49" i="72"/>
  <c r="G48" i="72"/>
  <c r="E48" i="72"/>
  <c r="C48" i="72"/>
  <c r="H48" i="72"/>
  <c r="G47" i="72"/>
  <c r="E47" i="72"/>
  <c r="C47" i="72"/>
  <c r="H47" i="72"/>
  <c r="G46" i="72"/>
  <c r="E46" i="72"/>
  <c r="C46" i="72"/>
  <c r="H46" i="72"/>
  <c r="G45" i="72"/>
  <c r="E45" i="72"/>
  <c r="C45" i="72"/>
  <c r="H45" i="72"/>
  <c r="G44" i="72"/>
  <c r="E44" i="72"/>
  <c r="C44" i="72"/>
  <c r="H44" i="72"/>
  <c r="G43" i="72"/>
  <c r="C43" i="72"/>
  <c r="E43" i="72"/>
  <c r="H43" i="72"/>
  <c r="G42" i="72"/>
  <c r="C42" i="72"/>
  <c r="E42" i="72"/>
  <c r="H42" i="72"/>
  <c r="G41" i="72"/>
  <c r="E41" i="72"/>
  <c r="C41" i="72"/>
  <c r="G40" i="72"/>
  <c r="E40" i="72"/>
  <c r="C40" i="72"/>
  <c r="H40" i="72"/>
  <c r="G39" i="72"/>
  <c r="E39" i="72"/>
  <c r="C39" i="72"/>
  <c r="H39" i="72"/>
  <c r="G38" i="72"/>
  <c r="E38" i="72"/>
  <c r="C38" i="72"/>
  <c r="H38" i="72"/>
  <c r="G37" i="72"/>
  <c r="C37" i="72"/>
  <c r="E37" i="72"/>
  <c r="H37" i="72"/>
  <c r="G36" i="72"/>
  <c r="C36" i="72"/>
  <c r="E36" i="72"/>
  <c r="H36" i="72"/>
  <c r="G35" i="72"/>
  <c r="C35" i="72"/>
  <c r="E35" i="72"/>
  <c r="H35" i="72"/>
  <c r="G34" i="72"/>
  <c r="E34" i="72"/>
  <c r="C34" i="72"/>
  <c r="H34" i="72"/>
  <c r="G33" i="72"/>
  <c r="E33" i="72"/>
  <c r="C33" i="72"/>
  <c r="H33" i="72"/>
  <c r="G32" i="72"/>
  <c r="E32" i="72"/>
  <c r="C32" i="72"/>
  <c r="H32" i="72"/>
  <c r="G31" i="72"/>
  <c r="E31" i="72"/>
  <c r="C31" i="72"/>
  <c r="H31" i="72"/>
  <c r="G30" i="72"/>
  <c r="E30" i="72"/>
  <c r="C30" i="72"/>
  <c r="G29" i="72"/>
  <c r="E29" i="72"/>
  <c r="C29" i="72"/>
  <c r="H29" i="72"/>
  <c r="G28" i="72"/>
  <c r="E28" i="72"/>
  <c r="C28" i="72"/>
  <c r="H28" i="72"/>
  <c r="G27" i="72"/>
  <c r="E27" i="72"/>
  <c r="C27" i="72"/>
  <c r="G26" i="72"/>
  <c r="C26" i="72"/>
  <c r="E26" i="72"/>
  <c r="H26" i="72"/>
  <c r="G25" i="72"/>
  <c r="E25" i="72"/>
  <c r="C25" i="72"/>
  <c r="G24" i="72"/>
  <c r="E24" i="72"/>
  <c r="C24" i="72"/>
  <c r="H24" i="72"/>
  <c r="G23" i="72"/>
  <c r="E23" i="72"/>
  <c r="C23" i="72"/>
  <c r="H23" i="72"/>
  <c r="G22" i="72"/>
  <c r="E22" i="72"/>
  <c r="C22" i="72"/>
  <c r="H22" i="72"/>
  <c r="G21" i="72"/>
  <c r="C21" i="72"/>
  <c r="E21" i="72"/>
  <c r="H21" i="72"/>
  <c r="G20" i="72"/>
  <c r="C20" i="72"/>
  <c r="E20" i="72"/>
  <c r="H20" i="72"/>
  <c r="G19" i="72"/>
  <c r="E19" i="72"/>
  <c r="C19" i="72"/>
  <c r="G18" i="72"/>
  <c r="E18" i="72"/>
  <c r="C18" i="72"/>
  <c r="H18" i="72"/>
  <c r="H30" i="72"/>
  <c r="H19" i="72"/>
  <c r="H27" i="72"/>
  <c r="M4" i="1"/>
  <c r="M3" i="1"/>
  <c r="M2" i="1"/>
  <c r="L4" i="1"/>
  <c r="L3" i="1"/>
  <c r="L2" i="1"/>
  <c r="F7" i="71"/>
  <c r="E7" i="71"/>
  <c r="G18" i="5"/>
  <c r="C18" i="5"/>
  <c r="E18" i="5"/>
  <c r="G57" i="5"/>
  <c r="G23" i="5"/>
  <c r="C57" i="5"/>
  <c r="E57" i="5"/>
  <c r="H57" i="5"/>
  <c r="C56" i="5"/>
  <c r="E56" i="5"/>
  <c r="G56" i="5"/>
  <c r="C55" i="5"/>
  <c r="E55" i="5"/>
  <c r="G55" i="5"/>
  <c r="C54" i="5"/>
  <c r="E54" i="5"/>
  <c r="G54" i="5"/>
  <c r="C53" i="5"/>
  <c r="E53" i="5"/>
  <c r="G53" i="5"/>
  <c r="H53" i="5"/>
  <c r="C52" i="5"/>
  <c r="E52" i="5"/>
  <c r="G52" i="5"/>
  <c r="C51" i="5"/>
  <c r="E51" i="5"/>
  <c r="G51" i="5"/>
  <c r="C50" i="5"/>
  <c r="E50" i="5"/>
  <c r="G50" i="5"/>
  <c r="C49" i="5"/>
  <c r="E49" i="5"/>
  <c r="G49" i="5"/>
  <c r="H49" i="5"/>
  <c r="C48" i="5"/>
  <c r="E48" i="5"/>
  <c r="G48" i="5"/>
  <c r="C47" i="5"/>
  <c r="E47" i="5"/>
  <c r="G47" i="5"/>
  <c r="C46" i="5"/>
  <c r="E46" i="5"/>
  <c r="G46" i="5"/>
  <c r="C45" i="5"/>
  <c r="E45" i="5"/>
  <c r="G45" i="5"/>
  <c r="H45" i="5"/>
  <c r="C44" i="5"/>
  <c r="E44" i="5"/>
  <c r="G44" i="5"/>
  <c r="H44" i="5"/>
  <c r="C43" i="5"/>
  <c r="E43" i="5"/>
  <c r="G43" i="5"/>
  <c r="H43" i="5"/>
  <c r="C42" i="5"/>
  <c r="E42" i="5"/>
  <c r="G42" i="5"/>
  <c r="H42" i="5"/>
  <c r="C41" i="5"/>
  <c r="E41" i="5"/>
  <c r="G41" i="5"/>
  <c r="H41" i="5"/>
  <c r="C40" i="5"/>
  <c r="E40" i="5"/>
  <c r="G40" i="5"/>
  <c r="H40" i="5"/>
  <c r="C39" i="5"/>
  <c r="E39" i="5"/>
  <c r="G39" i="5"/>
  <c r="H39" i="5"/>
  <c r="C38" i="5"/>
  <c r="E38" i="5"/>
  <c r="G38" i="5"/>
  <c r="H38" i="5"/>
  <c r="C37" i="5"/>
  <c r="E37" i="5"/>
  <c r="G37" i="5"/>
  <c r="H37" i="5"/>
  <c r="C36" i="5"/>
  <c r="E36" i="5"/>
  <c r="G36" i="5"/>
  <c r="H36" i="5"/>
  <c r="C35" i="5"/>
  <c r="E35" i="5"/>
  <c r="G35" i="5"/>
  <c r="H35" i="5"/>
  <c r="C34" i="5"/>
  <c r="E34" i="5"/>
  <c r="G34" i="5"/>
  <c r="H34" i="5"/>
  <c r="C33" i="5"/>
  <c r="E33" i="5"/>
  <c r="G33" i="5"/>
  <c r="H33" i="5"/>
  <c r="C32" i="5"/>
  <c r="E32" i="5"/>
  <c r="G32" i="5"/>
  <c r="H32" i="5"/>
  <c r="C31" i="5"/>
  <c r="E31" i="5"/>
  <c r="G31" i="5"/>
  <c r="H31" i="5"/>
  <c r="C30" i="5"/>
  <c r="E30" i="5"/>
  <c r="G30" i="5"/>
  <c r="H30" i="5"/>
  <c r="C29" i="5"/>
  <c r="E29" i="5"/>
  <c r="G29" i="5"/>
  <c r="H29" i="5"/>
  <c r="C28" i="5"/>
  <c r="E28" i="5"/>
  <c r="G28" i="5"/>
  <c r="H28" i="5"/>
  <c r="C27" i="5"/>
  <c r="E27" i="5"/>
  <c r="G27" i="5"/>
  <c r="H27" i="5"/>
  <c r="C26" i="5"/>
  <c r="E26" i="5"/>
  <c r="G26" i="5"/>
  <c r="H26" i="5"/>
  <c r="C25" i="5"/>
  <c r="E25" i="5"/>
  <c r="G25" i="5"/>
  <c r="H25" i="5"/>
  <c r="C24" i="5"/>
  <c r="E24" i="5"/>
  <c r="G24" i="5"/>
  <c r="H24" i="5"/>
  <c r="C23" i="5"/>
  <c r="E23" i="5"/>
  <c r="H23" i="5"/>
  <c r="C22" i="5"/>
  <c r="E22" i="5"/>
  <c r="G22" i="5"/>
  <c r="H22" i="5"/>
  <c r="C21" i="5"/>
  <c r="E21" i="5"/>
  <c r="G21" i="5"/>
  <c r="H21" i="5"/>
  <c r="C20" i="5"/>
  <c r="E20" i="5"/>
  <c r="G20" i="5"/>
  <c r="C19" i="5"/>
  <c r="E19" i="5"/>
  <c r="G19" i="5"/>
  <c r="H19" i="5"/>
  <c r="E21" i="3"/>
  <c r="G20" i="3"/>
  <c r="C23" i="3"/>
  <c r="E23" i="3"/>
  <c r="G23" i="3"/>
  <c r="H23" i="3"/>
  <c r="C58" i="3"/>
  <c r="E58" i="3"/>
  <c r="G58" i="3"/>
  <c r="H58" i="3"/>
  <c r="C57" i="3"/>
  <c r="E57" i="3"/>
  <c r="G57" i="3"/>
  <c r="H57" i="3"/>
  <c r="C56" i="3"/>
  <c r="E56" i="3"/>
  <c r="G56" i="3"/>
  <c r="H56" i="3"/>
  <c r="C55" i="3"/>
  <c r="E55" i="3"/>
  <c r="G55" i="3"/>
  <c r="H55" i="3"/>
  <c r="C54" i="3"/>
  <c r="E54" i="3"/>
  <c r="G54" i="3"/>
  <c r="H54" i="3"/>
  <c r="C53" i="3"/>
  <c r="E53" i="3"/>
  <c r="G53" i="3"/>
  <c r="H53" i="3"/>
  <c r="C52" i="3"/>
  <c r="E52" i="3"/>
  <c r="G52" i="3"/>
  <c r="H52" i="3"/>
  <c r="C51" i="3"/>
  <c r="E51" i="3"/>
  <c r="G51" i="3"/>
  <c r="H51" i="3"/>
  <c r="C50" i="3"/>
  <c r="E50" i="3"/>
  <c r="G50" i="3"/>
  <c r="H50" i="3"/>
  <c r="C49" i="3"/>
  <c r="E49" i="3"/>
  <c r="G49" i="3"/>
  <c r="H49" i="3"/>
  <c r="C48" i="3"/>
  <c r="E48" i="3"/>
  <c r="G48" i="3"/>
  <c r="H48" i="3"/>
  <c r="C47" i="3"/>
  <c r="E47" i="3"/>
  <c r="G47" i="3"/>
  <c r="H47" i="3"/>
  <c r="C46" i="3"/>
  <c r="E46" i="3"/>
  <c r="G46" i="3"/>
  <c r="H46" i="3"/>
  <c r="C45" i="3"/>
  <c r="E45" i="3"/>
  <c r="G45" i="3"/>
  <c r="H45" i="3"/>
  <c r="C44" i="3"/>
  <c r="E44" i="3"/>
  <c r="G44" i="3"/>
  <c r="H44" i="3"/>
  <c r="C43" i="3"/>
  <c r="E43" i="3"/>
  <c r="G43" i="3"/>
  <c r="H43" i="3"/>
  <c r="C42" i="3"/>
  <c r="E42" i="3"/>
  <c r="G42" i="3"/>
  <c r="H42" i="3"/>
  <c r="C41" i="3"/>
  <c r="E41" i="3"/>
  <c r="G41" i="3"/>
  <c r="H41" i="3"/>
  <c r="C40" i="3"/>
  <c r="E40" i="3"/>
  <c r="G40" i="3"/>
  <c r="H40" i="3"/>
  <c r="C39" i="3"/>
  <c r="E39" i="3"/>
  <c r="G39" i="3"/>
  <c r="H39" i="3"/>
  <c r="C38" i="3"/>
  <c r="E38" i="3"/>
  <c r="G38" i="3"/>
  <c r="H38" i="3"/>
  <c r="C37" i="3"/>
  <c r="E37" i="3"/>
  <c r="G37" i="3"/>
  <c r="H37" i="3"/>
  <c r="C36" i="3"/>
  <c r="E36" i="3"/>
  <c r="G36" i="3"/>
  <c r="H36" i="3"/>
  <c r="C35" i="3"/>
  <c r="E35" i="3"/>
  <c r="G35" i="3"/>
  <c r="H35" i="3"/>
  <c r="C34" i="3"/>
  <c r="E34" i="3"/>
  <c r="G34" i="3"/>
  <c r="H34" i="3"/>
  <c r="C33" i="3"/>
  <c r="E33" i="3"/>
  <c r="G33" i="3"/>
  <c r="H33" i="3"/>
  <c r="C32" i="3"/>
  <c r="E32" i="3"/>
  <c r="G32" i="3"/>
  <c r="H32" i="3"/>
  <c r="C31" i="3"/>
  <c r="E31" i="3"/>
  <c r="G31" i="3"/>
  <c r="H31" i="3"/>
  <c r="C30" i="3"/>
  <c r="E30" i="3"/>
  <c r="G30" i="3"/>
  <c r="H30" i="3"/>
  <c r="C29" i="3"/>
  <c r="E29" i="3"/>
  <c r="G29" i="3"/>
  <c r="H29" i="3"/>
  <c r="C28" i="3"/>
  <c r="E28" i="3"/>
  <c r="G28" i="3"/>
  <c r="H28" i="3"/>
  <c r="C27" i="3"/>
  <c r="E27" i="3"/>
  <c r="G27" i="3"/>
  <c r="H27" i="3"/>
  <c r="C26" i="3"/>
  <c r="E26" i="3"/>
  <c r="G26" i="3"/>
  <c r="H26" i="3"/>
  <c r="C25" i="3"/>
  <c r="E25" i="3"/>
  <c r="G25" i="3"/>
  <c r="H25" i="3"/>
  <c r="C24" i="3"/>
  <c r="E24" i="3"/>
  <c r="G24" i="3"/>
  <c r="H24" i="3"/>
  <c r="C22" i="3"/>
  <c r="E22" i="3"/>
  <c r="G22" i="3"/>
  <c r="H22" i="3"/>
  <c r="C21" i="3"/>
  <c r="G21" i="3"/>
  <c r="H21" i="3"/>
  <c r="C20" i="3"/>
  <c r="E20" i="3"/>
  <c r="H20" i="3"/>
  <c r="C19" i="3"/>
  <c r="E19" i="3"/>
  <c r="G19" i="3"/>
  <c r="H19" i="3"/>
  <c r="C18" i="3"/>
  <c r="E18" i="3"/>
  <c r="G18" i="3"/>
  <c r="H18" i="3"/>
  <c r="G22" i="4"/>
  <c r="G58" i="4"/>
  <c r="G57" i="4"/>
  <c r="G56" i="4"/>
  <c r="G55" i="4"/>
  <c r="G54" i="4"/>
  <c r="G53" i="4"/>
  <c r="G52" i="4"/>
  <c r="C52" i="4"/>
  <c r="E52" i="4"/>
  <c r="H52" i="4"/>
  <c r="G51" i="4"/>
  <c r="G50" i="4"/>
  <c r="G49" i="4"/>
  <c r="G48" i="4"/>
  <c r="G47" i="4"/>
  <c r="G46" i="4"/>
  <c r="G45" i="4"/>
  <c r="G44" i="4"/>
  <c r="C44" i="4"/>
  <c r="E44" i="4"/>
  <c r="H44" i="4"/>
  <c r="G43" i="4"/>
  <c r="G42" i="4"/>
  <c r="G41" i="4"/>
  <c r="G40" i="4"/>
  <c r="G39" i="4"/>
  <c r="G38" i="4"/>
  <c r="G37" i="4"/>
  <c r="G36" i="4"/>
  <c r="C36" i="4"/>
  <c r="E36" i="4"/>
  <c r="H36" i="4"/>
  <c r="G35" i="4"/>
  <c r="G34" i="4"/>
  <c r="G33" i="4"/>
  <c r="G32" i="4"/>
  <c r="G31" i="4"/>
  <c r="G30" i="4"/>
  <c r="G29" i="4"/>
  <c r="G28" i="4"/>
  <c r="C28" i="4"/>
  <c r="E28" i="4"/>
  <c r="H28" i="4"/>
  <c r="G27" i="4"/>
  <c r="G26" i="4"/>
  <c r="G25" i="4"/>
  <c r="G24" i="4"/>
  <c r="G23" i="4"/>
  <c r="G21" i="4"/>
  <c r="C21" i="4"/>
  <c r="E21" i="4"/>
  <c r="H21" i="4"/>
  <c r="G20" i="4"/>
  <c r="G19" i="4"/>
  <c r="G18" i="4"/>
  <c r="E58" i="4"/>
  <c r="E57" i="4"/>
  <c r="E56" i="4"/>
  <c r="C56" i="4"/>
  <c r="H56" i="4"/>
  <c r="E55" i="4"/>
  <c r="E54" i="4"/>
  <c r="E53" i="4"/>
  <c r="E51" i="4"/>
  <c r="C51" i="4"/>
  <c r="H51" i="4"/>
  <c r="E50" i="4"/>
  <c r="E49" i="4"/>
  <c r="E48" i="4"/>
  <c r="C48" i="4"/>
  <c r="H48" i="4"/>
  <c r="E47" i="4"/>
  <c r="E46" i="4"/>
  <c r="E45" i="4"/>
  <c r="C45" i="4"/>
  <c r="H45" i="4"/>
  <c r="E43" i="4"/>
  <c r="E42" i="4"/>
  <c r="E41" i="4"/>
  <c r="E40" i="4"/>
  <c r="C40" i="4"/>
  <c r="H40" i="4"/>
  <c r="E39" i="4"/>
  <c r="E38" i="4"/>
  <c r="E37" i="4"/>
  <c r="E35" i="4"/>
  <c r="C35" i="4"/>
  <c r="H35" i="4"/>
  <c r="E34" i="4"/>
  <c r="E33" i="4"/>
  <c r="E32" i="4"/>
  <c r="C32" i="4"/>
  <c r="H32" i="4"/>
  <c r="E31" i="4"/>
  <c r="E30" i="4"/>
  <c r="E29" i="4"/>
  <c r="C29" i="4"/>
  <c r="H29" i="4"/>
  <c r="E27" i="4"/>
  <c r="E26" i="4"/>
  <c r="E25" i="4"/>
  <c r="E24" i="4"/>
  <c r="C24" i="4"/>
  <c r="H24" i="4"/>
  <c r="E23" i="4"/>
  <c r="E22" i="4"/>
  <c r="E20" i="4"/>
  <c r="C20" i="4"/>
  <c r="H20" i="4"/>
  <c r="E19" i="4"/>
  <c r="C19" i="4"/>
  <c r="H19" i="4"/>
  <c r="E18" i="4"/>
  <c r="C58" i="4"/>
  <c r="H58" i="4"/>
  <c r="C18" i="4"/>
  <c r="C22" i="4"/>
  <c r="C57" i="4"/>
  <c r="H57" i="4"/>
  <c r="C55" i="4"/>
  <c r="H55" i="4"/>
  <c r="C54" i="4"/>
  <c r="C53" i="4"/>
  <c r="H53" i="4"/>
  <c r="C50" i="4"/>
  <c r="C49" i="4"/>
  <c r="H49" i="4"/>
  <c r="C47" i="4"/>
  <c r="H47" i="4"/>
  <c r="C46" i="4"/>
  <c r="H46" i="4"/>
  <c r="C43" i="4"/>
  <c r="H43" i="4"/>
  <c r="C42" i="4"/>
  <c r="C41" i="4"/>
  <c r="H41" i="4"/>
  <c r="C39" i="4"/>
  <c r="H39" i="4"/>
  <c r="C38" i="4"/>
  <c r="C37" i="4"/>
  <c r="H37" i="4"/>
  <c r="C34" i="4"/>
  <c r="C33" i="4"/>
  <c r="H33" i="4"/>
  <c r="C31" i="4"/>
  <c r="H31" i="4"/>
  <c r="C30" i="4"/>
  <c r="H30" i="4"/>
  <c r="C27" i="4"/>
  <c r="H27" i="4"/>
  <c r="C26" i="4"/>
  <c r="C25" i="4"/>
  <c r="H25" i="4"/>
  <c r="C23" i="4"/>
  <c r="H23" i="4"/>
  <c r="H54" i="4"/>
  <c r="H50" i="4"/>
  <c r="H42" i="4"/>
  <c r="H38" i="4"/>
  <c r="H34" i="4"/>
  <c r="H26" i="4"/>
  <c r="H22" i="4"/>
  <c r="H18" i="4"/>
  <c r="G75" i="71"/>
  <c r="F75" i="71"/>
  <c r="E75" i="71"/>
  <c r="G74" i="71"/>
  <c r="F74" i="71"/>
  <c r="E74" i="71"/>
  <c r="E33" i="71"/>
  <c r="G59" i="71"/>
  <c r="F59" i="71"/>
  <c r="E59" i="71"/>
  <c r="G62" i="71"/>
  <c r="F62" i="71"/>
  <c r="E62" i="71"/>
  <c r="G11" i="71"/>
  <c r="F11" i="71"/>
  <c r="E11" i="71"/>
  <c r="G12" i="71"/>
  <c r="G40" i="71"/>
  <c r="F40" i="71"/>
  <c r="E40" i="71"/>
  <c r="G34" i="71"/>
  <c r="F34" i="71"/>
  <c r="E34" i="71"/>
  <c r="G73" i="71"/>
  <c r="F73" i="71"/>
  <c r="E73" i="71"/>
  <c r="G8" i="71"/>
  <c r="F8" i="71"/>
  <c r="E8" i="71"/>
  <c r="G32" i="71"/>
  <c r="G19" i="71"/>
  <c r="G65" i="71"/>
  <c r="G57" i="71"/>
  <c r="G48" i="71"/>
  <c r="G70" i="71"/>
  <c r="G35" i="71"/>
  <c r="G9" i="71"/>
  <c r="G41" i="71"/>
  <c r="G17" i="71"/>
  <c r="G46" i="71"/>
  <c r="G66" i="71"/>
  <c r="G30" i="71"/>
  <c r="G14" i="71"/>
  <c r="G33" i="71"/>
  <c r="G22" i="71"/>
  <c r="G25" i="71"/>
  <c r="G47" i="71"/>
  <c r="G44" i="71"/>
  <c r="G42" i="71"/>
  <c r="G67" i="71"/>
  <c r="G27" i="71"/>
  <c r="G68" i="71"/>
  <c r="G26" i="71"/>
  <c r="G29" i="71"/>
  <c r="G13" i="71"/>
  <c r="G58" i="71"/>
  <c r="G52" i="71"/>
  <c r="G31" i="71"/>
  <c r="G50" i="71"/>
  <c r="G39" i="71"/>
  <c r="G16" i="71"/>
  <c r="G49" i="71"/>
  <c r="G64" i="71"/>
  <c r="G56" i="71"/>
  <c r="G38" i="71"/>
  <c r="G28" i="71"/>
  <c r="G71" i="71"/>
  <c r="G60" i="71"/>
  <c r="G54" i="71"/>
  <c r="G36" i="71"/>
  <c r="G18" i="71"/>
  <c r="G45" i="71"/>
  <c r="G23" i="71"/>
  <c r="G63" i="71"/>
  <c r="G43" i="71"/>
  <c r="G20" i="71"/>
  <c r="G37" i="71"/>
  <c r="G61" i="71"/>
  <c r="G72" i="71"/>
  <c r="G55" i="71"/>
  <c r="G15" i="71"/>
  <c r="G69" i="71"/>
  <c r="G24" i="71"/>
  <c r="G21" i="71"/>
  <c r="G53" i="71"/>
  <c r="G51" i="71"/>
  <c r="E12" i="71"/>
  <c r="F12" i="71"/>
  <c r="E51" i="71"/>
  <c r="F51" i="71"/>
  <c r="E53" i="71"/>
  <c r="F53" i="71"/>
  <c r="E21" i="71"/>
  <c r="F21" i="71"/>
  <c r="E24" i="71"/>
  <c r="F24" i="71"/>
  <c r="E69" i="71"/>
  <c r="F69" i="71"/>
  <c r="E15" i="71"/>
  <c r="F15" i="71"/>
  <c r="E55" i="71"/>
  <c r="F55" i="71"/>
  <c r="E72" i="71"/>
  <c r="F72" i="71"/>
  <c r="E61" i="71"/>
  <c r="F61" i="71"/>
  <c r="E37" i="71"/>
  <c r="F37" i="71"/>
  <c r="E20" i="71"/>
  <c r="F20" i="71"/>
  <c r="E43" i="71"/>
  <c r="F43" i="71"/>
  <c r="E63" i="71"/>
  <c r="F63" i="71"/>
  <c r="E23" i="71"/>
  <c r="F23" i="71"/>
  <c r="E45" i="71"/>
  <c r="F45" i="71"/>
  <c r="E18" i="71"/>
  <c r="F18" i="71"/>
  <c r="E36" i="71"/>
  <c r="F36" i="71"/>
  <c r="E10" i="71"/>
  <c r="F10" i="71"/>
  <c r="E54" i="71"/>
  <c r="F54" i="71"/>
  <c r="E60" i="71"/>
  <c r="F60" i="71"/>
  <c r="E71" i="71"/>
  <c r="F71" i="71"/>
  <c r="E28" i="71"/>
  <c r="F28" i="71"/>
  <c r="E38" i="71"/>
  <c r="F38" i="71"/>
  <c r="E56" i="71"/>
  <c r="F56" i="71"/>
  <c r="E64" i="71"/>
  <c r="F64" i="71"/>
  <c r="E49" i="71"/>
  <c r="F49" i="71"/>
  <c r="E16" i="71"/>
  <c r="F16" i="71"/>
  <c r="E39" i="71"/>
  <c r="F39" i="71"/>
  <c r="E50" i="71"/>
  <c r="F50" i="71"/>
  <c r="E31" i="71"/>
  <c r="F31" i="71"/>
  <c r="E52" i="71"/>
  <c r="F52" i="71"/>
  <c r="E58" i="71"/>
  <c r="F58" i="71"/>
  <c r="E13" i="71"/>
  <c r="F13" i="71"/>
  <c r="E29" i="71"/>
  <c r="F29" i="71"/>
  <c r="E26" i="71"/>
  <c r="F26" i="71"/>
  <c r="E68" i="71"/>
  <c r="F68" i="71"/>
  <c r="E27" i="71"/>
  <c r="F27" i="71"/>
  <c r="E67" i="71"/>
  <c r="F67" i="71"/>
  <c r="E42" i="71"/>
  <c r="F42" i="71"/>
  <c r="E44" i="71"/>
  <c r="F44" i="71"/>
  <c r="E47" i="71"/>
  <c r="F47" i="71"/>
  <c r="E25" i="71"/>
  <c r="F25" i="71"/>
  <c r="E22" i="71"/>
  <c r="F22" i="71"/>
  <c r="F33" i="71"/>
  <c r="E14" i="71"/>
  <c r="F14" i="71"/>
  <c r="E30" i="71"/>
  <c r="F30" i="71"/>
  <c r="E66" i="71"/>
  <c r="F66" i="71"/>
  <c r="E46" i="71"/>
  <c r="F46" i="71"/>
  <c r="E17" i="71"/>
  <c r="F17" i="71"/>
  <c r="E41" i="71"/>
  <c r="F41" i="71"/>
  <c r="E9" i="71"/>
  <c r="F9" i="71"/>
  <c r="E35" i="71"/>
  <c r="F35" i="71"/>
  <c r="E70" i="71"/>
  <c r="F70" i="71"/>
  <c r="E48" i="71"/>
  <c r="F48" i="71"/>
  <c r="E57" i="71"/>
  <c r="F57" i="71"/>
  <c r="E65" i="71"/>
  <c r="F65" i="71"/>
  <c r="E19" i="71"/>
  <c r="F19" i="71"/>
  <c r="E32" i="71"/>
  <c r="F32" i="71"/>
  <c r="H18" i="5"/>
  <c r="H20" i="5"/>
  <c r="H52" i="5"/>
  <c r="H35" i="73"/>
  <c r="H43" i="73"/>
  <c r="H55" i="73"/>
  <c r="H47" i="5"/>
  <c r="H26" i="73"/>
  <c r="H30" i="73"/>
  <c r="H34" i="73"/>
  <c r="H38" i="73"/>
  <c r="H42" i="73"/>
  <c r="H46" i="73"/>
  <c r="H50" i="73"/>
  <c r="H54" i="73"/>
  <c r="H48" i="5"/>
  <c r="H56" i="5"/>
  <c r="H27" i="73"/>
  <c r="H31" i="73"/>
  <c r="H39" i="73"/>
  <c r="H47" i="73"/>
  <c r="H51" i="73"/>
  <c r="H51" i="5"/>
  <c r="H55" i="5"/>
  <c r="H46" i="5"/>
  <c r="H50" i="5"/>
  <c r="H54" i="5"/>
  <c r="H25" i="72"/>
  <c r="H41" i="72"/>
  <c r="H57" i="72"/>
  <c r="H25" i="73"/>
  <c r="H29" i="73"/>
  <c r="H33" i="73"/>
  <c r="H37" i="73"/>
  <c r="H41" i="73"/>
  <c r="H45" i="73"/>
  <c r="H49" i="73"/>
  <c r="H53" i="73"/>
  <c r="H57" i="73"/>
  <c r="E12" i="1"/>
  <c r="E11" i="1"/>
  <c r="D13" i="71"/>
  <c r="E14" i="1"/>
  <c r="E10" i="1"/>
  <c r="D12" i="71"/>
  <c r="E8" i="1"/>
  <c r="E6" i="1"/>
  <c r="D8" i="71"/>
  <c r="E9" i="1"/>
  <c r="D11" i="71"/>
  <c r="D10" i="71"/>
  <c r="E7" i="1"/>
  <c r="D9" i="71"/>
  <c r="D14" i="71"/>
  <c r="D16" i="71"/>
  <c r="E13" i="1"/>
  <c r="D15" i="71"/>
</calcChain>
</file>

<file path=xl/sharedStrings.xml><?xml version="1.0" encoding="utf-8"?>
<sst xmlns="http://schemas.openxmlformats.org/spreadsheetml/2006/main" count="687" uniqueCount="96">
  <si>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</si>
  <si>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</si>
  <si>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</si>
  <si>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</si>
  <si>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</si>
  <si>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</si>
  <si>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</si>
  <si>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</si>
  <si>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</si>
  <si>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</si>
  <si>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</si>
  <si>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</si>
  <si>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</si>
  <si>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</si>
  <si>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</si>
  <si>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</si>
  <si>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</si>
  <si>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</si>
  <si>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</si>
  <si>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</si>
  <si>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</si>
  <si>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</si>
  <si>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</si>
  <si>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</si>
  <si>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</si>
  <si>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</si>
  <si>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</si>
  <si>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</si>
  <si>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</si>
  <si>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</si>
  <si>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</si>
  <si>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</si>
  <si>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</si>
  <si>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</si>
  <si>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</si>
  <si>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</si>
  <si>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</si>
  <si>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</si>
  <si>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</si>
  <si>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</si>
  <si>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</si>
  <si>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</si>
  <si>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Moguls</t>
  </si>
  <si>
    <t>CHICK Alexa</t>
  </si>
  <si>
    <t>OMT</t>
  </si>
  <si>
    <t>Canada Cup Calabogie</t>
  </si>
  <si>
    <t>Calabogie</t>
  </si>
  <si>
    <t>Calabogie Canada Cup</t>
  </si>
  <si>
    <t>U22</t>
  </si>
  <si>
    <t>NorAm Val St-Come</t>
  </si>
  <si>
    <t>Val St-Come</t>
  </si>
  <si>
    <t>Nor Am Val St-Come</t>
  </si>
  <si>
    <t>Dual Moguls</t>
  </si>
  <si>
    <t>North Bay Timber Tour</t>
  </si>
  <si>
    <t>Laurentian Ski Hill (Steve Omischl)</t>
  </si>
  <si>
    <t>ELLIS, Julia</t>
  </si>
  <si>
    <t>U14</t>
  </si>
  <si>
    <t>Beaver Valley</t>
  </si>
  <si>
    <t>North Bay</t>
  </si>
  <si>
    <t>COUSINEAU, Mya</t>
  </si>
  <si>
    <t>u18</t>
  </si>
  <si>
    <t>GUEMBES, Kye</t>
  </si>
  <si>
    <t>u14</t>
  </si>
  <si>
    <t>UNG, Danielle</t>
  </si>
  <si>
    <t>AUBRY, Ava</t>
  </si>
  <si>
    <t>Caledon</t>
  </si>
  <si>
    <t>LOEWEN, Aria</t>
  </si>
  <si>
    <t>u12</t>
  </si>
  <si>
    <t>RYAN, Kennedy</t>
  </si>
  <si>
    <t>u16</t>
  </si>
  <si>
    <t>LEWIS, Ally</t>
  </si>
  <si>
    <t>Fortune</t>
  </si>
  <si>
    <t xml:space="preserve">North Bay Timber Tour </t>
  </si>
  <si>
    <t>DM</t>
  </si>
  <si>
    <t xml:space="preserve">Caledon Timber Tour </t>
  </si>
  <si>
    <t>Caledon Timber Tour</t>
  </si>
  <si>
    <t>Caledon Ski Club (Wortley's Wiggle)</t>
  </si>
  <si>
    <t>DORSAY,Carmen</t>
  </si>
  <si>
    <t>MATSUDA,Lia</t>
  </si>
  <si>
    <t>RIDGEWAY,Quinn</t>
  </si>
  <si>
    <t>Canada Cup Red Deer</t>
  </si>
  <si>
    <t>Red Deer</t>
  </si>
  <si>
    <t>Park City</t>
  </si>
  <si>
    <t>Provincials</t>
  </si>
  <si>
    <t>Horseshoe</t>
  </si>
  <si>
    <t>Park City NorAm</t>
  </si>
  <si>
    <t>March 3 2018</t>
  </si>
  <si>
    <t>March 4 2018</t>
  </si>
  <si>
    <t>Nor Am</t>
  </si>
  <si>
    <t>Super Finals</t>
  </si>
  <si>
    <t>Junior Nats</t>
  </si>
  <si>
    <t>Apex</t>
  </si>
  <si>
    <t>MO</t>
  </si>
  <si>
    <t>Senior Nats</t>
  </si>
  <si>
    <t>Jasper</t>
  </si>
  <si>
    <t>Canadian 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</si>
</sst>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mmmm\ d\,\ yyyy;@"/>
    <numFmt numFmtId="165" formatCode="0.0%"/>
  </numFmts>
  <fonts count="16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name val="Tahoma"/>
      <family val="2"/>
    </font>
    <font>
      <sz val="6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B7C4CD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F77CF"/>
        <bgColor rgb="FF000000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CDCDCD"/>
      </left>
      <right style="thin">
        <color auto="1"/>
      </right>
      <top style="thin">
        <color theme="0" tint="-0.14999847407452621"/>
      </top>
      <bottom style="thin">
        <color rgb="FFCDCDCD"/>
      </bottom>
      <diagonal/>
    </border>
    <border>
      <left style="thin">
        <color auto="1"/>
      </left>
      <right style="thin">
        <color rgb="FFCDCDCD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/>
      <diagonal/>
    </border>
    <border>
      <left style="thin">
        <color rgb="FFCDCDCD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rgb="FFCDCDCD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rgb="FFCDCDCD"/>
      </left>
      <right style="thin">
        <color auto="1"/>
      </right>
      <top style="thin">
        <color rgb="FFCDCDCD"/>
      </top>
      <bottom style="thin">
        <color theme="0" tint="-0.14999847407452621"/>
      </bottom>
      <diagonal/>
    </border>
    <border>
      <left style="thin">
        <color rgb="FFCDCDCD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theme="0" tint="-0.14999847407452621"/>
      </bottom>
      <diagonal/>
    </border>
    <border>
      <left style="thin">
        <color auto="1"/>
      </left>
      <right style="thin">
        <color rgb="FFCDCDCD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rgb="FFCDCDCD"/>
      </right>
      <top/>
      <bottom/>
      <diagonal/>
    </border>
    <border>
      <left/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theme="1"/>
      </bottom>
      <diagonal/>
    </border>
  </borders>
  <cellStyleXfs count="709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69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7" borderId="20" xfId="0" applyFont="1" applyFill="1" applyBorder="1" applyAlignment="1"/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9" xfId="0" applyFont="1" applyFill="1" applyBorder="1" applyAlignment="1"/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NumberFormat="1" applyFont="1" applyFill="1" applyBorder="1" applyAlignment="1">
      <alignment horizontal="center"/>
    </xf>
    <xf numFmtId="0" fontId="2" fillId="8" borderId="12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0" fontId="8" fillId="10" borderId="9" xfId="0" applyFont="1" applyFill="1" applyBorder="1" applyAlignment="1"/>
    <xf numFmtId="0" fontId="3" fillId="10" borderId="9" xfId="0" applyFont="1" applyFill="1" applyBorder="1" applyAlignment="1">
      <alignment horizontal="left"/>
    </xf>
    <xf numFmtId="0" fontId="8" fillId="10" borderId="14" xfId="0" applyFont="1" applyFill="1" applyBorder="1" applyAlignment="1"/>
    <xf numFmtId="0" fontId="8" fillId="10" borderId="21" xfId="0" applyFont="1" applyFill="1" applyBorder="1" applyAlignment="1"/>
    <xf numFmtId="0" fontId="4" fillId="9" borderId="21" xfId="0" applyFont="1" applyFill="1" applyBorder="1" applyAlignment="1"/>
    <xf numFmtId="0" fontId="3" fillId="10" borderId="19" xfId="0" applyFont="1" applyFill="1" applyBorder="1" applyAlignment="1">
      <alignment horizontal="left"/>
    </xf>
    <xf numFmtId="0" fontId="8" fillId="10" borderId="19" xfId="0" applyFont="1" applyFill="1" applyBorder="1" applyAlignment="1"/>
    <xf numFmtId="0" fontId="4" fillId="9" borderId="12" xfId="0" applyFont="1" applyFill="1" applyBorder="1" applyAlignment="1"/>
    <xf numFmtId="0" fontId="8" fillId="11" borderId="21" xfId="0" applyFont="1" applyFill="1" applyBorder="1" applyAlignment="1"/>
    <xf numFmtId="0" fontId="3" fillId="12" borderId="9" xfId="0" applyFont="1" applyFill="1" applyBorder="1" applyAlignment="1">
      <alignment horizontal="left"/>
    </xf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/>
    <xf numFmtId="0" fontId="3" fillId="10" borderId="12" xfId="0" applyFont="1" applyFill="1" applyBorder="1" applyAlignment="1">
      <alignment horizontal="left"/>
    </xf>
    <xf numFmtId="1" fontId="2" fillId="9" borderId="9" xfId="0" applyNumberFormat="1" applyFont="1" applyFill="1" applyBorder="1" applyAlignment="1"/>
    <xf numFmtId="0" fontId="8" fillId="10" borderId="12" xfId="0" applyFont="1" applyFill="1" applyBorder="1" applyAlignment="1"/>
    <xf numFmtId="0" fontId="3" fillId="9" borderId="12" xfId="0" applyFont="1" applyFill="1" applyBorder="1" applyAlignment="1">
      <alignment horizontal="left"/>
    </xf>
    <xf numFmtId="1" fontId="2" fillId="9" borderId="9" xfId="0" applyNumberFormat="1" applyFont="1" applyFill="1" applyBorder="1" applyAlignment="1">
      <alignment horizontal="right"/>
    </xf>
    <xf numFmtId="0" fontId="4" fillId="9" borderId="9" xfId="0" applyFont="1" applyFill="1" applyBorder="1" applyAlignment="1"/>
    <xf numFmtId="0" fontId="8" fillId="10" borderId="0" xfId="0" applyFont="1" applyFill="1" applyBorder="1" applyAlignment="1"/>
    <xf numFmtId="1" fontId="8" fillId="10" borderId="9" xfId="0" applyNumberFormat="1" applyFont="1" applyFill="1" applyBorder="1" applyAlignment="1"/>
    <xf numFmtId="1" fontId="2" fillId="9" borderId="13" xfId="0" applyNumberFormat="1" applyFont="1" applyFill="1" applyBorder="1" applyAlignment="1"/>
    <xf numFmtId="0" fontId="3" fillId="9" borderId="19" xfId="0" applyFont="1" applyFill="1" applyBorder="1" applyAlignment="1">
      <alignment horizontal="left"/>
    </xf>
    <xf numFmtId="0" fontId="3" fillId="10" borderId="20" xfId="0" applyFont="1" applyFill="1" applyBorder="1" applyAlignment="1">
      <alignment horizontal="left"/>
    </xf>
    <xf numFmtId="0" fontId="4" fillId="12" borderId="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4" fillId="3" borderId="8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165" fontId="8" fillId="6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2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4" borderId="0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 wrapText="1"/>
    </xf>
    <xf numFmtId="0" fontId="15" fillId="0" borderId="9" xfId="0" applyNumberFormat="1" applyFont="1" applyFill="1" applyBorder="1" applyAlignment="1">
      <alignment horizontal="center" wrapText="1"/>
    </xf>
    <xf numFmtId="49" fontId="15" fillId="0" borderId="9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6" fontId="6" fillId="0" borderId="9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/>
    <xf numFmtId="49" fontId="6" fillId="0" borderId="9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" fontId="8" fillId="3" borderId="25" xfId="0" applyNumberFormat="1" applyFont="1" applyFill="1" applyBorder="1" applyAlignment="1">
      <alignment horizontal="center"/>
    </xf>
    <xf numFmtId="2" fontId="8" fillId="3" borderId="27" xfId="0" applyNumberFormat="1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1" fontId="8" fillId="3" borderId="28" xfId="0" applyNumberFormat="1" applyFont="1" applyFill="1" applyBorder="1" applyAlignment="1">
      <alignment horizontal="center"/>
    </xf>
    <xf numFmtId="1" fontId="8" fillId="3" borderId="29" xfId="0" applyNumberFormat="1" applyFont="1" applyFill="1" applyBorder="1" applyAlignment="1">
      <alignment horizontal="center"/>
    </xf>
    <xf numFmtId="1" fontId="8" fillId="3" borderId="30" xfId="0" applyNumberFormat="1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/>
    </xf>
    <xf numFmtId="2" fontId="8" fillId="3" borderId="32" xfId="0" applyNumberFormat="1" applyFont="1" applyFill="1" applyBorder="1" applyAlignment="1">
      <alignment horizontal="center"/>
    </xf>
    <xf numFmtId="2" fontId="8" fillId="3" borderId="33" xfId="0" applyNumberFormat="1" applyFont="1" applyFill="1" applyBorder="1" applyAlignment="1">
      <alignment horizontal="center"/>
    </xf>
    <xf numFmtId="2" fontId="8" fillId="3" borderId="34" xfId="0" applyNumberFormat="1" applyFont="1" applyFill="1" applyBorder="1" applyAlignment="1">
      <alignment horizontal="center"/>
    </xf>
    <xf numFmtId="1" fontId="8" fillId="3" borderId="35" xfId="0" applyNumberFormat="1" applyFont="1" applyFill="1" applyBorder="1" applyAlignment="1">
      <alignment horizontal="center"/>
    </xf>
    <xf numFmtId="2" fontId="8" fillId="3" borderId="37" xfId="0" applyNumberFormat="1" applyFont="1" applyFill="1" applyBorder="1" applyAlignment="1">
      <alignment horizontal="center"/>
    </xf>
    <xf numFmtId="2" fontId="8" fillId="3" borderId="36" xfId="0" applyNumberFormat="1" applyFont="1" applyFill="1" applyBorder="1" applyAlignment="1">
      <alignment horizontal="center"/>
    </xf>
    <xf numFmtId="1" fontId="8" fillId="7" borderId="0" xfId="0" applyNumberFormat="1" applyFont="1" applyFill="1" applyBorder="1" applyAlignment="1">
      <alignment horizontal="center"/>
    </xf>
    <xf numFmtId="1" fontId="8" fillId="7" borderId="38" xfId="0" applyNumberFormat="1" applyFont="1" applyFill="1" applyBorder="1" applyAlignment="1">
      <alignment horizontal="center"/>
    </xf>
    <xf numFmtId="2" fontId="8" fillId="3" borderId="39" xfId="0" applyNumberFormat="1" applyFont="1" applyFill="1" applyBorder="1" applyAlignment="1">
      <alignment horizontal="center"/>
    </xf>
    <xf numFmtId="0" fontId="0" fillId="0" borderId="0" xfId="0" applyBorder="1" applyAlignment="1"/>
    <xf numFmtId="165" fontId="8" fillId="1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16" fontId="3" fillId="3" borderId="10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horizontal="left"/>
    </xf>
  </cellXfs>
  <cellStyles count="7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Normal" xfId="0" builtinId="0"/>
  </cellStyles>
  <dxfs count="2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showGridLines="0" tabSelected="1" workbookViewId="0">
      <selection activeCell="AA23" sqref="AA23"/>
    </sheetView>
  </sheetViews>
  <sheetFormatPr baseColWidth="10" defaultColWidth="17.7109375" defaultRowHeight="20" customHeight="1" x14ac:dyDescent="0"/>
  <cols>
    <col min="1" max="2" width="10.7109375" customWidth="1"/>
    <col min="3" max="3" width="21.42578125" customWidth="1"/>
    <col min="4" max="4" width="0.85546875" hidden="1" customWidth="1"/>
    <col min="5" max="5" width="4.5703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13" width="4.85546875" customWidth="1"/>
    <col min="14" max="26" width="5.140625" customWidth="1"/>
  </cols>
  <sheetData>
    <row r="1" spans="1:26" ht="33.75" customHeight="1">
      <c r="A1" s="1" t="s">
        <v>42</v>
      </c>
      <c r="B1" s="1"/>
      <c r="C1" s="1"/>
      <c r="D1" s="1"/>
      <c r="E1" s="1"/>
      <c r="F1" s="24" t="s">
        <v>38</v>
      </c>
      <c r="G1" s="1"/>
      <c r="H1" s="1"/>
      <c r="I1" s="1"/>
      <c r="J1" s="1"/>
      <c r="K1" s="1"/>
      <c r="L1" s="131">
        <v>2018</v>
      </c>
    </row>
    <row r="2" spans="1:26" ht="3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25" t="str">
        <f>'Calabogie Canada Cup Jan 13'!B8</f>
        <v>Canada Cup Calabogie</v>
      </c>
      <c r="M2" s="125" t="str">
        <f>'Calabogie Canada Cup Jan 14'!B8</f>
        <v>Calabogie Canada Cup</v>
      </c>
      <c r="N2" s="126" t="s">
        <v>51</v>
      </c>
      <c r="O2" s="126" t="s">
        <v>51</v>
      </c>
      <c r="P2" s="125" t="s">
        <v>53</v>
      </c>
      <c r="Q2" s="125" t="s">
        <v>72</v>
      </c>
      <c r="R2" s="125" t="s">
        <v>74</v>
      </c>
      <c r="S2" s="125" t="s">
        <v>80</v>
      </c>
      <c r="T2" s="125" t="s">
        <v>83</v>
      </c>
      <c r="U2" s="125" t="s">
        <v>83</v>
      </c>
      <c r="V2" s="125" t="s">
        <v>88</v>
      </c>
      <c r="W2" s="125" t="s">
        <v>88</v>
      </c>
      <c r="X2" s="125" t="s">
        <v>90</v>
      </c>
      <c r="Y2" s="125" t="s">
        <v>93</v>
      </c>
      <c r="Z2" s="125" t="s">
        <v>93</v>
      </c>
    </row>
    <row r="3" spans="1:26" ht="36" customHeight="1">
      <c r="A3" s="25" t="s">
        <v>35</v>
      </c>
      <c r="B3" s="26" t="s">
        <v>41</v>
      </c>
      <c r="C3" s="26"/>
      <c r="D3" s="27"/>
      <c r="E3" s="28"/>
      <c r="F3" s="161" t="s">
        <v>40</v>
      </c>
      <c r="G3" s="161"/>
      <c r="H3" s="161"/>
      <c r="I3" s="161"/>
      <c r="J3" s="162"/>
      <c r="K3" s="3" t="s">
        <v>30</v>
      </c>
      <c r="L3" s="125" t="str">
        <f>'Calabogie Canada Cup Jan 13'!B9</f>
        <v>Calabogie</v>
      </c>
      <c r="M3" s="125" t="str">
        <f>'Calabogie Canada Cup Jan 14'!B9</f>
        <v>Calabogie</v>
      </c>
      <c r="N3" s="127" t="s">
        <v>50</v>
      </c>
      <c r="O3" s="127" t="s">
        <v>50</v>
      </c>
      <c r="P3" s="128" t="s">
        <v>58</v>
      </c>
      <c r="Q3" s="128" t="s">
        <v>58</v>
      </c>
      <c r="R3" s="128" t="s">
        <v>74</v>
      </c>
      <c r="S3" s="128" t="s">
        <v>74</v>
      </c>
      <c r="T3" s="128" t="s">
        <v>84</v>
      </c>
      <c r="U3" s="128" t="s">
        <v>84</v>
      </c>
      <c r="V3" s="128" t="s">
        <v>82</v>
      </c>
      <c r="W3" s="128" t="s">
        <v>82</v>
      </c>
      <c r="X3" s="128" t="s">
        <v>91</v>
      </c>
      <c r="Y3" s="128" t="s">
        <v>94</v>
      </c>
      <c r="Z3" s="128" t="s">
        <v>94</v>
      </c>
    </row>
    <row r="4" spans="1:26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29" t="str">
        <f>'Calabogie Canada Cup Jan 13'!B11</f>
        <v>Moguls</v>
      </c>
      <c r="M4" s="129" t="str">
        <f>'Calabogie Canada Cup Jan 14'!B11</f>
        <v>Moguls</v>
      </c>
      <c r="N4" s="130" t="s">
        <v>42</v>
      </c>
      <c r="O4" s="132" t="s">
        <v>73</v>
      </c>
      <c r="P4" s="130" t="s">
        <v>42</v>
      </c>
      <c r="Q4" s="130" t="s">
        <v>42</v>
      </c>
      <c r="R4" s="130" t="s">
        <v>42</v>
      </c>
      <c r="S4" s="130" t="s">
        <v>42</v>
      </c>
      <c r="T4" s="130" t="s">
        <v>42</v>
      </c>
      <c r="U4" s="132" t="s">
        <v>73</v>
      </c>
      <c r="V4" s="130" t="s">
        <v>42</v>
      </c>
      <c r="W4" s="132" t="s">
        <v>73</v>
      </c>
      <c r="X4" s="132" t="s">
        <v>92</v>
      </c>
      <c r="Y4" s="132" t="s">
        <v>92</v>
      </c>
      <c r="Z4" s="132" t="s">
        <v>73</v>
      </c>
    </row>
    <row r="5" spans="1:26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29">
        <v>41651</v>
      </c>
      <c r="M5" s="129">
        <v>41652</v>
      </c>
      <c r="N5" s="129">
        <v>41665</v>
      </c>
      <c r="O5" s="129">
        <v>41666</v>
      </c>
      <c r="P5" s="129">
        <v>41672</v>
      </c>
      <c r="Q5" s="129">
        <v>41672</v>
      </c>
      <c r="R5" s="129">
        <v>41680</v>
      </c>
      <c r="S5" s="129">
        <v>41686</v>
      </c>
      <c r="T5" s="129">
        <v>41692</v>
      </c>
      <c r="U5" s="129">
        <v>41693</v>
      </c>
      <c r="V5" s="129">
        <v>41700</v>
      </c>
      <c r="W5" s="129">
        <v>41701</v>
      </c>
      <c r="X5" s="129">
        <v>41706</v>
      </c>
      <c r="Y5" s="129">
        <v>41721</v>
      </c>
      <c r="Z5" s="129">
        <v>41722</v>
      </c>
    </row>
    <row r="6" spans="1:26" ht="15" customHeight="1">
      <c r="A6" s="96" t="s">
        <v>44</v>
      </c>
      <c r="B6" s="96" t="s">
        <v>48</v>
      </c>
      <c r="C6" s="83" t="s">
        <v>43</v>
      </c>
      <c r="D6" s="103"/>
      <c r="E6" s="96">
        <f t="shared" ref="E6" si="0">F6</f>
        <v>1</v>
      </c>
      <c r="F6" s="19">
        <f>RANK(J6:J6,$J$6:$J$17,0)</f>
        <v>1</v>
      </c>
      <c r="G6" s="20">
        <f>LARGE(($L6:$Z6),1)</f>
        <v>864.23992673992666</v>
      </c>
      <c r="H6" s="20">
        <f>LARGE(($L6:$Z6),2)</f>
        <v>851.16409362549791</v>
      </c>
      <c r="I6" s="20">
        <f>LARGE(($K6:$Z6),3)</f>
        <v>794.79681659230664</v>
      </c>
      <c r="J6" s="19">
        <f>SUM(G6+H6+I6)</f>
        <v>2510.2008369577311</v>
      </c>
      <c r="K6" s="21"/>
      <c r="L6" s="23">
        <f>IF(ISNA(VLOOKUP($C6,'Calabogie Canada Cup Jan 13'!$A$17:$H$37,8,FALSE))=TRUE,"0",VLOOKUP($C6,'Calabogie Canada Cup Jan 13'!$A$17:$H$37,8,FALSE))</f>
        <v>644.23726523442792</v>
      </c>
      <c r="M6" s="23">
        <f>IF(ISNA(VLOOKUP($C6,'Calabogie Canada Cup Jan 14'!$A$17:$H$31,8,FALSE))=TRUE,0,VLOOKUP($C6,'Calabogie Canada Cup Jan 14'!$A$17:$H$31,8,FALSE))</f>
        <v>539.44494410895538</v>
      </c>
      <c r="N6" s="23">
        <f>IF(ISNA(VLOOKUP($C6,'NorAm Val St-Come - MO'!$A$17:$H$58,8,FALSE))=TRUE,0,VLOOKUP($C6,'NorAm Val St-Come - MO'!$A$17:$H$58,8,FALSE))</f>
        <v>227.56206238064931</v>
      </c>
      <c r="O6" s="23">
        <f>IF(ISNA(VLOOKUP($C6,'NorAm Val St-Come - DM'!$A$17:$H$58,8,FALSE))=TRUE,0,VLOOKUP($C6,'NorAm Val St-Come - DM'!$A$17:$H$58,8,FALSE))</f>
        <v>86.666666666666671</v>
      </c>
      <c r="P6" s="23">
        <f>IF(ISNA(VLOOKUP($C6,'North Bay TT Day 1'!$A$17:$H$58,8,FALSE))=TRUE,0,VLOOKUP($C6,'North Bay TT Day 1'!$A$17:$H$58,8,FALSE))</f>
        <v>0</v>
      </c>
      <c r="Q6" s="23">
        <f>IF(ISNA(VLOOKUP($C6,'North Bay TT Day 2'!$A$17:$H$58,8,FALSE))=TRUE,0,VLOOKUP($C6,'North Bay TT Day 2'!$A$17:$H$58,8,FALSE))</f>
        <v>0</v>
      </c>
      <c r="R6" s="23">
        <f>IF(ISNA(VLOOKUP($C6,'Caledon TT'!$A$17:$H$58,8,FALSE))=TRUE,0,VLOOKUP($C6,'Caledon TT'!$A$17:$H$58,8,FALSE))</f>
        <v>0</v>
      </c>
      <c r="S6" s="23">
        <f>IF(ISNA(VLOOKUP($C6,'Canada Cup Red Deer'!$A$17:$H$58,8,FALSE))=TRUE,0,VLOOKUP($C6,'Canada Cup Red Deer'!$A$17:$H$58,8,FALSE))</f>
        <v>634.49012279765088</v>
      </c>
      <c r="T6" s="23">
        <f>IF(ISNA(VLOOKUP($C6,'Provincials MO'!$A$17:$H$100,8,FALSE))=TRUE,0,VLOOKUP($C6,'Provincials MO'!$A$17:$H$100,8,FALSE))</f>
        <v>0</v>
      </c>
      <c r="U6" s="23">
        <f>IF(ISNA(VLOOKUP($C6,'Provincials DM'!$A$17:$H$58,8,FALSE))=TRUE,0,VLOOKUP($C6,'Provincials DM'!$A$17:$H$58,8,FALSE))</f>
        <v>0</v>
      </c>
      <c r="V6" s="23">
        <f>IF(ISNA(VLOOKUP($C6,'Park City NorAm MO'!$A$17:$H$100,8,FALSE))=TRUE,0,VLOOKUP($C6,'Park City NorAm MO'!$A$17:$H$100,8,FALSE))</f>
        <v>794.79681659230664</v>
      </c>
      <c r="W6" s="23">
        <f>IF(ISNA(VLOOKUP($C6,'Park City NorAM DM'!$A$17:$H$58,8,FALSE))=TRUE,0,VLOOKUP($C6,'Park City NorAM DM'!$A$17:$H$58,8,FALSE))</f>
        <v>86.666666666666671</v>
      </c>
      <c r="X6" s="23">
        <f>IF(ISNA(VLOOKUP($C6,'Junior Nats MO'!$A$17:$H$58,8,FALSE))=TRUE,0,VLOOKUP($C6,'Junior Nats MO'!$A$17:$H$58,8,FALSE))</f>
        <v>0</v>
      </c>
      <c r="Y6" s="23">
        <f>IF(ISNA(VLOOKUP($C6,'Canadian Champs MO'!$A$17:$H$58,8,FALSE))=TRUE,0,VLOOKUP($C6,'Canadian Champs MO'!$A$17:$H$58,8,FALSE))</f>
        <v>851.16409362549791</v>
      </c>
      <c r="Z6" s="23">
        <f>IF(ISNA(VLOOKUP($C6,'Canadian Champs DM'!$A$17:$H$58,8,FALSE))=TRUE,0,VLOOKUP($C6,'Canadian Champs DM'!$A$17:$H$58,8,FALSE))</f>
        <v>864.23992673992666</v>
      </c>
    </row>
    <row r="7" spans="1:26" ht="15" customHeight="1">
      <c r="A7" s="96" t="s">
        <v>57</v>
      </c>
      <c r="B7" s="96" t="s">
        <v>56</v>
      </c>
      <c r="C7" s="83" t="s">
        <v>55</v>
      </c>
      <c r="D7" s="103"/>
      <c r="E7" s="96">
        <f t="shared" ref="E7:E17" si="1">F7</f>
        <v>2</v>
      </c>
      <c r="F7" s="19">
        <f t="shared" ref="F7:F16" si="2">RANK(J7:J7,$J$6:$J$17,0)</f>
        <v>2</v>
      </c>
      <c r="G7" s="20">
        <f t="shared" ref="G7:G17" si="3">LARGE(($L7:$Z7),1)</f>
        <v>550</v>
      </c>
      <c r="H7" s="20">
        <f t="shared" ref="H7:H17" si="4">LARGE(($L7:$Z7),2)</f>
        <v>550</v>
      </c>
      <c r="I7" s="20">
        <f t="shared" ref="I7:I17" si="5">LARGE(($K7:$Z7),3)</f>
        <v>510.34505552617662</v>
      </c>
      <c r="J7" s="19">
        <f t="shared" ref="J7:J17" si="6">SUM(G7+H7+I7)</f>
        <v>1610.3450555261766</v>
      </c>
      <c r="K7" s="21"/>
      <c r="L7" s="22" t="str">
        <f>IF(ISNA(VLOOKUP($C7,'Calabogie Canada Cup Jan 13'!$A$17:$H$37,8,FALSE))=TRUE,"0",VLOOKUP($C7,'Calabogie Canada Cup Jan 13'!$A$17:$H$37,8,FALSE))</f>
        <v>0</v>
      </c>
      <c r="M7" s="22">
        <f>IF(ISNA(VLOOKUP($C7,'Calabogie Canada Cup Jan 14'!$A$17:$H$31,8,FALSE))=TRUE,0,VLOOKUP($C7,'Calabogie Canada Cup Jan 14'!$A$17:$H$31,8,FALSE))</f>
        <v>0</v>
      </c>
      <c r="N7" s="22">
        <f>IF(ISNA(VLOOKUP($C7,'NorAm Val St-Come - MO'!$A$17:$H$58,8,FALSE))=TRUE,0,VLOOKUP($C7,'NorAm Val St-Come - MO'!$A$17:$H$58,8,FALSE))</f>
        <v>0</v>
      </c>
      <c r="O7" s="22">
        <f>IF(ISNA(VLOOKUP($C7,'NorAm Val St-Come - DM'!$A$17:$H$58,8,FALSE))=TRUE,0,VLOOKUP($C7,'NorAm Val St-Come - DM'!$A$17:$H$58,8,FALSE))</f>
        <v>0</v>
      </c>
      <c r="P7" s="22">
        <f>IF(ISNA(VLOOKUP($C7,'North Bay TT Day 1'!$A$17:$H$58,8,FALSE))=TRUE,0,VLOOKUP($C7,'North Bay TT Day 1'!$A$17:$H$58,8,FALSE))</f>
        <v>500</v>
      </c>
      <c r="Q7" s="22">
        <f>IF(ISNA(VLOOKUP($C7,'North Bay TT Day 2'!$A$17:$H$58,8,FALSE))=TRUE,0,VLOOKUP($C7,'North Bay TT Day 2'!$A$17:$H$58,8,FALSE))</f>
        <v>478.53596027550861</v>
      </c>
      <c r="R7" s="23">
        <f>IF(ISNA(VLOOKUP($C7,'Caledon TT'!$A$17:$H$58,8,FALSE))=TRUE,0,VLOOKUP($C7,'Caledon TT'!$A$17:$H$58,8,FALSE))</f>
        <v>500</v>
      </c>
      <c r="S7" s="23">
        <f>IF(ISNA(VLOOKUP($C7,'Canada Cup Red Deer'!$A$17:$H$58,8,FALSE))=TRUE,0,VLOOKUP($C7,'Canada Cup Red Deer'!$A$17:$H$58,8,FALSE))</f>
        <v>0</v>
      </c>
      <c r="T7" s="23">
        <f>IF(ISNA(VLOOKUP($C7,'Provincials MO'!$A$17:$H$100,8,FALSE))=TRUE,0,VLOOKUP($C7,'Provincials MO'!$A$17:$H$100,8,FALSE))</f>
        <v>550</v>
      </c>
      <c r="U7" s="23">
        <f>IF(ISNA(VLOOKUP($C7,'Provincials DM'!$A$17:$H$58,8,FALSE))=TRUE,0,VLOOKUP($C7,'Provincials DM'!$A$17:$H$58,8,FALSE))</f>
        <v>550</v>
      </c>
      <c r="V7" s="23">
        <f>IF(ISNA(VLOOKUP($C7,'Park City NorAm MO'!$A$17:$H$100,8,FALSE))=TRUE,0,VLOOKUP($C7,'Park City NorAm MO'!$A$17:$H$100,8,FALSE))</f>
        <v>0</v>
      </c>
      <c r="W7" s="23">
        <f>IF(ISNA(VLOOKUP($C7,'Park City NorAM DM'!$A$17:$H$58,8,FALSE))=TRUE,0,VLOOKUP($C7,'Park City NorAM DM'!$A$17:$H$58,8,FALSE))</f>
        <v>0</v>
      </c>
      <c r="X7" s="23">
        <f>IF(ISNA(VLOOKUP($C7,'Junior Nats MO'!$A$17:$H$58,8,FALSE))=TRUE,0,VLOOKUP($C7,'Junior Nats MO'!$A$17:$H$58,8,FALSE))</f>
        <v>510.34505552617662</v>
      </c>
      <c r="Y7" s="23">
        <f>IF(ISNA(VLOOKUP($C7,'Canadian Champs MO'!$A$17:$H$58,8,FALSE))=TRUE,0,VLOOKUP($C7,'Canadian Champs MO'!$A$17:$H$58,8,FALSE))</f>
        <v>0</v>
      </c>
      <c r="Z7" s="23">
        <f>IF(ISNA(VLOOKUP($C7,'Canadian Champs DM'!$A$17:$H$58,8,FALSE))=TRUE,0,VLOOKUP($C7,'Canadian Champs DM'!$A$17:$H$58,8,FALSE))</f>
        <v>0</v>
      </c>
    </row>
    <row r="8" spans="1:26" ht="15" customHeight="1">
      <c r="A8" s="96" t="s">
        <v>58</v>
      </c>
      <c r="B8" s="96" t="s">
        <v>60</v>
      </c>
      <c r="C8" s="83" t="s">
        <v>59</v>
      </c>
      <c r="D8" s="155"/>
      <c r="E8" s="96">
        <f t="shared" si="1"/>
        <v>3</v>
      </c>
      <c r="F8" s="19">
        <f t="shared" si="2"/>
        <v>3</v>
      </c>
      <c r="G8" s="20">
        <f t="shared" si="3"/>
        <v>539</v>
      </c>
      <c r="H8" s="20">
        <f t="shared" si="4"/>
        <v>500</v>
      </c>
      <c r="I8" s="20">
        <f t="shared" si="5"/>
        <v>493.44473007712082</v>
      </c>
      <c r="J8" s="19">
        <f t="shared" si="6"/>
        <v>1532.4447300771208</v>
      </c>
      <c r="L8" s="22" t="str">
        <f>IF(ISNA(VLOOKUP($C8,'Calabogie Canada Cup Jan 13'!$A$17:$H$37,8,FALSE))=TRUE,"0",VLOOKUP($C8,'Calabogie Canada Cup Jan 13'!$A$17:$H$37,8,FALSE))</f>
        <v>0</v>
      </c>
      <c r="M8" s="22">
        <f>IF(ISNA(VLOOKUP($C8,'Calabogie Canada Cup Jan 14'!$A$17:$H$31,8,FALSE))=TRUE,0,VLOOKUP($C8,'Calabogie Canada Cup Jan 14'!$A$17:$H$31,8,FALSE))</f>
        <v>0</v>
      </c>
      <c r="N8" s="22">
        <f>IF(ISNA(VLOOKUP($C8,'NorAm Val St-Come - MO'!$A$17:$H$58,8,FALSE))=TRUE,0,VLOOKUP($C8,'NorAm Val St-Come - MO'!$A$17:$H$58,8,FALSE))</f>
        <v>0</v>
      </c>
      <c r="O8" s="22">
        <f>IF(ISNA(VLOOKUP($C8,'NorAm Val St-Come - DM'!$A$17:$H$58,8,FALSE))=TRUE,0,VLOOKUP($C8,'NorAm Val St-Come - DM'!$A$17:$H$58,8,FALSE))</f>
        <v>0</v>
      </c>
      <c r="P8" s="22">
        <f>IF(ISNA(VLOOKUP($C8,'North Bay TT Day 1'!$A$17:$H$58,8,FALSE))=TRUE,0,VLOOKUP($C8,'North Bay TT Day 1'!$A$17:$H$58,8,FALSE))</f>
        <v>489.23426838514024</v>
      </c>
      <c r="Q8" s="22">
        <f>IF(ISNA(VLOOKUP($C8,'North Bay TT Day 2'!$A$17:$H$58,8,FALSE))=TRUE,0,VLOOKUP($C8,'North Bay TT Day 2'!$A$17:$H$58,8,FALSE))</f>
        <v>500</v>
      </c>
      <c r="R8" s="23">
        <f>IF(ISNA(VLOOKUP($C8,'Caledon TT'!$A$17:$H$58,8,FALSE))=TRUE,0,VLOOKUP($C8,'Caledon TT'!$A$17:$H$58,8,FALSE))</f>
        <v>492.14975845410623</v>
      </c>
      <c r="S8" s="23">
        <f>IF(ISNA(VLOOKUP($C8,'Canada Cup Red Deer'!$A$17:$H$58,8,FALSE))=TRUE,0,VLOOKUP($C8,'Canada Cup Red Deer'!$A$17:$H$58,8,FALSE))</f>
        <v>0</v>
      </c>
      <c r="T8" s="23">
        <f>IF(ISNA(VLOOKUP($C8,'Provincials MO'!$A$17:$H$100,8,FALSE))=TRUE,0,VLOOKUP($C8,'Provincials MO'!$A$17:$H$100,8,FALSE))</f>
        <v>493.44473007712082</v>
      </c>
      <c r="U8" s="23">
        <f>IF(ISNA(VLOOKUP($C8,'Provincials DM'!$A$17:$H$58,8,FALSE))=TRUE,0,VLOOKUP($C8,'Provincials DM'!$A$17:$H$58,8,FALSE))</f>
        <v>539</v>
      </c>
      <c r="V8" s="23">
        <f>IF(ISNA(VLOOKUP($C8,'Park City NorAm MO'!$A$17:$H$100,8,FALSE))=TRUE,0,VLOOKUP($C8,'Park City NorAm MO'!$A$17:$H$100,8,FALSE))</f>
        <v>0</v>
      </c>
      <c r="W8" s="23">
        <f>IF(ISNA(VLOOKUP($C8,'Park City NorAM DM'!$A$17:$H$58,8,FALSE))=TRUE,0,VLOOKUP($C8,'Park City NorAM DM'!$A$17:$H$58,8,FALSE))</f>
        <v>0</v>
      </c>
      <c r="X8" s="23">
        <f>IF(ISNA(VLOOKUP($C8,'Junior Nats MO'!$A$17:$H$58,8,FALSE))=TRUE,0,VLOOKUP($C8,'Junior Nats MO'!$A$17:$H$58,8,FALSE))</f>
        <v>440.14410364886305</v>
      </c>
      <c r="Y8" s="23">
        <f>IF(ISNA(VLOOKUP($C8,'Canadian Champs MO'!$A$17:$H$58,8,FALSE))=TRUE,0,VLOOKUP($C8,'Canadian Champs MO'!$A$17:$H$58,8,FALSE))</f>
        <v>0</v>
      </c>
      <c r="Z8" s="23">
        <f>IF(ISNA(VLOOKUP($C8,'Canadian Champs DM'!$A$17:$H$58,8,FALSE))=TRUE,0,VLOOKUP($C8,'Canadian Champs DM'!$A$17:$H$58,8,FALSE))</f>
        <v>0</v>
      </c>
    </row>
    <row r="9" spans="1:26" ht="15" customHeight="1">
      <c r="A9" s="96" t="s">
        <v>46</v>
      </c>
      <c r="B9" s="96" t="s">
        <v>62</v>
      </c>
      <c r="C9" s="83" t="s">
        <v>61</v>
      </c>
      <c r="E9" s="96">
        <f t="shared" si="1"/>
        <v>4</v>
      </c>
      <c r="F9" s="19">
        <f t="shared" si="2"/>
        <v>4</v>
      </c>
      <c r="G9" s="20">
        <f t="shared" si="3"/>
        <v>497.01666666666671</v>
      </c>
      <c r="H9" s="20">
        <f t="shared" si="4"/>
        <v>484.46259810988306</v>
      </c>
      <c r="I9" s="20">
        <f t="shared" si="5"/>
        <v>479.52994692949204</v>
      </c>
      <c r="J9" s="19">
        <f t="shared" si="6"/>
        <v>1461.0092117060419</v>
      </c>
      <c r="L9" s="22" t="str">
        <f>IF(ISNA(VLOOKUP($C9,'Calabogie Canada Cup Jan 13'!$A$17:$H$37,8,FALSE))=TRUE,"0",VLOOKUP($C9,'Calabogie Canada Cup Jan 13'!$A$17:$H$37,8,FALSE))</f>
        <v>0</v>
      </c>
      <c r="M9" s="22">
        <f>IF(ISNA(VLOOKUP($C9,'Calabogie Canada Cup Jan 14'!$A$17:$H$31,8,FALSE))=TRUE,0,VLOOKUP($C9,'Calabogie Canada Cup Jan 14'!$A$17:$H$31,8,FALSE))</f>
        <v>0</v>
      </c>
      <c r="N9" s="22">
        <f>IF(ISNA(VLOOKUP($C9,'NorAm Val St-Come - MO'!$A$17:$H$58,8,FALSE))=TRUE,0,VLOOKUP($C9,'NorAm Val St-Come - MO'!$A$17:$H$58,8,FALSE))</f>
        <v>0</v>
      </c>
      <c r="O9" s="22">
        <f>IF(ISNA(VLOOKUP($C9,'NorAm Val St-Come - DM'!$A$17:$H$58,8,FALSE))=TRUE,0,VLOOKUP($C9,'NorAm Val St-Come - DM'!$A$17:$H$58,8,FALSE))</f>
        <v>0</v>
      </c>
      <c r="P9" s="22">
        <f>IF(ISNA(VLOOKUP($C9,'North Bay TT Day 1'!$A$17:$H$58,8,FALSE))=TRUE,0,VLOOKUP($C9,'North Bay TT Day 1'!$A$17:$H$58,8,FALSE))</f>
        <v>479.52994692949204</v>
      </c>
      <c r="Q9" s="22">
        <f>IF(ISNA(VLOOKUP($C9,'North Bay TT Day 2'!$A$17:$H$58,8,FALSE))=TRUE,0,VLOOKUP($C9,'North Bay TT Day 2'!$A$17:$H$58,8,FALSE))</f>
        <v>484.46259810988306</v>
      </c>
      <c r="R9" s="23">
        <f>IF(ISNA(VLOOKUP($C9,'Caledon TT'!$A$17:$H$58,8,FALSE))=TRUE,0,VLOOKUP($C9,'Caledon TT'!$A$17:$H$58,8,FALSE))</f>
        <v>0</v>
      </c>
      <c r="S9" s="23">
        <f>IF(ISNA(VLOOKUP($C9,'Canada Cup Red Deer'!$A$17:$H$58,8,FALSE))=TRUE,0,VLOOKUP($C9,'Canada Cup Red Deer'!$A$17:$H$58,8,FALSE))</f>
        <v>0</v>
      </c>
      <c r="T9" s="23">
        <f>IF(ISNA(VLOOKUP($C9,'Provincials MO'!$A$17:$H$100,8,FALSE))=TRUE,0,VLOOKUP($C9,'Provincials MO'!$A$17:$H$100,8,FALSE))</f>
        <v>370.81405312767782</v>
      </c>
      <c r="U9" s="23">
        <f>IF(ISNA(VLOOKUP($C9,'Provincials DM'!$A$17:$H$58,8,FALSE))=TRUE,0,VLOOKUP($C9,'Provincials DM'!$A$17:$H$58,8,FALSE))</f>
        <v>497.01666666666671</v>
      </c>
      <c r="V9" s="23">
        <f>IF(ISNA(VLOOKUP($C9,'Park City NorAm MO'!$A$17:$H$100,8,FALSE))=TRUE,0,VLOOKUP($C9,'Park City NorAm MO'!$A$17:$H$100,8,FALSE))</f>
        <v>0</v>
      </c>
      <c r="W9" s="23">
        <f>IF(ISNA(VLOOKUP($C9,'Park City NorAM DM'!$A$17:$H$58,8,FALSE))=TRUE,0,VLOOKUP($C9,'Park City NorAM DM'!$A$17:$H$58,8,FALSE))</f>
        <v>0</v>
      </c>
      <c r="X9" s="23">
        <f>IF(ISNA(VLOOKUP($C9,'Junior Nats MO'!$A$17:$H$58,8,FALSE))=TRUE,0,VLOOKUP($C9,'Junior Nats MO'!$A$17:$H$58,8,FALSE))</f>
        <v>360.32522474881023</v>
      </c>
      <c r="Y9" s="23">
        <f>IF(ISNA(VLOOKUP($C9,'Canadian Champs MO'!$A$17:$H$58,8,FALSE))=TRUE,0,VLOOKUP($C9,'Canadian Champs MO'!$A$17:$H$58,8,FALSE))</f>
        <v>0</v>
      </c>
      <c r="Z9" s="23">
        <f>IF(ISNA(VLOOKUP($C9,'Canadian Champs DM'!$A$17:$H$58,8,FALSE))=TRUE,0,VLOOKUP($C9,'Canadian Champs DM'!$A$17:$H$58,8,FALSE))</f>
        <v>0</v>
      </c>
    </row>
    <row r="10" spans="1:26" ht="15" customHeight="1">
      <c r="A10" s="96" t="s">
        <v>57</v>
      </c>
      <c r="B10" s="96" t="s">
        <v>62</v>
      </c>
      <c r="C10" s="83" t="s">
        <v>63</v>
      </c>
      <c r="E10" s="96">
        <f t="shared" si="1"/>
        <v>5</v>
      </c>
      <c r="F10" s="19">
        <f t="shared" si="2"/>
        <v>5</v>
      </c>
      <c r="G10" s="20">
        <f t="shared" si="3"/>
        <v>517.55000000000007</v>
      </c>
      <c r="H10" s="20">
        <f t="shared" si="4"/>
        <v>422.66868840030327</v>
      </c>
      <c r="I10" s="20">
        <f t="shared" si="5"/>
        <v>381.18251928020561</v>
      </c>
      <c r="J10" s="19">
        <f t="shared" si="6"/>
        <v>1321.4012076805088</v>
      </c>
      <c r="L10" s="22" t="str">
        <f>IF(ISNA(VLOOKUP($C10,'Calabogie Canada Cup Jan 13'!$A$17:$H$37,8,FALSE))=TRUE,"0",VLOOKUP($C10,'Calabogie Canada Cup Jan 13'!$A$17:$H$37,8,FALSE))</f>
        <v>0</v>
      </c>
      <c r="M10" s="22">
        <f>IF(ISNA(VLOOKUP($C10,'Calabogie Canada Cup Jan 14'!$A$17:$H$31,8,FALSE))=TRUE,0,VLOOKUP($C10,'Calabogie Canada Cup Jan 14'!$A$17:$H$31,8,FALSE))</f>
        <v>0</v>
      </c>
      <c r="N10" s="22">
        <f>IF(ISNA(VLOOKUP($C10,'NorAm Val St-Come - MO'!$A$17:$H$58,8,FALSE))=TRUE,0,VLOOKUP($C10,'NorAm Val St-Come - MO'!$A$17:$H$58,8,FALSE))</f>
        <v>0</v>
      </c>
      <c r="O10" s="22">
        <f>IF(ISNA(VLOOKUP($C10,'NorAm Val St-Come - DM'!$A$17:$H$58,8,FALSE))=TRUE,0,VLOOKUP($C10,'NorAm Val St-Come - DM'!$A$17:$H$58,8,FALSE))</f>
        <v>0</v>
      </c>
      <c r="P10" s="22">
        <f>IF(ISNA(VLOOKUP($C10,'North Bay TT Day 1'!$A$17:$H$58,8,FALSE))=TRUE,0,VLOOKUP($C10,'North Bay TT Day 1'!$A$17:$H$58,8,FALSE))</f>
        <v>422.66868840030327</v>
      </c>
      <c r="Q10" s="22">
        <f>IF(ISNA(VLOOKUP($C10,'North Bay TT Day 2'!$A$17:$H$58,8,FALSE))=TRUE,0,VLOOKUP($C10,'North Bay TT Day 2'!$A$17:$H$58,8,FALSE))</f>
        <v>345.26669870254682</v>
      </c>
      <c r="R10" s="23">
        <f>IF(ISNA(VLOOKUP($C10,'Caledon TT'!$A$17:$H$58,8,FALSE))=TRUE,0,VLOOKUP($C10,'Caledon TT'!$A$17:$H$58,8,FALSE))</f>
        <v>326.43202208419603</v>
      </c>
      <c r="S10" s="23">
        <f>IF(ISNA(VLOOKUP($C10,'Canada Cup Red Deer'!$A$17:$H$58,8,FALSE))=TRUE,0,VLOOKUP($C10,'Canada Cup Red Deer'!$A$17:$H$58,8,FALSE))</f>
        <v>0</v>
      </c>
      <c r="T10" s="23">
        <f>IF(ISNA(VLOOKUP($C10,'Provincials MO'!$A$17:$H$100,8,FALSE))=TRUE,0,VLOOKUP($C10,'Provincials MO'!$A$17:$H$100,8,FALSE))</f>
        <v>381.18251928020561</v>
      </c>
      <c r="U10" s="23">
        <f>IF(ISNA(VLOOKUP($C10,'Provincials DM'!$A$17:$H$58,8,FALSE))=TRUE,0,VLOOKUP($C10,'Provincials DM'!$A$17:$H$58,8,FALSE))</f>
        <v>517.55000000000007</v>
      </c>
      <c r="V10" s="23">
        <f>IF(ISNA(VLOOKUP($C10,'Park City NorAm MO'!$A$17:$H$100,8,FALSE))=TRUE,0,VLOOKUP($C10,'Park City NorAm MO'!$A$17:$H$100,8,FALSE))</f>
        <v>0</v>
      </c>
      <c r="W10" s="23">
        <f>IF(ISNA(VLOOKUP($C10,'Park City NorAM DM'!$A$17:$H$58,8,FALSE))=TRUE,0,VLOOKUP($C10,'Park City NorAM DM'!$A$17:$H$58,8,FALSE))</f>
        <v>0</v>
      </c>
      <c r="X10" s="23">
        <f>IF(ISNA(VLOOKUP($C10,'Junior Nats MO'!$A$17:$H$58,8,FALSE))=TRUE,0,VLOOKUP($C10,'Junior Nats MO'!$A$17:$H$58,8,FALSE))</f>
        <v>0</v>
      </c>
      <c r="Y10" s="23">
        <f>IF(ISNA(VLOOKUP($C10,'Canadian Champs MO'!$A$17:$H$58,8,FALSE))=TRUE,0,VLOOKUP($C10,'Canadian Champs MO'!$A$17:$H$58,8,FALSE))</f>
        <v>0</v>
      </c>
      <c r="Z10" s="23">
        <f>IF(ISNA(VLOOKUP($C10,'Canadian Champs DM'!$A$17:$H$58,8,FALSE))=TRUE,0,VLOOKUP($C10,'Canadian Champs DM'!$A$17:$H$58,8,FALSE))</f>
        <v>0</v>
      </c>
    </row>
    <row r="11" spans="1:26" ht="15" customHeight="1">
      <c r="A11" s="96" t="s">
        <v>65</v>
      </c>
      <c r="B11" s="96" t="s">
        <v>62</v>
      </c>
      <c r="C11" s="83" t="s">
        <v>64</v>
      </c>
      <c r="E11" s="96">
        <f t="shared" si="1"/>
        <v>6</v>
      </c>
      <c r="F11" s="19">
        <f t="shared" si="2"/>
        <v>6</v>
      </c>
      <c r="G11" s="20">
        <f t="shared" si="3"/>
        <v>528.18333333333328</v>
      </c>
      <c r="H11" s="20">
        <f t="shared" si="4"/>
        <v>392.51962197661379</v>
      </c>
      <c r="I11" s="20">
        <f t="shared" si="5"/>
        <v>371.64518574677783</v>
      </c>
      <c r="J11" s="19">
        <f t="shared" si="6"/>
        <v>1292.3481410567249</v>
      </c>
      <c r="L11" s="22" t="str">
        <f>IF(ISNA(VLOOKUP($C11,'Calabogie Canada Cup Jan 13'!$A$17:$H$37,8,FALSE))=TRUE,"0",VLOOKUP($C11,'Calabogie Canada Cup Jan 13'!$A$17:$H$37,8,FALSE))</f>
        <v>0</v>
      </c>
      <c r="M11" s="22">
        <f>IF(ISNA(VLOOKUP($C11,'Calabogie Canada Cup Jan 14'!$A$17:$H$31,8,FALSE))=TRUE,0,VLOOKUP($C11,'Calabogie Canada Cup Jan 14'!$A$17:$H$31,8,FALSE))</f>
        <v>0</v>
      </c>
      <c r="N11" s="22">
        <f>IF(ISNA(VLOOKUP($C11,'NorAm Val St-Come - MO'!$A$17:$H$58,8,FALSE))=TRUE,0,VLOOKUP($C11,'NorAm Val St-Come - MO'!$A$17:$H$58,8,FALSE))</f>
        <v>0</v>
      </c>
      <c r="O11" s="22">
        <f>IF(ISNA(VLOOKUP($C11,'NorAm Val St-Come - DM'!$A$17:$H$58,8,FALSE))=TRUE,0,VLOOKUP($C11,'NorAm Val St-Come - DM'!$A$17:$H$58,8,FALSE))</f>
        <v>0</v>
      </c>
      <c r="P11" s="22">
        <f>IF(ISNA(VLOOKUP($C11,'North Bay TT Day 1'!$A$17:$H$58,8,FALSE))=TRUE,0,VLOOKUP($C11,'North Bay TT Day 1'!$A$17:$H$58,8,FALSE))</f>
        <v>371.64518574677783</v>
      </c>
      <c r="Q11" s="22">
        <f>IF(ISNA(VLOOKUP($C11,'North Bay TT Day 2'!$A$17:$H$58,8,FALSE))=TRUE,0,VLOOKUP($C11,'North Bay TT Day 2'!$A$17:$H$58,8,FALSE))</f>
        <v>392.51962197661379</v>
      </c>
      <c r="R11" s="23">
        <f>IF(ISNA(VLOOKUP($C11,'Caledon TT'!$A$17:$H$58,8,FALSE))=TRUE,0,VLOOKUP($C11,'Caledon TT'!$A$17:$H$58,8,FALSE))</f>
        <v>354.20979986197375</v>
      </c>
      <c r="S11" s="23">
        <f>IF(ISNA(VLOOKUP($C11,'Canada Cup Red Deer'!$A$17:$H$58,8,FALSE))=TRUE,0,VLOOKUP($C11,'Canada Cup Red Deer'!$A$17:$H$58,8,FALSE))</f>
        <v>0</v>
      </c>
      <c r="T11" s="23">
        <f>IF(ISNA(VLOOKUP($C11,'Provincials MO'!$A$17:$H$100,8,FALSE))=TRUE,0,VLOOKUP($C11,'Provincials MO'!$A$17:$H$100,8,FALSE))</f>
        <v>366.19537275064278</v>
      </c>
      <c r="U11" s="23">
        <f>IF(ISNA(VLOOKUP($C11,'Provincials DM'!$A$17:$H$58,8,FALSE))=TRUE,0,VLOOKUP($C11,'Provincials DM'!$A$17:$H$58,8,FALSE))</f>
        <v>528.18333333333328</v>
      </c>
      <c r="V11" s="23">
        <f>IF(ISNA(VLOOKUP($C11,'Park City NorAm MO'!$A$17:$H$100,8,FALSE))=TRUE,0,VLOOKUP($C11,'Park City NorAm MO'!$A$17:$H$100,8,FALSE))</f>
        <v>0</v>
      </c>
      <c r="W11" s="23">
        <f>IF(ISNA(VLOOKUP($C11,'Park City NorAM DM'!$A$17:$H$58,8,FALSE))=TRUE,0,VLOOKUP($C11,'Park City NorAM DM'!$A$17:$H$58,8,FALSE))</f>
        <v>0</v>
      </c>
      <c r="X11" s="23">
        <f>IF(ISNA(VLOOKUP($C11,'Junior Nats MO'!$A$17:$H$58,8,FALSE))=TRUE,0,VLOOKUP($C11,'Junior Nats MO'!$A$17:$H$58,8,FALSE))</f>
        <v>0</v>
      </c>
      <c r="Y11" s="23">
        <f>IF(ISNA(VLOOKUP($C11,'Canadian Champs MO'!$A$17:$H$58,8,FALSE))=TRUE,0,VLOOKUP($C11,'Canadian Champs MO'!$A$17:$H$58,8,FALSE))</f>
        <v>0</v>
      </c>
      <c r="Z11" s="23">
        <f>IF(ISNA(VLOOKUP($C11,'Canadian Champs DM'!$A$17:$H$58,8,FALSE))=TRUE,0,VLOOKUP($C11,'Canadian Champs DM'!$A$17:$H$58,8,FALSE))</f>
        <v>0</v>
      </c>
    </row>
    <row r="12" spans="1:26" ht="15" customHeight="1">
      <c r="A12" s="96" t="s">
        <v>58</v>
      </c>
      <c r="B12" s="96" t="s">
        <v>67</v>
      </c>
      <c r="C12" s="83" t="s">
        <v>66</v>
      </c>
      <c r="E12" s="96">
        <f t="shared" si="1"/>
        <v>7</v>
      </c>
      <c r="F12" s="19">
        <f t="shared" si="2"/>
        <v>7</v>
      </c>
      <c r="G12" s="20">
        <f t="shared" si="3"/>
        <v>507.28333333333342</v>
      </c>
      <c r="H12" s="20">
        <f t="shared" si="4"/>
        <v>353.83629665225055</v>
      </c>
      <c r="I12" s="20">
        <f t="shared" si="5"/>
        <v>349.65883244882485</v>
      </c>
      <c r="J12" s="19">
        <f t="shared" si="6"/>
        <v>1210.7784624344088</v>
      </c>
      <c r="L12" s="22" t="str">
        <f>IF(ISNA(VLOOKUP($C12,'Calabogie Canada Cup Jan 13'!$A$17:$H$37,8,FALSE))=TRUE,"0",VLOOKUP($C12,'Calabogie Canada Cup Jan 13'!$A$17:$H$37,8,FALSE))</f>
        <v>0</v>
      </c>
      <c r="M12" s="22">
        <f>IF(ISNA(VLOOKUP($C12,'Calabogie Canada Cup Jan 14'!$A$17:$H$31,8,FALSE))=TRUE,0,VLOOKUP($C12,'Calabogie Canada Cup Jan 14'!$A$17:$H$31,8,FALSE))</f>
        <v>0</v>
      </c>
      <c r="N12" s="22">
        <f>IF(ISNA(VLOOKUP($C12,'NorAm Val St-Come - MO'!$A$17:$H$58,8,FALSE))=TRUE,0,VLOOKUP($C12,'NorAm Val St-Come - MO'!$A$17:$H$58,8,FALSE))</f>
        <v>0</v>
      </c>
      <c r="O12" s="22">
        <f>IF(ISNA(VLOOKUP($C12,'NorAm Val St-Come - DM'!$A$17:$H$58,8,FALSE))=TRUE,0,VLOOKUP($C12,'NorAm Val St-Come - DM'!$A$17:$H$58,8,FALSE))</f>
        <v>0</v>
      </c>
      <c r="P12" s="22">
        <f>IF(ISNA(VLOOKUP($C12,'North Bay TT Day 1'!$A$17:$H$58,8,FALSE))=TRUE,0,VLOOKUP($C12,'North Bay TT Day 1'!$A$17:$H$58,8,FALSE))</f>
        <v>349.65883244882485</v>
      </c>
      <c r="Q12" s="22">
        <f>IF(ISNA(VLOOKUP($C12,'North Bay TT Day 2'!$A$17:$H$58,8,FALSE))=TRUE,0,VLOOKUP($C12,'North Bay TT Day 2'!$A$17:$H$58,8,FALSE))</f>
        <v>353.83629665225055</v>
      </c>
      <c r="R12" s="23">
        <f>IF(ISNA(VLOOKUP($C12,'Caledon TT'!$A$17:$H$58,8,FALSE))=TRUE,0,VLOOKUP($C12,'Caledon TT'!$A$17:$H$58,8,FALSE))</f>
        <v>331.00414078674942</v>
      </c>
      <c r="S12" s="23">
        <f>IF(ISNA(VLOOKUP($C12,'Canada Cup Red Deer'!$A$17:$H$58,8,FALSE))=TRUE,0,VLOOKUP($C12,'Canada Cup Red Deer'!$A$17:$H$58,8,FALSE))</f>
        <v>0</v>
      </c>
      <c r="T12" s="23">
        <f>IF(ISNA(VLOOKUP($C12,'Provincials MO'!$A$17:$H$100,8,FALSE))=TRUE,0,VLOOKUP($C12,'Provincials MO'!$A$17:$H$100,8,FALSE))</f>
        <v>295.59554413024853</v>
      </c>
      <c r="U12" s="23">
        <f>IF(ISNA(VLOOKUP($C12,'Provincials DM'!$A$17:$H$58,8,FALSE))=TRUE,0,VLOOKUP($C12,'Provincials DM'!$A$17:$H$58,8,FALSE))</f>
        <v>507.28333333333342</v>
      </c>
      <c r="V12" s="23">
        <f>IF(ISNA(VLOOKUP($C12,'Park City NorAm MO'!$A$17:$H$100,8,FALSE))=TRUE,0,VLOOKUP($C12,'Park City NorAm MO'!$A$17:$H$100,8,FALSE))</f>
        <v>0</v>
      </c>
      <c r="W12" s="23">
        <f>IF(ISNA(VLOOKUP($C12,'Park City NorAM DM'!$A$17:$H$58,8,FALSE))=TRUE,0,VLOOKUP($C12,'Park City NorAM DM'!$A$17:$H$58,8,FALSE))</f>
        <v>0</v>
      </c>
      <c r="X12" s="23">
        <f>IF(ISNA(VLOOKUP($C12,'Junior Nats MO'!$A$17:$H$58,8,FALSE))=TRUE,0,VLOOKUP($C12,'Junior Nats MO'!$A$17:$H$58,8,FALSE))</f>
        <v>0</v>
      </c>
      <c r="Y12" s="23">
        <f>IF(ISNA(VLOOKUP($C12,'Canadian Champs MO'!$A$17:$H$58,8,FALSE))=TRUE,0,VLOOKUP($C12,'Canadian Champs MO'!$A$17:$H$58,8,FALSE))</f>
        <v>0</v>
      </c>
      <c r="Z12" s="23">
        <f>IF(ISNA(VLOOKUP($C12,'Canadian Champs DM'!$A$17:$H$58,8,FALSE))=TRUE,0,VLOOKUP($C12,'Canadian Champs DM'!$A$17:$H$58,8,FALSE))</f>
        <v>0</v>
      </c>
    </row>
    <row r="13" spans="1:26" ht="15" customHeight="1">
      <c r="A13" s="96" t="s">
        <v>65</v>
      </c>
      <c r="B13" s="96" t="s">
        <v>69</v>
      </c>
      <c r="C13" s="83" t="s">
        <v>68</v>
      </c>
      <c r="E13" s="96">
        <f t="shared" si="1"/>
        <v>8</v>
      </c>
      <c r="F13" s="19">
        <f t="shared" si="2"/>
        <v>8</v>
      </c>
      <c r="G13" s="20">
        <f t="shared" si="3"/>
        <v>487.11666666666673</v>
      </c>
      <c r="H13" s="20">
        <f t="shared" si="4"/>
        <v>350.35989717223657</v>
      </c>
      <c r="I13" s="20">
        <f t="shared" si="5"/>
        <v>333.66186504927975</v>
      </c>
      <c r="J13" s="19">
        <f t="shared" si="6"/>
        <v>1171.1384288881832</v>
      </c>
      <c r="L13" s="22" t="str">
        <f>IF(ISNA(VLOOKUP($C13,'Calabogie Canada Cup Jan 13'!$A$17:$H$37,8,FALSE))=TRUE,"0",VLOOKUP($C13,'Calabogie Canada Cup Jan 13'!$A$17:$H$37,8,FALSE))</f>
        <v>0</v>
      </c>
      <c r="M13" s="22">
        <f>IF(ISNA(VLOOKUP($C13,'Calabogie Canada Cup Jan 14'!$A$17:$H$31,8,FALSE))=TRUE,0,VLOOKUP($C13,'Calabogie Canada Cup Jan 14'!$A$17:$H$31,8,FALSE))</f>
        <v>0</v>
      </c>
      <c r="N13" s="22">
        <f>IF(ISNA(VLOOKUP($C13,'NorAm Val St-Come - MO'!$A$17:$H$58,8,FALSE))=TRUE,0,VLOOKUP($C13,'NorAm Val St-Come - MO'!$A$17:$H$58,8,FALSE))</f>
        <v>0</v>
      </c>
      <c r="O13" s="22">
        <f>IF(ISNA(VLOOKUP($C13,'NorAm Val St-Come - DM'!$A$17:$H$58,8,FALSE))=TRUE,0,VLOOKUP($C13,'NorAm Val St-Come - DM'!$A$17:$H$58,8,FALSE))</f>
        <v>0</v>
      </c>
      <c r="P13" s="22">
        <f>IF(ISNA(VLOOKUP($C13,'North Bay TT Day 1'!$A$17:$H$58,8,FALSE))=TRUE,0,VLOOKUP($C13,'North Bay TT Day 1'!$A$17:$H$58,8,FALSE))</f>
        <v>333.66186504927975</v>
      </c>
      <c r="Q13" s="22">
        <f>IF(ISNA(VLOOKUP($C13,'North Bay TT Day 2'!$A$17:$H$58,8,FALSE))=TRUE,0,VLOOKUP($C13,'North Bay TT Day 2'!$A$17:$H$58,8,FALSE))</f>
        <v>317.15521383950022</v>
      </c>
      <c r="R13" s="23">
        <f>IF(ISNA(VLOOKUP($C13,'Caledon TT'!$A$17:$H$58,8,FALSE))=TRUE,0,VLOOKUP($C13,'Caledon TT'!$A$17:$H$58,8,FALSE))</f>
        <v>113.35403726708076</v>
      </c>
      <c r="S13" s="23">
        <f>IF(ISNA(VLOOKUP($C13,'Canada Cup Red Deer'!$A$17:$H$58,8,FALSE))=TRUE,0,VLOOKUP($C13,'Canada Cup Red Deer'!$A$17:$H$58,8,FALSE))</f>
        <v>0</v>
      </c>
      <c r="T13" s="23">
        <f>IF(ISNA(VLOOKUP($C13,'Provincials MO'!$A$17:$H$100,8,FALSE))=TRUE,0,VLOOKUP($C13,'Provincials MO'!$A$17:$H$100,8,FALSE))</f>
        <v>350.35989717223657</v>
      </c>
      <c r="U13" s="23">
        <f>IF(ISNA(VLOOKUP($C13,'Provincials DM'!$A$17:$H$58,8,FALSE))=TRUE,0,VLOOKUP($C13,'Provincials DM'!$A$17:$H$58,8,FALSE))</f>
        <v>487.11666666666673</v>
      </c>
      <c r="V13" s="23">
        <f>IF(ISNA(VLOOKUP($C13,'Park City NorAm MO'!$A$17:$H$100,8,FALSE))=TRUE,0,VLOOKUP($C13,'Park City NorAm MO'!$A$17:$H$100,8,FALSE))</f>
        <v>0</v>
      </c>
      <c r="W13" s="23">
        <f>IF(ISNA(VLOOKUP($C13,'Park City NorAM DM'!$A$17:$H$58,8,FALSE))=TRUE,0,VLOOKUP($C13,'Park City NorAM DM'!$A$17:$H$58,8,FALSE))</f>
        <v>0</v>
      </c>
      <c r="X13" s="23">
        <f>IF(ISNA(VLOOKUP($C13,'Junior Nats MO'!$A$17:$H$58,8,FALSE))=TRUE,0,VLOOKUP($C13,'Junior Nats MO'!$A$17:$H$58,8,FALSE))</f>
        <v>199.20015864621891</v>
      </c>
      <c r="Y13" s="23">
        <f>IF(ISNA(VLOOKUP($C13,'Canadian Champs MO'!$A$17:$H$58,8,FALSE))=TRUE,0,VLOOKUP($C13,'Canadian Champs MO'!$A$17:$H$58,8,FALSE))</f>
        <v>0</v>
      </c>
      <c r="Z13" s="23">
        <f>IF(ISNA(VLOOKUP($C13,'Canadian Champs DM'!$A$17:$H$58,8,FALSE))=TRUE,0,VLOOKUP($C13,'Canadian Champs DM'!$A$17:$H$58,8,FALSE))</f>
        <v>0</v>
      </c>
    </row>
    <row r="14" spans="1:26" ht="15" customHeight="1">
      <c r="A14" s="96" t="s">
        <v>57</v>
      </c>
      <c r="B14" s="96" t="s">
        <v>62</v>
      </c>
      <c r="C14" s="83" t="s">
        <v>77</v>
      </c>
      <c r="E14" s="96">
        <f t="shared" si="1"/>
        <v>9</v>
      </c>
      <c r="F14" s="19">
        <f t="shared" si="2"/>
        <v>9</v>
      </c>
      <c r="G14" s="20">
        <f t="shared" si="3"/>
        <v>477.40000000000003</v>
      </c>
      <c r="H14" s="20">
        <f t="shared" si="4"/>
        <v>310.55900621118008</v>
      </c>
      <c r="I14" s="20">
        <f t="shared" si="5"/>
        <v>287.30077120822619</v>
      </c>
      <c r="J14" s="19">
        <f t="shared" si="6"/>
        <v>1075.2597774194064</v>
      </c>
      <c r="L14" s="22" t="str">
        <f>IF(ISNA(VLOOKUP($C14,'Calabogie Canada Cup Jan 13'!$A$17:$H$37,8,FALSE))=TRUE,"0",VLOOKUP($C14,'Calabogie Canada Cup Jan 13'!$A$17:$H$37,8,FALSE))</f>
        <v>0</v>
      </c>
      <c r="M14" s="22">
        <f>IF(ISNA(VLOOKUP($C14,'Calabogie Canada Cup Jan 14'!$A$17:$H$31,8,FALSE))=TRUE,0,VLOOKUP($C14,'Calabogie Canada Cup Jan 14'!$A$17:$H$31,8,FALSE))</f>
        <v>0</v>
      </c>
      <c r="N14" s="22">
        <f>IF(ISNA(VLOOKUP($C14,'NorAm Val St-Come - MO'!$A$17:$H$58,8,FALSE))=TRUE,0,VLOOKUP($C14,'NorAm Val St-Come - MO'!$A$17:$H$58,8,FALSE))</f>
        <v>0</v>
      </c>
      <c r="O14" s="22">
        <f>IF(ISNA(VLOOKUP($C14,'NorAm Val St-Come - DM'!$A$17:$H$58,8,FALSE))=TRUE,0,VLOOKUP($C14,'NorAm Val St-Come - DM'!$A$17:$H$58,8,FALSE))</f>
        <v>0</v>
      </c>
      <c r="P14" s="22">
        <f>IF(ISNA(VLOOKUP($C14,'North Bay TT Day 1'!$A$17:$H$58,8,FALSE))=TRUE,0,VLOOKUP($C14,'North Bay TT Day 1'!$A$17:$H$58,8,FALSE))</f>
        <v>0</v>
      </c>
      <c r="Q14" s="22">
        <f>IF(ISNA(VLOOKUP($C14,'North Bay TT Day 2'!$A$17:$H$58,8,FALSE))=TRUE,0,VLOOKUP($C14,'North Bay TT Day 2'!$A$17:$H$58,8,FALSE))</f>
        <v>0</v>
      </c>
      <c r="R14" s="23">
        <f>IF(ISNA(VLOOKUP($C14,'Caledon TT'!$A$17:$H$58,8,FALSE))=TRUE,0,VLOOKUP($C14,'Caledon TT'!$A$17:$H$58,8,FALSE))</f>
        <v>310.55900621118008</v>
      </c>
      <c r="S14" s="23">
        <f>IF(ISNA(VLOOKUP($C14,'Canada Cup Red Deer'!$A$17:$H$58,8,FALSE))=TRUE,0,VLOOKUP($C14,'Canada Cup Red Deer'!$A$17:$H$58,8,FALSE))</f>
        <v>0</v>
      </c>
      <c r="T14" s="23">
        <f>IF(ISNA(VLOOKUP($C14,'Provincials MO'!$A$17:$H$100,8,FALSE))=TRUE,0,VLOOKUP($C14,'Provincials MO'!$A$17:$H$100,8,FALSE))</f>
        <v>287.30077120822619</v>
      </c>
      <c r="U14" s="23">
        <f>IF(ISNA(VLOOKUP($C14,'Provincials DM'!$A$17:$H$58,8,FALSE))=TRUE,0,VLOOKUP($C14,'Provincials DM'!$A$17:$H$58,8,FALSE))</f>
        <v>477.40000000000003</v>
      </c>
      <c r="V14" s="23">
        <f>IF(ISNA(VLOOKUP($C14,'Park City NorAm MO'!$A$17:$H$100,8,FALSE))=TRUE,0,VLOOKUP($C14,'Park City NorAm MO'!$A$17:$H$100,8,FALSE))</f>
        <v>0</v>
      </c>
      <c r="W14" s="23">
        <f>IF(ISNA(VLOOKUP($C14,'Park City NorAM DM'!$A$17:$H$58,8,FALSE))=TRUE,0,VLOOKUP($C14,'Park City NorAM DM'!$A$17:$H$58,8,FALSE))</f>
        <v>0</v>
      </c>
      <c r="X14" s="23">
        <f>IF(ISNA(VLOOKUP($C14,'Junior Nats MO'!$A$17:$H$58,8,FALSE))=TRUE,0,VLOOKUP($C14,'Junior Nats MO'!$A$17:$H$58,8,FALSE))</f>
        <v>0</v>
      </c>
      <c r="Y14" s="23">
        <f>IF(ISNA(VLOOKUP($C14,'Canadian Champs MO'!$A$17:$H$58,8,FALSE))=TRUE,0,VLOOKUP($C14,'Canadian Champs MO'!$A$17:$H$58,8,FALSE))</f>
        <v>0</v>
      </c>
      <c r="Z14" s="23">
        <f>IF(ISNA(VLOOKUP($C14,'Canadian Champs DM'!$A$17:$H$58,8,FALSE))=TRUE,0,VLOOKUP($C14,'Canadian Champs DM'!$A$17:$H$58,8,FALSE))</f>
        <v>0</v>
      </c>
    </row>
    <row r="15" spans="1:26" ht="15" customHeight="1">
      <c r="A15" s="96" t="s">
        <v>65</v>
      </c>
      <c r="B15" s="96" t="s">
        <v>67</v>
      </c>
      <c r="C15" s="83" t="s">
        <v>78</v>
      </c>
      <c r="E15" s="96">
        <f t="shared" si="1"/>
        <v>10</v>
      </c>
      <c r="F15" s="19">
        <f t="shared" si="2"/>
        <v>10</v>
      </c>
      <c r="G15" s="20">
        <f t="shared" si="3"/>
        <v>435.96666666666675</v>
      </c>
      <c r="H15" s="20">
        <f t="shared" si="4"/>
        <v>304.7791580400276</v>
      </c>
      <c r="I15" s="20">
        <f t="shared" si="5"/>
        <v>277.12082262210799</v>
      </c>
      <c r="J15" s="19">
        <f t="shared" si="6"/>
        <v>1017.8666473288023</v>
      </c>
      <c r="L15" s="22" t="str">
        <f>IF(ISNA(VLOOKUP($C15,'Calabogie Canada Cup Jan 13'!$A$17:$H$37,8,FALSE))=TRUE,"0",VLOOKUP($C15,'Calabogie Canada Cup Jan 13'!$A$17:$H$37,8,FALSE))</f>
        <v>0</v>
      </c>
      <c r="M15" s="22">
        <f>IF(ISNA(VLOOKUP($C15,'Calabogie Canada Cup Jan 14'!$A$17:$H$31,8,FALSE))=TRUE,0,VLOOKUP($C15,'Calabogie Canada Cup Jan 14'!$A$17:$H$31,8,FALSE))</f>
        <v>0</v>
      </c>
      <c r="N15" s="22">
        <f>IF(ISNA(VLOOKUP($C15,'NorAm Val St-Come - MO'!$A$17:$H$58,8,FALSE))=TRUE,0,VLOOKUP($C15,'NorAm Val St-Come - MO'!$A$17:$H$58,8,FALSE))</f>
        <v>0</v>
      </c>
      <c r="O15" s="22">
        <f>IF(ISNA(VLOOKUP($C15,'NorAm Val St-Come - DM'!$A$17:$H$58,8,FALSE))=TRUE,0,VLOOKUP($C15,'NorAm Val St-Come - DM'!$A$17:$H$58,8,FALSE))</f>
        <v>0</v>
      </c>
      <c r="P15" s="22">
        <f>IF(ISNA(VLOOKUP($C15,'North Bay TT Day 1'!$A$17:$H$58,8,FALSE))=TRUE,0,VLOOKUP($C15,'North Bay TT Day 1'!$A$17:$H$58,8,FALSE))</f>
        <v>0</v>
      </c>
      <c r="Q15" s="22">
        <f>IF(ISNA(VLOOKUP($C15,'North Bay TT Day 2'!$A$17:$H$58,8,FALSE))=TRUE,0,VLOOKUP($C15,'North Bay TT Day 2'!$A$17:$H$58,8,FALSE))</f>
        <v>0</v>
      </c>
      <c r="R15" s="23">
        <f>IF(ISNA(VLOOKUP($C15,'Caledon TT'!$A$17:$H$58,8,FALSE))=TRUE,0,VLOOKUP($C15,'Caledon TT'!$A$17:$H$58,8,FALSE))</f>
        <v>304.7791580400276</v>
      </c>
      <c r="S15" s="23">
        <f>IF(ISNA(VLOOKUP($C15,'Canada Cup Red Deer'!$A$17:$H$58,8,FALSE))=TRUE,0,VLOOKUP($C15,'Canada Cup Red Deer'!$A$17:$H$58,8,FALSE))</f>
        <v>0</v>
      </c>
      <c r="T15" s="23">
        <f>IF(ISNA(VLOOKUP($C15,'Provincials MO'!$A$17:$H$100,8,FALSE))=TRUE,0,VLOOKUP($C15,'Provincials MO'!$A$17:$H$100,8,FALSE))</f>
        <v>277.12082262210799</v>
      </c>
      <c r="U15" s="23">
        <f>IF(ISNA(VLOOKUP($C15,'Provincials DM'!$A$17:$H$58,8,FALSE))=TRUE,0,VLOOKUP($C15,'Provincials DM'!$A$17:$H$58,8,FALSE))</f>
        <v>435.96666666666675</v>
      </c>
      <c r="V15" s="23">
        <f>IF(ISNA(VLOOKUP($C15,'Park City NorAm MO'!$A$17:$H$100,8,FALSE))=TRUE,0,VLOOKUP($C15,'Park City NorAm MO'!$A$17:$H$100,8,FALSE))</f>
        <v>0</v>
      </c>
      <c r="W15" s="23">
        <f>IF(ISNA(VLOOKUP($C15,'Park City NorAM DM'!$A$17:$H$58,8,FALSE))=TRUE,0,VLOOKUP($C15,'Park City NorAM DM'!$A$17:$H$58,8,FALSE))</f>
        <v>0</v>
      </c>
      <c r="X15" s="23">
        <f>IF(ISNA(VLOOKUP($C15,'Junior Nats MO'!$A$17:$H$58,8,FALSE))=TRUE,0,VLOOKUP($C15,'Junior Nats MO'!$A$17:$H$58,8,FALSE))</f>
        <v>0</v>
      </c>
      <c r="Y15" s="23">
        <f>IF(ISNA(VLOOKUP($C15,'Canadian Champs MO'!$A$17:$H$58,8,FALSE))=TRUE,0,VLOOKUP($C15,'Canadian Champs MO'!$A$17:$H$58,8,FALSE))</f>
        <v>0</v>
      </c>
      <c r="Z15" s="23">
        <f>IF(ISNA(VLOOKUP($C15,'Canadian Champs DM'!$A$17:$H$58,8,FALSE))=TRUE,0,VLOOKUP($C15,'Canadian Champs DM'!$A$17:$H$58,8,FALSE))</f>
        <v>0</v>
      </c>
    </row>
    <row r="16" spans="1:26" ht="15" customHeight="1">
      <c r="A16" s="96" t="s">
        <v>71</v>
      </c>
      <c r="B16" s="96" t="s">
        <v>62</v>
      </c>
      <c r="C16" s="83" t="s">
        <v>70</v>
      </c>
      <c r="E16" s="96">
        <f t="shared" si="1"/>
        <v>11</v>
      </c>
      <c r="F16" s="19">
        <f t="shared" si="2"/>
        <v>11</v>
      </c>
      <c r="G16" s="20">
        <f t="shared" si="3"/>
        <v>435.96666666666675</v>
      </c>
      <c r="H16" s="20">
        <f t="shared" si="4"/>
        <v>206.9922879177378</v>
      </c>
      <c r="I16" s="20">
        <f t="shared" si="5"/>
        <v>176.43761012333815</v>
      </c>
      <c r="J16" s="19">
        <f t="shared" si="6"/>
        <v>819.39656470774264</v>
      </c>
      <c r="L16" s="22" t="str">
        <f>IF(ISNA(VLOOKUP($C16,'Calabogie Canada Cup Jan 13'!$A$17:$H$37,8,FALSE))=TRUE,"0",VLOOKUP($C16,'Calabogie Canada Cup Jan 13'!$A$17:$H$37,8,FALSE))</f>
        <v>0</v>
      </c>
      <c r="M16" s="22">
        <f>IF(ISNA(VLOOKUP($C16,'Calabogie Canada Cup Jan 14'!$A$17:$H$31,8,FALSE))=TRUE,0,VLOOKUP($C16,'Calabogie Canada Cup Jan 14'!$A$17:$H$31,8,FALSE))</f>
        <v>0</v>
      </c>
      <c r="N16" s="22">
        <f>IF(ISNA(VLOOKUP($C16,'NorAm Val St-Come - MO'!$A$17:$H$58,8,FALSE))=TRUE,0,VLOOKUP($C16,'NorAm Val St-Come - MO'!$A$17:$H$58,8,FALSE))</f>
        <v>0</v>
      </c>
      <c r="O16" s="22">
        <f>IF(ISNA(VLOOKUP($C16,'NorAm Val St-Come - DM'!$A$17:$H$58,8,FALSE))=TRUE,0,VLOOKUP($C16,'NorAm Val St-Come - DM'!$A$17:$H$58,8,FALSE))</f>
        <v>0</v>
      </c>
      <c r="P16" s="22">
        <f>IF(ISNA(VLOOKUP($C16,'North Bay TT Day 1'!$A$17:$H$58,8,FALSE))=TRUE,0,VLOOKUP($C16,'North Bay TT Day 1'!$A$17:$H$58,8,FALSE))</f>
        <v>167.39954510993175</v>
      </c>
      <c r="Q16" s="22">
        <f>IF(ISNA(VLOOKUP($C16,'North Bay TT Day 2'!$A$17:$H$58,8,FALSE))=TRUE,0,VLOOKUP($C16,'North Bay TT Day 2'!$A$17:$H$58,8,FALSE))</f>
        <v>176.43761012333815</v>
      </c>
      <c r="R16" s="23">
        <f>IF(ISNA(VLOOKUP($C16,'Caledon TT'!$A$17:$H$58,8,FALSE))=TRUE,0,VLOOKUP($C16,'Caledon TT'!$A$17:$H$58,8,FALSE))</f>
        <v>0</v>
      </c>
      <c r="S16" s="23">
        <f>IF(ISNA(VLOOKUP($C16,'Canada Cup Red Deer'!$A$17:$H$58,8,FALSE))=TRUE,0,VLOOKUP($C16,'Canada Cup Red Deer'!$A$17:$H$58,8,FALSE))</f>
        <v>0</v>
      </c>
      <c r="T16" s="23">
        <f>IF(ISNA(VLOOKUP($C16,'Provincials MO'!$A$17:$H$100,8,FALSE))=TRUE,0,VLOOKUP($C16,'Provincials MO'!$A$17:$H$100,8,FALSE))</f>
        <v>206.9922879177378</v>
      </c>
      <c r="U16" s="23">
        <f>IF(ISNA(VLOOKUP($C16,'Provincials DM'!$A$17:$H$58,8,FALSE))=TRUE,0,VLOOKUP($C16,'Provincials DM'!$A$17:$H$58,8,FALSE))</f>
        <v>435.96666666666675</v>
      </c>
      <c r="V16" s="23">
        <f>IF(ISNA(VLOOKUP($C16,'Park City NorAm MO'!$A$17:$H$100,8,FALSE))=TRUE,0,VLOOKUP($C16,'Park City NorAm MO'!$A$17:$H$100,8,FALSE))</f>
        <v>0</v>
      </c>
      <c r="W16" s="23">
        <f>IF(ISNA(VLOOKUP($C16,'Park City NorAM DM'!$A$17:$H$58,8,FALSE))=TRUE,0,VLOOKUP($C16,'Park City NorAM DM'!$A$17:$H$58,8,FALSE))</f>
        <v>0</v>
      </c>
      <c r="X16" s="23">
        <f>IF(ISNA(VLOOKUP($C16,'Junior Nats MO'!$A$17:$H$58,8,FALSE))=TRUE,0,VLOOKUP($C16,'Junior Nats MO'!$A$17:$H$58,8,FALSE))</f>
        <v>0</v>
      </c>
      <c r="Y16" s="23">
        <f>IF(ISNA(VLOOKUP($C16,'Canadian Champs MO'!$A$17:$H$58,8,FALSE))=TRUE,0,VLOOKUP($C16,'Canadian Champs MO'!$A$17:$H$58,8,FALSE))</f>
        <v>0</v>
      </c>
      <c r="Z16" s="23">
        <f>IF(ISNA(VLOOKUP($C16,'Canadian Champs DM'!$A$17:$H$58,8,FALSE))=TRUE,0,VLOOKUP($C16,'Canadian Champs DM'!$A$17:$H$58,8,FALSE))</f>
        <v>0</v>
      </c>
    </row>
    <row r="17" spans="1:26" ht="15" customHeight="1">
      <c r="A17" s="96" t="s">
        <v>65</v>
      </c>
      <c r="B17" s="96" t="s">
        <v>67</v>
      </c>
      <c r="C17" s="83" t="s">
        <v>79</v>
      </c>
      <c r="E17" s="96">
        <f t="shared" si="1"/>
        <v>12</v>
      </c>
      <c r="F17" s="19">
        <f>RANK(J17:J17,$J$6:$J$17,0)</f>
        <v>12</v>
      </c>
      <c r="G17" s="20">
        <f t="shared" si="3"/>
        <v>213.85438233264321</v>
      </c>
      <c r="H17" s="20">
        <f t="shared" si="4"/>
        <v>0</v>
      </c>
      <c r="I17" s="20">
        <f t="shared" si="5"/>
        <v>0</v>
      </c>
      <c r="J17" s="19">
        <f t="shared" si="6"/>
        <v>213.85438233264321</v>
      </c>
      <c r="L17" s="22" t="str">
        <f>IF(ISNA(VLOOKUP($C17,'Calabogie Canada Cup Jan 13'!$A$17:$H$37,8,FALSE))=TRUE,"0",VLOOKUP($C17,'Calabogie Canada Cup Jan 13'!$A$17:$H$37,8,FALSE))</f>
        <v>0</v>
      </c>
      <c r="M17" s="22">
        <f>IF(ISNA(VLOOKUP($C17,'Calabogie Canada Cup Jan 14'!$A$17:$H$31,8,FALSE))=TRUE,0,VLOOKUP($C17,'Calabogie Canada Cup Jan 14'!$A$17:$H$31,8,FALSE))</f>
        <v>0</v>
      </c>
      <c r="N17" s="22">
        <f>IF(ISNA(VLOOKUP($C17,'NorAm Val St-Come - MO'!$A$17:$H$58,8,FALSE))=TRUE,0,VLOOKUP($C17,'NorAm Val St-Come - MO'!$A$17:$H$58,8,FALSE))</f>
        <v>0</v>
      </c>
      <c r="O17" s="22">
        <f>IF(ISNA(VLOOKUP($C17,'NorAm Val St-Come - DM'!$A$17:$H$58,8,FALSE))=TRUE,0,VLOOKUP($C17,'NorAm Val St-Come - DM'!$A$17:$H$58,8,FALSE))</f>
        <v>0</v>
      </c>
      <c r="P17" s="22">
        <f>IF(ISNA(VLOOKUP($C17,'North Bay TT Day 1'!$A$17:$H$58,8,FALSE))=TRUE,0,VLOOKUP($C17,'North Bay TT Day 1'!$A$17:$H$58,8,FALSE))</f>
        <v>0</v>
      </c>
      <c r="Q17" s="22">
        <f>IF(ISNA(VLOOKUP($C17,'North Bay TT Day 2'!$A$17:$H$58,8,FALSE))=TRUE,0,VLOOKUP($C17,'North Bay TT Day 2'!$A$17:$H$58,8,FALSE))</f>
        <v>0</v>
      </c>
      <c r="R17" s="23">
        <f>IF(ISNA(VLOOKUP($C17,'Caledon TT'!$A$17:$H$58,8,FALSE))=TRUE,0,VLOOKUP($C17,'Caledon TT'!$A$17:$H$58,8,FALSE))</f>
        <v>213.85438233264321</v>
      </c>
      <c r="S17" s="23">
        <f>IF(ISNA(VLOOKUP($C17,'Canada Cup Red Deer'!$A$17:$H$58,8,FALSE))=TRUE,0,VLOOKUP($C17,'Canada Cup Red Deer'!$A$17:$H$58,8,FALSE))</f>
        <v>0</v>
      </c>
      <c r="T17" s="23">
        <f>IF(ISNA(VLOOKUP($C17,'Provincials MO'!$A$17:$H$100,8,FALSE))=TRUE,0,VLOOKUP($C17,'Provincials MO'!$A$17:$H$100,8,FALSE))</f>
        <v>0</v>
      </c>
      <c r="U17" s="23">
        <f>IF(ISNA(VLOOKUP($C17,'Provincials DM'!$A$17:$H$58,8,FALSE))=TRUE,0,VLOOKUP($C17,'Provincials DM'!$A$17:$H$58,8,FALSE))</f>
        <v>0</v>
      </c>
      <c r="V17" s="23">
        <f>IF(ISNA(VLOOKUP($C17,'Park City NorAm MO'!$A$17:$H$100,8,FALSE))=TRUE,0,VLOOKUP($C17,'Park City NorAm MO'!$A$17:$H$100,8,FALSE))</f>
        <v>0</v>
      </c>
      <c r="W17" s="23">
        <f>IF(ISNA(VLOOKUP($C17,'Park City NorAM DM'!$A$17:$H$58,8,FALSE))=TRUE,0,VLOOKUP($C17,'Park City NorAM DM'!$A$17:$H$58,8,FALSE))</f>
        <v>0</v>
      </c>
      <c r="X17" s="23">
        <f>IF(ISNA(VLOOKUP($C17,'Junior Nats MO'!$A$17:$H$58,8,FALSE))=TRUE,0,VLOOKUP($C17,'Junior Nats MO'!$A$17:$H$58,8,FALSE))</f>
        <v>0</v>
      </c>
      <c r="Y17" s="23">
        <f>IF(ISNA(VLOOKUP($C17,'Canadian Champs MO'!$A$17:$H$58,8,FALSE))=TRUE,0,VLOOKUP($C17,'Canadian Champs MO'!$A$17:$H$58,8,FALSE))</f>
        <v>0</v>
      </c>
      <c r="Z17" s="23">
        <f>IF(ISNA(VLOOKUP($C17,'Canadian Champs DM'!$A$17:$H$58,8,FALSE))=TRUE,0,VLOOKUP($C17,'Canadian Champs DM'!$A$17:$H$58,8,FALSE))</f>
        <v>0</v>
      </c>
    </row>
    <row r="18" spans="1:26" ht="15" customHeight="1"/>
    <row r="19" spans="1:26" ht="15" customHeight="1"/>
    <row r="20" spans="1:26" ht="15" customHeight="1"/>
    <row r="21" spans="1:26" ht="15" customHeight="1"/>
    <row r="22" spans="1:26" ht="15" customHeight="1"/>
    <row r="23" spans="1:26" ht="15" customHeight="1"/>
    <row r="24" spans="1:26" ht="15" customHeight="1"/>
    <row r="25" spans="1:26" ht="15" customHeight="1"/>
    <row r="26" spans="1:26" ht="15" customHeight="1"/>
    <row r="27" spans="1:26" ht="15" customHeight="1"/>
    <row r="28" spans="1:26" ht="15" customHeight="1"/>
    <row r="29" spans="1:26" ht="15" customHeight="1"/>
    <row r="30" spans="1:26" ht="15" customHeight="1"/>
    <row r="31" spans="1:26" ht="15" customHeight="1"/>
    <row r="32" spans="1:2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ortState ref="A7:X17">
    <sortCondition ref="F7:F17"/>
  </sortState>
  <mergeCells count="1">
    <mergeCell ref="F3:J3"/>
  </mergeCells>
  <phoneticPr fontId="1"/>
  <conditionalFormatting sqref="C6">
    <cfRule type="duplicateValues" dxfId="208" priority="6"/>
  </conditionalFormatting>
  <conditionalFormatting sqref="C12">
    <cfRule type="duplicateValues" dxfId="207" priority="4"/>
  </conditionalFormatting>
  <conditionalFormatting sqref="C7:C11 C13:C14">
    <cfRule type="duplicateValues" dxfId="206" priority="30"/>
  </conditionalFormatting>
  <conditionalFormatting sqref="C15">
    <cfRule type="duplicateValues" dxfId="205" priority="3"/>
  </conditionalFormatting>
  <conditionalFormatting sqref="C16">
    <cfRule type="duplicateValues" dxfId="204" priority="2"/>
  </conditionalFormatting>
  <conditionalFormatting sqref="C17">
    <cfRule type="duplicateValues" dxfId="203" priority="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sqref="A1:I25"/>
    </sheetView>
  </sheetViews>
  <sheetFormatPr baseColWidth="10" defaultColWidth="8.7109375" defaultRowHeight="13" x14ac:dyDescent="0"/>
  <cols>
    <col min="1" max="1" width="15.140625" customWidth="1"/>
  </cols>
  <sheetData>
    <row r="1" spans="1:9">
      <c r="A1" s="163"/>
      <c r="B1" s="123"/>
      <c r="C1" s="123"/>
      <c r="D1" s="123"/>
      <c r="E1" s="123"/>
      <c r="F1" s="123"/>
      <c r="G1" s="123"/>
      <c r="H1" s="123"/>
      <c r="I1" s="45"/>
    </row>
    <row r="2" spans="1:9">
      <c r="A2" s="163"/>
      <c r="B2" s="165" t="s">
        <v>39</v>
      </c>
      <c r="C2" s="165"/>
      <c r="D2" s="165"/>
      <c r="E2" s="165"/>
      <c r="F2" s="165"/>
      <c r="G2" s="123"/>
      <c r="H2" s="123"/>
      <c r="I2" s="45"/>
    </row>
    <row r="3" spans="1:9">
      <c r="A3" s="163"/>
      <c r="B3" s="123"/>
      <c r="C3" s="123"/>
      <c r="D3" s="123"/>
      <c r="E3" s="123"/>
      <c r="F3" s="123"/>
      <c r="G3" s="123"/>
      <c r="H3" s="123"/>
      <c r="I3" s="45"/>
    </row>
    <row r="4" spans="1:9">
      <c r="A4" s="163"/>
      <c r="B4" s="165" t="s">
        <v>34</v>
      </c>
      <c r="C4" s="165"/>
      <c r="D4" s="165"/>
      <c r="E4" s="165"/>
      <c r="F4" s="165"/>
      <c r="G4" s="123"/>
      <c r="H4" s="123"/>
      <c r="I4" s="45"/>
    </row>
    <row r="5" spans="1:9">
      <c r="A5" s="163"/>
      <c r="B5" s="123"/>
      <c r="C5" s="123"/>
      <c r="D5" s="123"/>
      <c r="E5" s="123"/>
      <c r="F5" s="123"/>
      <c r="G5" s="123"/>
      <c r="H5" s="123"/>
      <c r="I5" s="45"/>
    </row>
    <row r="6" spans="1:9">
      <c r="A6" s="163"/>
      <c r="B6" s="164"/>
      <c r="C6" s="164"/>
      <c r="D6" s="123"/>
      <c r="E6" s="123"/>
      <c r="F6" s="123"/>
      <c r="G6" s="123"/>
      <c r="H6" s="123"/>
      <c r="I6" s="45"/>
    </row>
    <row r="7" spans="1:9">
      <c r="A7" s="163"/>
      <c r="B7" s="123"/>
      <c r="C7" s="123"/>
      <c r="D7" s="123"/>
      <c r="E7" s="123"/>
      <c r="F7" s="123"/>
      <c r="G7" s="123"/>
      <c r="H7" s="123"/>
      <c r="I7" s="45"/>
    </row>
    <row r="8" spans="1:9">
      <c r="A8" s="46" t="s">
        <v>11</v>
      </c>
      <c r="B8" s="47" t="s">
        <v>75</v>
      </c>
      <c r="C8" s="47"/>
      <c r="D8" s="47"/>
      <c r="E8" s="47"/>
      <c r="F8" s="122"/>
      <c r="G8" s="122"/>
      <c r="H8" s="122"/>
      <c r="I8" s="45"/>
    </row>
    <row r="9" spans="1:9">
      <c r="A9" s="46" t="s">
        <v>0</v>
      </c>
      <c r="B9" s="47" t="s">
        <v>76</v>
      </c>
      <c r="C9" s="47"/>
      <c r="D9" s="47"/>
      <c r="E9" s="47"/>
      <c r="F9" s="122"/>
      <c r="G9" s="122"/>
      <c r="H9" s="122"/>
      <c r="I9" s="45"/>
    </row>
    <row r="10" spans="1:9">
      <c r="A10" s="46" t="s">
        <v>13</v>
      </c>
      <c r="B10" s="166">
        <v>41680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23"/>
      <c r="E11" s="123"/>
      <c r="F11" s="123"/>
      <c r="G11" s="123"/>
      <c r="H11" s="123"/>
      <c r="I11" s="45"/>
    </row>
    <row r="12" spans="1:9">
      <c r="A12" s="46" t="s">
        <v>16</v>
      </c>
      <c r="B12" s="113" t="s">
        <v>41</v>
      </c>
      <c r="C12" s="123"/>
      <c r="D12" s="123"/>
      <c r="E12" s="123"/>
      <c r="F12" s="123"/>
      <c r="G12" s="123"/>
      <c r="H12" s="123"/>
      <c r="I12" s="45"/>
    </row>
    <row r="13" spans="1:9">
      <c r="A13" s="122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22" t="s">
        <v>15</v>
      </c>
      <c r="B14" s="55">
        <v>0</v>
      </c>
      <c r="C14" s="56"/>
      <c r="D14" s="57">
        <v>0</v>
      </c>
      <c r="E14" s="56"/>
      <c r="F14" s="114">
        <v>0.5</v>
      </c>
      <c r="G14" s="56"/>
      <c r="H14" s="58" t="s">
        <v>18</v>
      </c>
      <c r="I14" s="59" t="s">
        <v>25</v>
      </c>
    </row>
    <row r="15" spans="1:9">
      <c r="A15" s="122" t="s">
        <v>14</v>
      </c>
      <c r="B15" s="60">
        <v>1</v>
      </c>
      <c r="C15" s="61"/>
      <c r="D15" s="62">
        <v>1</v>
      </c>
      <c r="E15" s="61"/>
      <c r="F15" s="62">
        <v>57.96</v>
      </c>
      <c r="G15" s="61"/>
      <c r="H15" s="58" t="s">
        <v>19</v>
      </c>
      <c r="I15" s="59" t="s">
        <v>26</v>
      </c>
    </row>
    <row r="16" spans="1:9">
      <c r="A16" s="122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9</v>
      </c>
    </row>
    <row r="17" spans="1:9">
      <c r="A17" s="83" t="s">
        <v>55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57.96</v>
      </c>
      <c r="G17" s="93">
        <f t="shared" ref="G17:G24" si="0">F17/F$15*1000*F$14</f>
        <v>500</v>
      </c>
      <c r="H17" s="69">
        <f>LARGE((C17,E17,G17),1)</f>
        <v>500</v>
      </c>
      <c r="I17" s="67">
        <v>1</v>
      </c>
    </row>
    <row r="18" spans="1:9">
      <c r="A18" s="83" t="s">
        <v>59</v>
      </c>
      <c r="B18" s="91">
        <v>0</v>
      </c>
      <c r="C18" s="93">
        <f t="shared" ref="C18:E24" si="1">B18/B$15*1000*B$14</f>
        <v>0</v>
      </c>
      <c r="D18" s="92">
        <v>0</v>
      </c>
      <c r="E18" s="93">
        <f t="shared" si="1"/>
        <v>0</v>
      </c>
      <c r="F18" s="92">
        <v>57.05</v>
      </c>
      <c r="G18" s="93">
        <f t="shared" si="0"/>
        <v>492.14975845410623</v>
      </c>
      <c r="H18" s="69">
        <f>LARGE((C18,E18,G18),1)</f>
        <v>492.14975845410623</v>
      </c>
      <c r="I18" s="67">
        <v>2</v>
      </c>
    </row>
    <row r="19" spans="1:9">
      <c r="A19" s="83" t="s">
        <v>64</v>
      </c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41.06</v>
      </c>
      <c r="G19" s="93">
        <f t="shared" si="0"/>
        <v>354.20979986197375</v>
      </c>
      <c r="H19" s="69">
        <f>LARGE((C19,E19,G19),1)</f>
        <v>354.20979986197375</v>
      </c>
      <c r="I19" s="67">
        <v>3</v>
      </c>
    </row>
    <row r="20" spans="1:9">
      <c r="A20" s="83" t="s">
        <v>66</v>
      </c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38.369999999999997</v>
      </c>
      <c r="G20" s="93">
        <f>F20/F$15*1000*F$14</f>
        <v>331.00414078674942</v>
      </c>
      <c r="H20" s="69">
        <f>LARGE((C20,E20,G20),1)</f>
        <v>331.00414078674942</v>
      </c>
      <c r="I20" s="67">
        <v>4</v>
      </c>
    </row>
    <row r="21" spans="1:9">
      <c r="A21" s="83" t="s">
        <v>63</v>
      </c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37.840000000000003</v>
      </c>
      <c r="G21" s="93">
        <f t="shared" si="0"/>
        <v>326.43202208419603</v>
      </c>
      <c r="H21" s="69">
        <f>LARGE((C21,E21,G21),1)</f>
        <v>326.43202208419603</v>
      </c>
      <c r="I21" s="67">
        <v>5</v>
      </c>
    </row>
    <row r="22" spans="1:9">
      <c r="A22" s="83" t="s">
        <v>77</v>
      </c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36</v>
      </c>
      <c r="G22" s="93">
        <f t="shared" si="0"/>
        <v>310.55900621118008</v>
      </c>
      <c r="H22" s="69">
        <f>LARGE((C22,E22,G22),1)</f>
        <v>310.55900621118008</v>
      </c>
      <c r="I22" s="67">
        <v>6</v>
      </c>
    </row>
    <row r="23" spans="1:9">
      <c r="A23" s="83" t="s">
        <v>78</v>
      </c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35.33</v>
      </c>
      <c r="G23" s="93">
        <f t="shared" si="0"/>
        <v>304.7791580400276</v>
      </c>
      <c r="H23" s="69">
        <f>LARGE((C23,E23,G23),1)</f>
        <v>304.7791580400276</v>
      </c>
      <c r="I23" s="67">
        <v>7</v>
      </c>
    </row>
    <row r="24" spans="1:9">
      <c r="A24" s="83" t="s">
        <v>79</v>
      </c>
      <c r="B24" s="119">
        <v>0</v>
      </c>
      <c r="C24" s="120">
        <f t="shared" si="1"/>
        <v>0</v>
      </c>
      <c r="D24" s="121">
        <v>0</v>
      </c>
      <c r="E24" s="120">
        <f t="shared" si="1"/>
        <v>0</v>
      </c>
      <c r="F24" s="121">
        <v>24.79</v>
      </c>
      <c r="G24" s="120">
        <f t="shared" si="0"/>
        <v>213.85438233264321</v>
      </c>
      <c r="H24" s="69">
        <f>LARGE((C24,E24,G24),1)</f>
        <v>213.85438233264321</v>
      </c>
      <c r="I24" s="67">
        <v>8</v>
      </c>
    </row>
    <row r="25" spans="1:9">
      <c r="A25" s="83" t="s">
        <v>68</v>
      </c>
      <c r="B25" s="119">
        <v>0</v>
      </c>
      <c r="C25" s="120">
        <f>B25/B$15*1000*B$14</f>
        <v>0</v>
      </c>
      <c r="D25" s="121">
        <v>0</v>
      </c>
      <c r="E25" s="120">
        <f t="shared" ref="E25" si="2">D25/D$15*1000*D$14</f>
        <v>0</v>
      </c>
      <c r="F25" s="121">
        <v>13.14</v>
      </c>
      <c r="G25" s="120">
        <f t="shared" ref="G25" si="3">F25/F$15*1000*F$14</f>
        <v>113.35403726708076</v>
      </c>
      <c r="H25" s="133">
        <f>LARGE((C25,E25,G25),1)</f>
        <v>113.35403726708076</v>
      </c>
      <c r="I25" s="67">
        <v>9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70" priority="10"/>
  </conditionalFormatting>
  <conditionalFormatting sqref="A18">
    <cfRule type="duplicateValues" dxfId="69" priority="9"/>
  </conditionalFormatting>
  <conditionalFormatting sqref="A19">
    <cfRule type="duplicateValues" dxfId="68" priority="8"/>
  </conditionalFormatting>
  <conditionalFormatting sqref="A20">
    <cfRule type="duplicateValues" dxfId="67" priority="7"/>
  </conditionalFormatting>
  <conditionalFormatting sqref="A21">
    <cfRule type="duplicateValues" dxfId="66" priority="6"/>
  </conditionalFormatting>
  <conditionalFormatting sqref="A22">
    <cfRule type="duplicateValues" dxfId="65" priority="4"/>
  </conditionalFormatting>
  <conditionalFormatting sqref="A23">
    <cfRule type="duplicateValues" dxfId="64" priority="3"/>
  </conditionalFormatting>
  <conditionalFormatting sqref="A24">
    <cfRule type="duplicateValues" dxfId="63" priority="2"/>
  </conditionalFormatting>
  <conditionalFormatting sqref="A25">
    <cfRule type="duplicateValues" dxfId="6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I17" sqref="I17"/>
    </sheetView>
  </sheetViews>
  <sheetFormatPr baseColWidth="10" defaultColWidth="8.7109375" defaultRowHeight="13" x14ac:dyDescent="0"/>
  <cols>
    <col min="1" max="1" width="15.7109375" customWidth="1"/>
  </cols>
  <sheetData>
    <row r="1" spans="1:9">
      <c r="A1" s="163"/>
      <c r="B1" s="137"/>
      <c r="C1" s="137"/>
      <c r="D1" s="137"/>
      <c r="E1" s="137"/>
      <c r="F1" s="137"/>
      <c r="G1" s="137"/>
      <c r="H1" s="137"/>
      <c r="I1" s="45"/>
    </row>
    <row r="2" spans="1:9">
      <c r="A2" s="163"/>
      <c r="B2" s="165" t="s">
        <v>39</v>
      </c>
      <c r="C2" s="165"/>
      <c r="D2" s="165"/>
      <c r="E2" s="165"/>
      <c r="F2" s="165"/>
      <c r="G2" s="137"/>
      <c r="H2" s="137"/>
      <c r="I2" s="45"/>
    </row>
    <row r="3" spans="1:9">
      <c r="A3" s="163"/>
      <c r="B3" s="137"/>
      <c r="C3" s="137"/>
      <c r="D3" s="137"/>
      <c r="E3" s="137"/>
      <c r="F3" s="137"/>
      <c r="G3" s="137"/>
      <c r="H3" s="137"/>
      <c r="I3" s="45"/>
    </row>
    <row r="4" spans="1:9">
      <c r="A4" s="163"/>
      <c r="B4" s="165" t="s">
        <v>34</v>
      </c>
      <c r="C4" s="165"/>
      <c r="D4" s="165"/>
      <c r="E4" s="165"/>
      <c r="F4" s="165"/>
      <c r="G4" s="137"/>
      <c r="H4" s="137"/>
      <c r="I4" s="45"/>
    </row>
    <row r="5" spans="1:9">
      <c r="A5" s="163"/>
      <c r="B5" s="137"/>
      <c r="C5" s="137"/>
      <c r="D5" s="137"/>
      <c r="E5" s="137"/>
      <c r="F5" s="137"/>
      <c r="G5" s="137"/>
      <c r="H5" s="137"/>
      <c r="I5" s="45"/>
    </row>
    <row r="6" spans="1:9">
      <c r="A6" s="163"/>
      <c r="B6" s="164"/>
      <c r="C6" s="164"/>
      <c r="D6" s="137"/>
      <c r="E6" s="137"/>
      <c r="F6" s="137"/>
      <c r="G6" s="137"/>
      <c r="H6" s="137"/>
      <c r="I6" s="45"/>
    </row>
    <row r="7" spans="1:9">
      <c r="A7" s="163"/>
      <c r="B7" s="137"/>
      <c r="C7" s="137"/>
      <c r="D7" s="137"/>
      <c r="E7" s="137"/>
      <c r="F7" s="137"/>
      <c r="G7" s="137"/>
      <c r="H7" s="137"/>
      <c r="I7" s="45"/>
    </row>
    <row r="8" spans="1:9">
      <c r="A8" s="46" t="s">
        <v>11</v>
      </c>
      <c r="B8" s="47" t="s">
        <v>83</v>
      </c>
      <c r="C8" s="47"/>
      <c r="D8" s="47"/>
      <c r="E8" s="47"/>
      <c r="F8" s="136"/>
      <c r="G8" s="136"/>
      <c r="H8" s="136"/>
      <c r="I8" s="45"/>
    </row>
    <row r="9" spans="1:9">
      <c r="A9" s="46" t="s">
        <v>0</v>
      </c>
      <c r="B9" s="47" t="s">
        <v>84</v>
      </c>
      <c r="C9" s="47"/>
      <c r="D9" s="47"/>
      <c r="E9" s="47"/>
      <c r="F9" s="136"/>
      <c r="G9" s="136"/>
      <c r="H9" s="136"/>
      <c r="I9" s="45"/>
    </row>
    <row r="10" spans="1:9">
      <c r="A10" s="46" t="s">
        <v>13</v>
      </c>
      <c r="B10" s="166">
        <v>41692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37"/>
      <c r="E11" s="137"/>
      <c r="F11" s="137"/>
      <c r="G11" s="137"/>
      <c r="H11" s="137"/>
      <c r="I11" s="45"/>
    </row>
    <row r="12" spans="1:9">
      <c r="A12" s="46" t="s">
        <v>16</v>
      </c>
      <c r="B12" s="113" t="s">
        <v>41</v>
      </c>
      <c r="C12" s="137"/>
      <c r="D12" s="137"/>
      <c r="E12" s="137"/>
      <c r="F12" s="137"/>
      <c r="G12" s="137"/>
      <c r="H12" s="137"/>
      <c r="I12" s="45"/>
    </row>
    <row r="13" spans="1:9">
      <c r="A13" s="136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36" t="s">
        <v>15</v>
      </c>
      <c r="B14" s="55">
        <v>0</v>
      </c>
      <c r="C14" s="56"/>
      <c r="D14" s="57">
        <v>0</v>
      </c>
      <c r="E14" s="56"/>
      <c r="F14" s="114">
        <v>0.55000000000000004</v>
      </c>
      <c r="G14" s="56"/>
      <c r="H14" s="58" t="s">
        <v>18</v>
      </c>
      <c r="I14" s="59" t="s">
        <v>25</v>
      </c>
    </row>
    <row r="15" spans="1:9">
      <c r="A15" s="136" t="s">
        <v>14</v>
      </c>
      <c r="B15" s="60">
        <v>1</v>
      </c>
      <c r="C15" s="61"/>
      <c r="D15" s="62">
        <v>1</v>
      </c>
      <c r="E15" s="61"/>
      <c r="F15" s="62">
        <v>58.35</v>
      </c>
      <c r="G15" s="61"/>
      <c r="H15" s="58" t="s">
        <v>19</v>
      </c>
      <c r="I15" s="59" t="s">
        <v>26</v>
      </c>
    </row>
    <row r="16" spans="1:9">
      <c r="A16" s="136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10</v>
      </c>
    </row>
    <row r="17" spans="1:9">
      <c r="A17" s="83" t="s">
        <v>55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58.35</v>
      </c>
      <c r="G17" s="93">
        <f t="shared" ref="G17:G25" si="0">F17/F$15*1000*F$14</f>
        <v>550</v>
      </c>
      <c r="H17" s="69">
        <f>LARGE((C17,E17,G17),1)</f>
        <v>550</v>
      </c>
      <c r="I17" s="67">
        <v>1</v>
      </c>
    </row>
    <row r="18" spans="1:9">
      <c r="A18" s="83" t="s">
        <v>59</v>
      </c>
      <c r="B18" s="91">
        <v>0</v>
      </c>
      <c r="C18" s="93">
        <f t="shared" ref="C18:E25" si="1">B18/B$15*1000*B$14</f>
        <v>0</v>
      </c>
      <c r="D18" s="92">
        <v>0</v>
      </c>
      <c r="E18" s="93">
        <f t="shared" si="1"/>
        <v>0</v>
      </c>
      <c r="F18" s="92">
        <v>52.35</v>
      </c>
      <c r="G18" s="93">
        <f t="shared" si="0"/>
        <v>493.44473007712082</v>
      </c>
      <c r="H18" s="69">
        <f>LARGE((C18,E18,G18),1)</f>
        <v>493.44473007712082</v>
      </c>
      <c r="I18" s="67">
        <v>2</v>
      </c>
    </row>
    <row r="19" spans="1:9">
      <c r="A19" s="83" t="s">
        <v>63</v>
      </c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40.44</v>
      </c>
      <c r="G19" s="93">
        <f t="shared" si="0"/>
        <v>381.18251928020561</v>
      </c>
      <c r="H19" s="69">
        <f>LARGE((C19,E19,G19),1)</f>
        <v>381.18251928020561</v>
      </c>
      <c r="I19" s="67">
        <v>3</v>
      </c>
    </row>
    <row r="20" spans="1:9">
      <c r="A20" s="83" t="s">
        <v>61</v>
      </c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39.340000000000003</v>
      </c>
      <c r="G20" s="93">
        <f>F20/F$15*1000*F$14</f>
        <v>370.81405312767782</v>
      </c>
      <c r="H20" s="69">
        <f>LARGE((C20,E20,G20),1)</f>
        <v>370.81405312767782</v>
      </c>
      <c r="I20" s="67">
        <v>4</v>
      </c>
    </row>
    <row r="21" spans="1:9">
      <c r="A21" s="83" t="s">
        <v>64</v>
      </c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38.85</v>
      </c>
      <c r="G21" s="138">
        <f t="shared" si="0"/>
        <v>366.19537275064278</v>
      </c>
      <c r="H21" s="69">
        <f>LARGE((C21,E21,G21),1)</f>
        <v>366.19537275064278</v>
      </c>
      <c r="I21" s="67">
        <v>5</v>
      </c>
    </row>
    <row r="22" spans="1:9">
      <c r="A22" s="83" t="s">
        <v>68</v>
      </c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37.17</v>
      </c>
      <c r="G22" s="139">
        <f t="shared" si="0"/>
        <v>350.35989717223657</v>
      </c>
      <c r="H22" s="69">
        <f>LARGE((C22,E22,G22),1)</f>
        <v>350.35989717223657</v>
      </c>
      <c r="I22" s="67">
        <v>6</v>
      </c>
    </row>
    <row r="23" spans="1:9">
      <c r="A23" s="83" t="s">
        <v>66</v>
      </c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31.36</v>
      </c>
      <c r="G23" s="93">
        <f t="shared" si="0"/>
        <v>295.59554413024853</v>
      </c>
      <c r="H23" s="69">
        <f>LARGE((C23,E23,G23),1)</f>
        <v>295.59554413024853</v>
      </c>
      <c r="I23" s="67">
        <v>7</v>
      </c>
    </row>
    <row r="24" spans="1:9">
      <c r="A24" s="83" t="s">
        <v>77</v>
      </c>
      <c r="B24" s="148">
        <v>0</v>
      </c>
      <c r="C24" s="144">
        <f t="shared" si="1"/>
        <v>0</v>
      </c>
      <c r="D24" s="146">
        <v>0</v>
      </c>
      <c r="E24" s="144">
        <f t="shared" si="1"/>
        <v>0</v>
      </c>
      <c r="F24" s="92">
        <v>30.48</v>
      </c>
      <c r="G24" s="138">
        <f t="shared" si="0"/>
        <v>287.30077120822619</v>
      </c>
      <c r="H24" s="69">
        <f>LARGE((C24,E24,G24),1)</f>
        <v>287.30077120822619</v>
      </c>
      <c r="I24" s="67">
        <v>8</v>
      </c>
    </row>
    <row r="25" spans="1:9">
      <c r="A25" s="83" t="s">
        <v>78</v>
      </c>
      <c r="B25" s="150">
        <v>0</v>
      </c>
      <c r="C25" s="138">
        <f>B25/B$15*1000*B$14</f>
        <v>0</v>
      </c>
      <c r="D25" s="147">
        <v>0</v>
      </c>
      <c r="E25" s="145">
        <f t="shared" si="1"/>
        <v>0</v>
      </c>
      <c r="F25" s="140">
        <v>29.4</v>
      </c>
      <c r="G25" s="143">
        <f t="shared" si="0"/>
        <v>277.12082262210799</v>
      </c>
      <c r="H25" s="152">
        <f>LARGE((C25,E25,G25),1)</f>
        <v>277.12082262210799</v>
      </c>
      <c r="I25" s="67">
        <v>9</v>
      </c>
    </row>
    <row r="26" spans="1:9">
      <c r="A26" s="83" t="s">
        <v>70</v>
      </c>
      <c r="B26" s="151">
        <v>0</v>
      </c>
      <c r="C26" s="149">
        <f>B26/B$15*1000*B$14</f>
        <v>0</v>
      </c>
      <c r="D26" s="121">
        <v>0</v>
      </c>
      <c r="E26" s="120">
        <f t="shared" ref="E26" si="2">D26/D$15*1000*D$14</f>
        <v>0</v>
      </c>
      <c r="F26" s="141">
        <v>21.96</v>
      </c>
      <c r="G26" s="142">
        <f t="shared" ref="G26" si="3">F26/F$15*1000*F$14</f>
        <v>206.9922879177378</v>
      </c>
      <c r="H26" s="153">
        <f>LARGE((C26,E26,G26),1)</f>
        <v>206.9922879177378</v>
      </c>
      <c r="I26" s="67">
        <v>10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61" priority="11"/>
  </conditionalFormatting>
  <conditionalFormatting sqref="A18">
    <cfRule type="duplicateValues" dxfId="60" priority="10"/>
  </conditionalFormatting>
  <conditionalFormatting sqref="A19">
    <cfRule type="duplicateValues" dxfId="59" priority="9"/>
  </conditionalFormatting>
  <conditionalFormatting sqref="A20">
    <cfRule type="duplicateValues" dxfId="58" priority="8"/>
  </conditionalFormatting>
  <conditionalFormatting sqref="A21">
    <cfRule type="duplicateValues" dxfId="57" priority="7"/>
  </conditionalFormatting>
  <conditionalFormatting sqref="A22">
    <cfRule type="duplicateValues" dxfId="56" priority="6"/>
  </conditionalFormatting>
  <conditionalFormatting sqref="A23">
    <cfRule type="duplicateValues" dxfId="55" priority="5"/>
  </conditionalFormatting>
  <conditionalFormatting sqref="A24">
    <cfRule type="duplicateValues" dxfId="54" priority="4"/>
  </conditionalFormatting>
  <conditionalFormatting sqref="A25">
    <cfRule type="duplicateValues" dxfId="53" priority="3"/>
  </conditionalFormatting>
  <conditionalFormatting sqref="A26">
    <cfRule type="duplicateValues" dxfId="5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6" sqref="A26"/>
    </sheetView>
  </sheetViews>
  <sheetFormatPr baseColWidth="10" defaultColWidth="8.7109375" defaultRowHeight="13" x14ac:dyDescent="0"/>
  <cols>
    <col min="1" max="1" width="16.28515625" customWidth="1"/>
  </cols>
  <sheetData>
    <row r="1" spans="1:9">
      <c r="A1" s="163"/>
      <c r="B1" s="137"/>
      <c r="C1" s="137"/>
      <c r="D1" s="137"/>
      <c r="E1" s="137"/>
      <c r="F1" s="137"/>
      <c r="G1" s="137"/>
      <c r="H1" s="137"/>
      <c r="I1" s="45"/>
    </row>
    <row r="2" spans="1:9">
      <c r="A2" s="163"/>
      <c r="B2" s="165" t="s">
        <v>39</v>
      </c>
      <c r="C2" s="165"/>
      <c r="D2" s="165"/>
      <c r="E2" s="165"/>
      <c r="F2" s="165"/>
      <c r="G2" s="137"/>
      <c r="H2" s="137"/>
      <c r="I2" s="45"/>
    </row>
    <row r="3" spans="1:9">
      <c r="A3" s="163"/>
      <c r="B3" s="137"/>
      <c r="C3" s="137"/>
      <c r="D3" s="137"/>
      <c r="E3" s="137"/>
      <c r="F3" s="137"/>
      <c r="G3" s="137"/>
      <c r="H3" s="137"/>
      <c r="I3" s="45"/>
    </row>
    <row r="4" spans="1:9">
      <c r="A4" s="163"/>
      <c r="B4" s="165" t="s">
        <v>34</v>
      </c>
      <c r="C4" s="165"/>
      <c r="D4" s="165"/>
      <c r="E4" s="165"/>
      <c r="F4" s="165"/>
      <c r="G4" s="137"/>
      <c r="H4" s="137"/>
      <c r="I4" s="45"/>
    </row>
    <row r="5" spans="1:9">
      <c r="A5" s="163"/>
      <c r="B5" s="137"/>
      <c r="C5" s="137"/>
      <c r="D5" s="137"/>
      <c r="E5" s="137"/>
      <c r="F5" s="137"/>
      <c r="G5" s="137"/>
      <c r="H5" s="137"/>
      <c r="I5" s="45"/>
    </row>
    <row r="6" spans="1:9">
      <c r="A6" s="163"/>
      <c r="B6" s="164"/>
      <c r="C6" s="164"/>
      <c r="D6" s="137"/>
      <c r="E6" s="137"/>
      <c r="F6" s="137"/>
      <c r="G6" s="137"/>
      <c r="H6" s="137"/>
      <c r="I6" s="45"/>
    </row>
    <row r="7" spans="1:9">
      <c r="A7" s="163"/>
      <c r="B7" s="137"/>
      <c r="C7" s="137"/>
      <c r="D7" s="137"/>
      <c r="E7" s="137"/>
      <c r="F7" s="137"/>
      <c r="G7" s="137"/>
      <c r="H7" s="137"/>
      <c r="I7" s="45"/>
    </row>
    <row r="8" spans="1:9">
      <c r="A8" s="46" t="s">
        <v>11</v>
      </c>
      <c r="B8" s="47" t="s">
        <v>83</v>
      </c>
      <c r="C8" s="47"/>
      <c r="D8" s="47"/>
      <c r="E8" s="47"/>
      <c r="F8" s="136"/>
      <c r="G8" s="136"/>
      <c r="H8" s="136"/>
      <c r="I8" s="45"/>
    </row>
    <row r="9" spans="1:9">
      <c r="A9" s="46" t="s">
        <v>0</v>
      </c>
      <c r="B9" s="47" t="s">
        <v>84</v>
      </c>
      <c r="C9" s="47"/>
      <c r="D9" s="47"/>
      <c r="E9" s="47"/>
      <c r="F9" s="136"/>
      <c r="G9" s="136"/>
      <c r="H9" s="136"/>
      <c r="I9" s="45"/>
    </row>
    <row r="10" spans="1:9">
      <c r="A10" s="46" t="s">
        <v>13</v>
      </c>
      <c r="B10" s="166">
        <v>41692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52</v>
      </c>
      <c r="C11" s="48"/>
      <c r="D11" s="137"/>
      <c r="E11" s="137"/>
      <c r="F11" s="137"/>
      <c r="G11" s="137"/>
      <c r="H11" s="137"/>
      <c r="I11" s="45"/>
    </row>
    <row r="12" spans="1:9">
      <c r="A12" s="46" t="s">
        <v>16</v>
      </c>
      <c r="B12" s="113" t="s">
        <v>41</v>
      </c>
      <c r="C12" s="137"/>
      <c r="D12" s="137"/>
      <c r="E12" s="137"/>
      <c r="F12" s="137"/>
      <c r="G12" s="137"/>
      <c r="H12" s="137"/>
      <c r="I12" s="45"/>
    </row>
    <row r="13" spans="1:9">
      <c r="A13" s="136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36" t="s">
        <v>15</v>
      </c>
      <c r="B14" s="55">
        <v>0</v>
      </c>
      <c r="C14" s="56"/>
      <c r="D14" s="57">
        <v>0</v>
      </c>
      <c r="E14" s="56"/>
      <c r="F14" s="114">
        <v>0.55000000000000004</v>
      </c>
      <c r="G14" s="56"/>
      <c r="H14" s="58" t="s">
        <v>18</v>
      </c>
      <c r="I14" s="59" t="s">
        <v>25</v>
      </c>
    </row>
    <row r="15" spans="1:9">
      <c r="A15" s="136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>
      <c r="A16" s="136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10</v>
      </c>
    </row>
    <row r="17" spans="1:9">
      <c r="A17" s="83" t="s">
        <v>55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30</v>
      </c>
      <c r="G17" s="93">
        <f t="shared" ref="G17:G26" si="0">F17/F$15*1000*F$14</f>
        <v>550</v>
      </c>
      <c r="H17" s="69">
        <f>LARGE((C17,E17,G17),1)</f>
        <v>550</v>
      </c>
      <c r="I17" s="67">
        <v>1</v>
      </c>
    </row>
    <row r="18" spans="1:9">
      <c r="A18" s="83" t="s">
        <v>59</v>
      </c>
      <c r="B18" s="91">
        <v>0</v>
      </c>
      <c r="C18" s="93">
        <f t="shared" ref="C18:E26" si="1">B18/B$15*1000*B$14</f>
        <v>0</v>
      </c>
      <c r="D18" s="92">
        <v>0</v>
      </c>
      <c r="E18" s="93">
        <f t="shared" si="1"/>
        <v>0</v>
      </c>
      <c r="F18" s="92">
        <v>29.4</v>
      </c>
      <c r="G18" s="93">
        <f t="shared" si="0"/>
        <v>539</v>
      </c>
      <c r="H18" s="69">
        <f>LARGE((C18,E18,G18),1)</f>
        <v>539</v>
      </c>
      <c r="I18" s="67">
        <v>2</v>
      </c>
    </row>
    <row r="19" spans="1:9">
      <c r="A19" s="83" t="s">
        <v>64</v>
      </c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28.81</v>
      </c>
      <c r="G19" s="93">
        <f t="shared" si="0"/>
        <v>528.18333333333328</v>
      </c>
      <c r="H19" s="69">
        <f>LARGE((C19,E19,G19),1)</f>
        <v>528.18333333333328</v>
      </c>
      <c r="I19" s="67">
        <v>3</v>
      </c>
    </row>
    <row r="20" spans="1:9">
      <c r="A20" s="83" t="s">
        <v>63</v>
      </c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28.23</v>
      </c>
      <c r="G20" s="93">
        <f>F20/F$15*1000*F$14</f>
        <v>517.55000000000007</v>
      </c>
      <c r="H20" s="69">
        <f>LARGE((C20,E20,G20),1)</f>
        <v>517.55000000000007</v>
      </c>
      <c r="I20" s="67">
        <v>4</v>
      </c>
    </row>
    <row r="21" spans="1:9">
      <c r="A21" s="83" t="s">
        <v>66</v>
      </c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27.67</v>
      </c>
      <c r="G21" s="138">
        <f t="shared" si="0"/>
        <v>507.28333333333342</v>
      </c>
      <c r="H21" s="69">
        <f>LARGE((C21,E21,G21),1)</f>
        <v>507.28333333333342</v>
      </c>
      <c r="I21" s="67">
        <v>5</v>
      </c>
    </row>
    <row r="22" spans="1:9">
      <c r="A22" s="83" t="s">
        <v>61</v>
      </c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27.11</v>
      </c>
      <c r="G22" s="139">
        <f t="shared" si="0"/>
        <v>497.01666666666671</v>
      </c>
      <c r="H22" s="69">
        <f>LARGE((C22,E22,G22),1)</f>
        <v>497.01666666666671</v>
      </c>
      <c r="I22" s="67">
        <v>6</v>
      </c>
    </row>
    <row r="23" spans="1:9">
      <c r="A23" s="83" t="s">
        <v>68</v>
      </c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26.57</v>
      </c>
      <c r="G23" s="93">
        <f t="shared" si="0"/>
        <v>487.11666666666673</v>
      </c>
      <c r="H23" s="69">
        <f>LARGE((C23,E23,G23),1)</f>
        <v>487.11666666666673</v>
      </c>
      <c r="I23" s="67">
        <v>7</v>
      </c>
    </row>
    <row r="24" spans="1:9">
      <c r="A24" s="83" t="s">
        <v>77</v>
      </c>
      <c r="B24" s="148">
        <v>0</v>
      </c>
      <c r="C24" s="144">
        <f t="shared" si="1"/>
        <v>0</v>
      </c>
      <c r="D24" s="146">
        <v>0</v>
      </c>
      <c r="E24" s="144">
        <f t="shared" si="1"/>
        <v>0</v>
      </c>
      <c r="F24" s="92">
        <v>26.04</v>
      </c>
      <c r="G24" s="138">
        <f t="shared" si="0"/>
        <v>477.40000000000003</v>
      </c>
      <c r="H24" s="69">
        <f>LARGE((C24,E24,G24),1)</f>
        <v>477.40000000000003</v>
      </c>
      <c r="I24" s="67">
        <v>8</v>
      </c>
    </row>
    <row r="25" spans="1:9">
      <c r="A25" s="83" t="s">
        <v>78</v>
      </c>
      <c r="B25" s="150">
        <v>0</v>
      </c>
      <c r="C25" s="138">
        <f>B25/B$15*1000*B$14</f>
        <v>0</v>
      </c>
      <c r="D25" s="147">
        <v>0</v>
      </c>
      <c r="E25" s="145">
        <f t="shared" si="1"/>
        <v>0</v>
      </c>
      <c r="F25" s="92">
        <v>23.78</v>
      </c>
      <c r="G25" s="143">
        <f t="shared" si="0"/>
        <v>435.96666666666675</v>
      </c>
      <c r="H25" s="152">
        <f>LARGE((C25,E25,G25),1)</f>
        <v>435.96666666666675</v>
      </c>
      <c r="I25" s="67">
        <v>9</v>
      </c>
    </row>
    <row r="26" spans="1:9">
      <c r="A26" s="83" t="s">
        <v>70</v>
      </c>
      <c r="B26" s="151">
        <v>0</v>
      </c>
      <c r="C26" s="149">
        <f>B26/B$15*1000*B$14</f>
        <v>0</v>
      </c>
      <c r="D26" s="121">
        <v>0</v>
      </c>
      <c r="E26" s="120">
        <f t="shared" si="1"/>
        <v>0</v>
      </c>
      <c r="F26" s="154">
        <v>23.78</v>
      </c>
      <c r="G26" s="142">
        <f t="shared" si="0"/>
        <v>435.96666666666675</v>
      </c>
      <c r="H26" s="153">
        <f>LARGE((C26,E26,G26),1)</f>
        <v>435.96666666666675</v>
      </c>
      <c r="I26" s="67">
        <v>10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1" priority="10"/>
  </conditionalFormatting>
  <conditionalFormatting sqref="A18">
    <cfRule type="duplicateValues" dxfId="50" priority="9"/>
  </conditionalFormatting>
  <conditionalFormatting sqref="A19">
    <cfRule type="duplicateValues" dxfId="49" priority="8"/>
  </conditionalFormatting>
  <conditionalFormatting sqref="A20">
    <cfRule type="duplicateValues" dxfId="48" priority="7"/>
  </conditionalFormatting>
  <conditionalFormatting sqref="A21">
    <cfRule type="duplicateValues" dxfId="47" priority="6"/>
  </conditionalFormatting>
  <conditionalFormatting sqref="A22">
    <cfRule type="duplicateValues" dxfId="46" priority="5"/>
  </conditionalFormatting>
  <conditionalFormatting sqref="A23">
    <cfRule type="duplicateValues" dxfId="45" priority="4"/>
  </conditionalFormatting>
  <conditionalFormatting sqref="A24">
    <cfRule type="duplicateValues" dxfId="44" priority="3"/>
  </conditionalFormatting>
  <conditionalFormatting sqref="A25">
    <cfRule type="duplicateValues" dxfId="43" priority="2"/>
  </conditionalFormatting>
  <conditionalFormatting sqref="A26">
    <cfRule type="duplicateValues" dxfId="4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17" sqref="A17"/>
    </sheetView>
  </sheetViews>
  <sheetFormatPr baseColWidth="10" defaultColWidth="8.7109375" defaultRowHeight="13" x14ac:dyDescent="0"/>
  <cols>
    <col min="1" max="1" width="15.42578125" customWidth="1"/>
  </cols>
  <sheetData>
    <row r="1" spans="1:9">
      <c r="A1" s="163"/>
      <c r="B1" s="137"/>
      <c r="C1" s="137"/>
      <c r="D1" s="137"/>
      <c r="E1" s="137"/>
      <c r="F1" s="137"/>
      <c r="G1" s="137"/>
      <c r="H1" s="137"/>
      <c r="I1" s="45"/>
    </row>
    <row r="2" spans="1:9">
      <c r="A2" s="163"/>
      <c r="B2" s="165" t="s">
        <v>39</v>
      </c>
      <c r="C2" s="165"/>
      <c r="D2" s="165"/>
      <c r="E2" s="165"/>
      <c r="F2" s="165"/>
      <c r="G2" s="137"/>
      <c r="H2" s="137"/>
      <c r="I2" s="45"/>
    </row>
    <row r="3" spans="1:9">
      <c r="A3" s="163"/>
      <c r="B3" s="137"/>
      <c r="C3" s="137"/>
      <c r="D3" s="137"/>
      <c r="E3" s="137"/>
      <c r="F3" s="137"/>
      <c r="G3" s="137"/>
      <c r="H3" s="137"/>
      <c r="I3" s="45"/>
    </row>
    <row r="4" spans="1:9">
      <c r="A4" s="163"/>
      <c r="B4" s="165" t="s">
        <v>34</v>
      </c>
      <c r="C4" s="165"/>
      <c r="D4" s="165"/>
      <c r="E4" s="165"/>
      <c r="F4" s="165"/>
      <c r="G4" s="137"/>
      <c r="H4" s="137"/>
      <c r="I4" s="45"/>
    </row>
    <row r="5" spans="1:9">
      <c r="A5" s="163"/>
      <c r="B5" s="137"/>
      <c r="C5" s="137"/>
      <c r="D5" s="137"/>
      <c r="E5" s="137"/>
      <c r="F5" s="137"/>
      <c r="G5" s="137"/>
      <c r="H5" s="137"/>
      <c r="I5" s="45"/>
    </row>
    <row r="6" spans="1:9">
      <c r="A6" s="163"/>
      <c r="B6" s="164"/>
      <c r="C6" s="164"/>
      <c r="D6" s="137"/>
      <c r="E6" s="137"/>
      <c r="F6" s="137"/>
      <c r="G6" s="137"/>
      <c r="H6" s="137"/>
      <c r="I6" s="45"/>
    </row>
    <row r="7" spans="1:9">
      <c r="A7" s="163"/>
      <c r="B7" s="137"/>
      <c r="C7" s="137"/>
      <c r="D7" s="137"/>
      <c r="E7" s="137"/>
      <c r="F7" s="137"/>
      <c r="G7" s="137"/>
      <c r="H7" s="137"/>
      <c r="I7" s="45"/>
    </row>
    <row r="8" spans="1:9">
      <c r="A8" s="46" t="s">
        <v>11</v>
      </c>
      <c r="B8" s="47" t="s">
        <v>85</v>
      </c>
      <c r="C8" s="47"/>
      <c r="D8" s="47"/>
      <c r="E8" s="47"/>
      <c r="F8" s="136"/>
      <c r="G8" s="136"/>
      <c r="H8" s="136"/>
      <c r="I8" s="45"/>
    </row>
    <row r="9" spans="1:9">
      <c r="A9" s="46" t="s">
        <v>0</v>
      </c>
      <c r="B9" s="47" t="s">
        <v>82</v>
      </c>
      <c r="C9" s="47"/>
      <c r="D9" s="47"/>
      <c r="E9" s="47"/>
      <c r="F9" s="136"/>
      <c r="G9" s="136"/>
      <c r="H9" s="136"/>
      <c r="I9" s="45"/>
    </row>
    <row r="10" spans="1:9">
      <c r="A10" s="46" t="s">
        <v>13</v>
      </c>
      <c r="B10" s="166" t="s">
        <v>86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37"/>
      <c r="E11" s="137"/>
      <c r="F11" s="137"/>
      <c r="G11" s="137"/>
      <c r="H11" s="137"/>
      <c r="I11" s="45"/>
    </row>
    <row r="12" spans="1:9">
      <c r="A12" s="46" t="s">
        <v>16</v>
      </c>
      <c r="B12" s="113" t="s">
        <v>41</v>
      </c>
      <c r="C12" s="137"/>
      <c r="D12" s="137"/>
      <c r="E12" s="137"/>
      <c r="F12" s="137"/>
      <c r="G12" s="137"/>
      <c r="H12" s="137"/>
      <c r="I12" s="45"/>
    </row>
    <row r="13" spans="1:9">
      <c r="A13" s="136" t="s">
        <v>12</v>
      </c>
      <c r="B13" s="50" t="s">
        <v>2</v>
      </c>
      <c r="C13" s="51"/>
      <c r="D13" s="52" t="s">
        <v>1</v>
      </c>
      <c r="E13" s="51"/>
      <c r="F13" s="52" t="s">
        <v>89</v>
      </c>
      <c r="G13" s="51"/>
      <c r="H13" s="53"/>
      <c r="I13" s="54" t="s">
        <v>24</v>
      </c>
    </row>
    <row r="14" spans="1:9">
      <c r="A14" s="136" t="s">
        <v>15</v>
      </c>
      <c r="B14" s="55">
        <v>1.25</v>
      </c>
      <c r="C14" s="56"/>
      <c r="D14" s="57">
        <v>1.2749999999999999</v>
      </c>
      <c r="E14" s="56"/>
      <c r="F14" s="156">
        <v>1.3</v>
      </c>
      <c r="G14" s="56"/>
      <c r="H14" s="58" t="s">
        <v>18</v>
      </c>
      <c r="I14" s="59" t="s">
        <v>25</v>
      </c>
    </row>
    <row r="15" spans="1:9">
      <c r="A15" s="136" t="s">
        <v>14</v>
      </c>
      <c r="B15" s="60">
        <v>82.93</v>
      </c>
      <c r="C15" s="61"/>
      <c r="D15" s="62">
        <v>1</v>
      </c>
      <c r="E15" s="61"/>
      <c r="F15" s="62">
        <v>1</v>
      </c>
      <c r="G15" s="61"/>
      <c r="H15" s="58" t="s">
        <v>19</v>
      </c>
      <c r="I15" s="59" t="s">
        <v>26</v>
      </c>
    </row>
    <row r="16" spans="1:9">
      <c r="A16" s="136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43</v>
      </c>
    </row>
    <row r="17" spans="1:9">
      <c r="A17" s="83" t="s">
        <v>43</v>
      </c>
      <c r="B17" s="92">
        <v>52.73</v>
      </c>
      <c r="C17" s="93">
        <f>B17/B$15*1000*B$14</f>
        <v>794.79681659230664</v>
      </c>
      <c r="D17" s="92">
        <v>0</v>
      </c>
      <c r="E17" s="93">
        <f>D17/D$15*1000*D$14</f>
        <v>0</v>
      </c>
      <c r="F17" s="92">
        <v>0</v>
      </c>
      <c r="G17" s="93">
        <f t="shared" ref="G17:G26" si="0">F17/F$15*1000*F$14</f>
        <v>0</v>
      </c>
      <c r="H17" s="69">
        <f>LARGE((C17,E17,G17),1)</f>
        <v>794.79681659230664</v>
      </c>
      <c r="I17" s="67">
        <v>38</v>
      </c>
    </row>
    <row r="18" spans="1:9">
      <c r="A18" s="83"/>
      <c r="B18" s="91">
        <v>0</v>
      </c>
      <c r="C18" s="93">
        <f t="shared" ref="C18:E26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/>
    </row>
    <row r="19" spans="1:9">
      <c r="A19" s="83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>
      <c r="A20" s="83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>F20/F$15*1000*F$14</f>
        <v>0</v>
      </c>
      <c r="H20" s="69">
        <f>LARGE((C20,E20,G20),1)</f>
        <v>0</v>
      </c>
      <c r="I20" s="67"/>
    </row>
    <row r="21" spans="1:9">
      <c r="A21" s="83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138">
        <f t="shared" si="0"/>
        <v>0</v>
      </c>
      <c r="H21" s="69">
        <f>LARGE((C21,E21,G21),1)</f>
        <v>0</v>
      </c>
      <c r="I21" s="67"/>
    </row>
    <row r="22" spans="1:9">
      <c r="A22" s="83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139">
        <f t="shared" si="0"/>
        <v>0</v>
      </c>
      <c r="H22" s="69">
        <f>LARGE((C22,E22,G22),1)</f>
        <v>0</v>
      </c>
      <c r="I22" s="67"/>
    </row>
    <row r="23" spans="1:9">
      <c r="A23" s="83"/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>
      <c r="A24" s="83"/>
      <c r="B24" s="148">
        <v>0</v>
      </c>
      <c r="C24" s="144">
        <f t="shared" si="1"/>
        <v>0</v>
      </c>
      <c r="D24" s="146">
        <v>0</v>
      </c>
      <c r="E24" s="144">
        <f t="shared" si="1"/>
        <v>0</v>
      </c>
      <c r="F24" s="92">
        <v>0</v>
      </c>
      <c r="G24" s="138">
        <f t="shared" si="0"/>
        <v>0</v>
      </c>
      <c r="H24" s="69">
        <f>LARGE((C24,E24,G24),1)</f>
        <v>0</v>
      </c>
      <c r="I24" s="67"/>
    </row>
    <row r="25" spans="1:9">
      <c r="A25" s="83"/>
      <c r="B25" s="150">
        <v>0</v>
      </c>
      <c r="C25" s="138">
        <f>B25/B$15*1000*B$14</f>
        <v>0</v>
      </c>
      <c r="D25" s="147">
        <v>0</v>
      </c>
      <c r="E25" s="145">
        <f t="shared" si="1"/>
        <v>0</v>
      </c>
      <c r="F25" s="92">
        <v>0</v>
      </c>
      <c r="G25" s="143">
        <f t="shared" si="0"/>
        <v>0</v>
      </c>
      <c r="H25" s="152">
        <f>LARGE((C25,E25,G25),1)</f>
        <v>0</v>
      </c>
      <c r="I25" s="67"/>
    </row>
    <row r="26" spans="1:9">
      <c r="A26" s="83"/>
      <c r="B26" s="151">
        <v>0</v>
      </c>
      <c r="C26" s="149">
        <f>B26/B$15*1000*B$14</f>
        <v>0</v>
      </c>
      <c r="D26" s="121">
        <v>0</v>
      </c>
      <c r="E26" s="120">
        <f t="shared" si="1"/>
        <v>0</v>
      </c>
      <c r="F26" s="154">
        <v>0</v>
      </c>
      <c r="G26" s="142">
        <f t="shared" si="0"/>
        <v>0</v>
      </c>
      <c r="H26" s="153">
        <f>LARGE((C26,E26,G26),1)</f>
        <v>0</v>
      </c>
      <c r="I26" s="67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41" priority="10"/>
  </conditionalFormatting>
  <conditionalFormatting sqref="A19">
    <cfRule type="duplicateValues" dxfId="40" priority="9"/>
  </conditionalFormatting>
  <conditionalFormatting sqref="A20">
    <cfRule type="duplicateValues" dxfId="39" priority="8"/>
  </conditionalFormatting>
  <conditionalFormatting sqref="A21">
    <cfRule type="duplicateValues" dxfId="38" priority="7"/>
  </conditionalFormatting>
  <conditionalFormatting sqref="A22">
    <cfRule type="duplicateValues" dxfId="37" priority="6"/>
  </conditionalFormatting>
  <conditionalFormatting sqref="A23">
    <cfRule type="duplicateValues" dxfId="36" priority="5"/>
  </conditionalFormatting>
  <conditionalFormatting sqref="A24">
    <cfRule type="duplicateValues" dxfId="35" priority="4"/>
  </conditionalFormatting>
  <conditionalFormatting sqref="A25">
    <cfRule type="duplicateValues" dxfId="34" priority="3"/>
  </conditionalFormatting>
  <conditionalFormatting sqref="A26">
    <cfRule type="duplicateValues" dxfId="33" priority="2"/>
  </conditionalFormatting>
  <conditionalFormatting sqref="A17">
    <cfRule type="duplicateValues" dxfId="32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sqref="A1:I24"/>
    </sheetView>
  </sheetViews>
  <sheetFormatPr baseColWidth="10" defaultColWidth="8.7109375" defaultRowHeight="13" x14ac:dyDescent="0"/>
  <sheetData>
    <row r="1" spans="1:9">
      <c r="A1" s="163"/>
      <c r="B1" s="137"/>
      <c r="C1" s="137"/>
      <c r="D1" s="137"/>
      <c r="E1" s="137"/>
      <c r="F1" s="137"/>
      <c r="G1" s="137"/>
      <c r="H1" s="137"/>
      <c r="I1" s="45"/>
    </row>
    <row r="2" spans="1:9">
      <c r="A2" s="163"/>
      <c r="B2" s="165" t="s">
        <v>39</v>
      </c>
      <c r="C2" s="165"/>
      <c r="D2" s="165"/>
      <c r="E2" s="165"/>
      <c r="F2" s="165"/>
      <c r="G2" s="137"/>
      <c r="H2" s="137"/>
      <c r="I2" s="45"/>
    </row>
    <row r="3" spans="1:9">
      <c r="A3" s="163"/>
      <c r="B3" s="137"/>
      <c r="C3" s="137"/>
      <c r="D3" s="137"/>
      <c r="E3" s="137"/>
      <c r="F3" s="137"/>
      <c r="G3" s="137"/>
      <c r="H3" s="137"/>
      <c r="I3" s="45"/>
    </row>
    <row r="4" spans="1:9">
      <c r="A4" s="163"/>
      <c r="B4" s="165" t="s">
        <v>34</v>
      </c>
      <c r="C4" s="165"/>
      <c r="D4" s="165"/>
      <c r="E4" s="165"/>
      <c r="F4" s="165"/>
      <c r="G4" s="137"/>
      <c r="H4" s="137"/>
      <c r="I4" s="45"/>
    </row>
    <row r="5" spans="1:9">
      <c r="A5" s="163"/>
      <c r="B5" s="137"/>
      <c r="C5" s="137"/>
      <c r="D5" s="137"/>
      <c r="E5" s="137"/>
      <c r="F5" s="137"/>
      <c r="G5" s="137"/>
      <c r="H5" s="137"/>
      <c r="I5" s="45"/>
    </row>
    <row r="6" spans="1:9">
      <c r="A6" s="163"/>
      <c r="B6" s="164"/>
      <c r="C6" s="164"/>
      <c r="D6" s="137"/>
      <c r="E6" s="137"/>
      <c r="F6" s="137"/>
      <c r="G6" s="137"/>
      <c r="H6" s="137"/>
      <c r="I6" s="45"/>
    </row>
    <row r="7" spans="1:9">
      <c r="A7" s="163"/>
      <c r="B7" s="137"/>
      <c r="C7" s="137"/>
      <c r="D7" s="137"/>
      <c r="E7" s="137"/>
      <c r="F7" s="137"/>
      <c r="G7" s="137"/>
      <c r="H7" s="137"/>
      <c r="I7" s="45"/>
    </row>
    <row r="8" spans="1:9">
      <c r="A8" s="46" t="s">
        <v>11</v>
      </c>
      <c r="B8" s="47" t="s">
        <v>85</v>
      </c>
      <c r="C8" s="47"/>
      <c r="D8" s="47"/>
      <c r="E8" s="47"/>
      <c r="F8" s="136"/>
      <c r="G8" s="136"/>
      <c r="H8" s="136"/>
      <c r="I8" s="45"/>
    </row>
    <row r="9" spans="1:9">
      <c r="A9" s="46" t="s">
        <v>0</v>
      </c>
      <c r="B9" s="47" t="s">
        <v>82</v>
      </c>
      <c r="C9" s="47"/>
      <c r="D9" s="47"/>
      <c r="E9" s="47"/>
      <c r="F9" s="136"/>
      <c r="G9" s="136"/>
      <c r="H9" s="136"/>
      <c r="I9" s="45"/>
    </row>
    <row r="10" spans="1:9">
      <c r="A10" s="46" t="s">
        <v>13</v>
      </c>
      <c r="B10" s="166" t="s">
        <v>87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37"/>
      <c r="E11" s="137"/>
      <c r="F11" s="137"/>
      <c r="G11" s="137"/>
      <c r="H11" s="137"/>
      <c r="I11" s="45"/>
    </row>
    <row r="12" spans="1:9">
      <c r="A12" s="46" t="s">
        <v>16</v>
      </c>
      <c r="B12" s="113" t="s">
        <v>41</v>
      </c>
      <c r="C12" s="137"/>
      <c r="D12" s="137"/>
      <c r="E12" s="137"/>
      <c r="F12" s="137"/>
      <c r="G12" s="137"/>
      <c r="H12" s="137"/>
      <c r="I12" s="45"/>
    </row>
    <row r="13" spans="1:9">
      <c r="A13" s="136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36" t="s">
        <v>15</v>
      </c>
      <c r="B14" s="55">
        <v>0</v>
      </c>
      <c r="C14" s="56"/>
      <c r="D14" s="57">
        <v>0</v>
      </c>
      <c r="E14" s="56"/>
      <c r="F14" s="114">
        <v>1.3</v>
      </c>
      <c r="G14" s="56"/>
      <c r="H14" s="58" t="s">
        <v>18</v>
      </c>
      <c r="I14" s="59" t="s">
        <v>25</v>
      </c>
    </row>
    <row r="15" spans="1:9">
      <c r="A15" s="136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>
      <c r="A16" s="136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41</v>
      </c>
    </row>
    <row r="17" spans="1:9">
      <c r="A17" s="83" t="s">
        <v>43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2</v>
      </c>
      <c r="G17" s="93">
        <f t="shared" ref="G17:G26" si="0">F17/F$15*1000*F$14</f>
        <v>86.666666666666671</v>
      </c>
      <c r="H17" s="69">
        <f>LARGE((C17,E17,G17),1)</f>
        <v>86.666666666666671</v>
      </c>
      <c r="I17" s="67">
        <v>40</v>
      </c>
    </row>
    <row r="18" spans="1:9">
      <c r="A18" s="83"/>
      <c r="B18" s="91">
        <v>0</v>
      </c>
      <c r="C18" s="93">
        <f t="shared" ref="C18:E26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/>
    </row>
    <row r="19" spans="1:9">
      <c r="A19" s="83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>
      <c r="A20" s="83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>F20/F$15*1000*F$14</f>
        <v>0</v>
      </c>
      <c r="H20" s="69">
        <f>LARGE((C20,E20,G20),1)</f>
        <v>0</v>
      </c>
      <c r="I20" s="67"/>
    </row>
    <row r="21" spans="1:9">
      <c r="A21" s="83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138">
        <f t="shared" si="0"/>
        <v>0</v>
      </c>
      <c r="H21" s="69">
        <f>LARGE((C21,E21,G21),1)</f>
        <v>0</v>
      </c>
      <c r="I21" s="67"/>
    </row>
    <row r="22" spans="1:9">
      <c r="A22" s="83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139">
        <f t="shared" si="0"/>
        <v>0</v>
      </c>
      <c r="H22" s="69">
        <f>LARGE((C22,E22,G22),1)</f>
        <v>0</v>
      </c>
      <c r="I22" s="67"/>
    </row>
    <row r="23" spans="1:9">
      <c r="A23" s="83"/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>
      <c r="A24" s="83"/>
      <c r="B24" s="148">
        <v>0</v>
      </c>
      <c r="C24" s="144">
        <f t="shared" si="1"/>
        <v>0</v>
      </c>
      <c r="D24" s="146">
        <v>0</v>
      </c>
      <c r="E24" s="144">
        <f t="shared" si="1"/>
        <v>0</v>
      </c>
      <c r="F24" s="92">
        <v>0</v>
      </c>
      <c r="G24" s="138">
        <f t="shared" si="0"/>
        <v>0</v>
      </c>
      <c r="H24" s="69">
        <f>LARGE((C24,E24,G24),1)</f>
        <v>0</v>
      </c>
      <c r="I24" s="67"/>
    </row>
    <row r="25" spans="1:9">
      <c r="A25" s="83"/>
      <c r="B25" s="150">
        <v>0</v>
      </c>
      <c r="C25" s="138">
        <f>B25/B$15*1000*B$14</f>
        <v>0</v>
      </c>
      <c r="D25" s="147">
        <v>0</v>
      </c>
      <c r="E25" s="145">
        <f t="shared" si="1"/>
        <v>0</v>
      </c>
      <c r="F25" s="92">
        <v>0</v>
      </c>
      <c r="G25" s="143">
        <f t="shared" si="0"/>
        <v>0</v>
      </c>
      <c r="H25" s="152">
        <f>LARGE((C25,E25,G25),1)</f>
        <v>0</v>
      </c>
      <c r="I25" s="67"/>
    </row>
    <row r="26" spans="1:9">
      <c r="A26" s="83"/>
      <c r="B26" s="151">
        <v>0</v>
      </c>
      <c r="C26" s="149">
        <f>B26/B$15*1000*B$14</f>
        <v>0</v>
      </c>
      <c r="D26" s="121">
        <v>0</v>
      </c>
      <c r="E26" s="120">
        <f t="shared" si="1"/>
        <v>0</v>
      </c>
      <c r="F26" s="154">
        <v>0</v>
      </c>
      <c r="G26" s="142">
        <f t="shared" si="0"/>
        <v>0</v>
      </c>
      <c r="H26" s="153">
        <f>LARGE((C26,E26,G26),1)</f>
        <v>0</v>
      </c>
      <c r="I26" s="67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31" priority="10"/>
  </conditionalFormatting>
  <conditionalFormatting sqref="A19">
    <cfRule type="duplicateValues" dxfId="30" priority="9"/>
  </conditionalFormatting>
  <conditionalFormatting sqref="A20">
    <cfRule type="duplicateValues" dxfId="29" priority="8"/>
  </conditionalFormatting>
  <conditionalFormatting sqref="A21">
    <cfRule type="duplicateValues" dxfId="28" priority="7"/>
  </conditionalFormatting>
  <conditionalFormatting sqref="A22">
    <cfRule type="duplicateValues" dxfId="27" priority="6"/>
  </conditionalFormatting>
  <conditionalFormatting sqref="A23">
    <cfRule type="duplicateValues" dxfId="26" priority="5"/>
  </conditionalFormatting>
  <conditionalFormatting sqref="A24">
    <cfRule type="duplicateValues" dxfId="25" priority="4"/>
  </conditionalFormatting>
  <conditionalFormatting sqref="A25">
    <cfRule type="duplicateValues" dxfId="24" priority="3"/>
  </conditionalFormatting>
  <conditionalFormatting sqref="A26">
    <cfRule type="duplicateValues" dxfId="23" priority="2"/>
  </conditionalFormatting>
  <conditionalFormatting sqref="A17">
    <cfRule type="duplicateValues" dxfId="2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" workbookViewId="0">
      <selection sqref="A1:I24"/>
    </sheetView>
  </sheetViews>
  <sheetFormatPr baseColWidth="10" defaultColWidth="8.7109375" defaultRowHeight="13" x14ac:dyDescent="0"/>
  <cols>
    <col min="1" max="1" width="14.7109375" customWidth="1"/>
  </cols>
  <sheetData>
    <row r="1" spans="1:9">
      <c r="A1" s="163"/>
      <c r="B1" s="158"/>
      <c r="C1" s="158"/>
      <c r="D1" s="158"/>
      <c r="E1" s="158"/>
      <c r="F1" s="158"/>
      <c r="G1" s="158"/>
      <c r="H1" s="158"/>
      <c r="I1" s="45"/>
    </row>
    <row r="2" spans="1:9">
      <c r="A2" s="163"/>
      <c r="B2" s="165" t="s">
        <v>39</v>
      </c>
      <c r="C2" s="165"/>
      <c r="D2" s="165"/>
      <c r="E2" s="165"/>
      <c r="F2" s="165"/>
      <c r="G2" s="158"/>
      <c r="H2" s="158"/>
      <c r="I2" s="45"/>
    </row>
    <row r="3" spans="1:9">
      <c r="A3" s="163"/>
      <c r="B3" s="158"/>
      <c r="C3" s="158"/>
      <c r="D3" s="158"/>
      <c r="E3" s="158"/>
      <c r="F3" s="158"/>
      <c r="G3" s="158"/>
      <c r="H3" s="158"/>
      <c r="I3" s="45"/>
    </row>
    <row r="4" spans="1:9">
      <c r="A4" s="163"/>
      <c r="B4" s="165" t="s">
        <v>34</v>
      </c>
      <c r="C4" s="165"/>
      <c r="D4" s="165"/>
      <c r="E4" s="165"/>
      <c r="F4" s="165"/>
      <c r="G4" s="158"/>
      <c r="H4" s="158"/>
      <c r="I4" s="45"/>
    </row>
    <row r="5" spans="1:9">
      <c r="A5" s="163"/>
      <c r="B5" s="158"/>
      <c r="C5" s="158"/>
      <c r="D5" s="158"/>
      <c r="E5" s="158"/>
      <c r="F5" s="158"/>
      <c r="G5" s="158"/>
      <c r="H5" s="158"/>
      <c r="I5" s="45"/>
    </row>
    <row r="6" spans="1:9">
      <c r="A6" s="163"/>
      <c r="B6" s="164"/>
      <c r="C6" s="164"/>
      <c r="D6" s="158"/>
      <c r="E6" s="158"/>
      <c r="F6" s="158"/>
      <c r="G6" s="158"/>
      <c r="H6" s="158"/>
      <c r="I6" s="45"/>
    </row>
    <row r="7" spans="1:9">
      <c r="A7" s="163"/>
      <c r="B7" s="158"/>
      <c r="C7" s="158"/>
      <c r="D7" s="158"/>
      <c r="E7" s="158"/>
      <c r="F7" s="158"/>
      <c r="G7" s="158"/>
      <c r="H7" s="158"/>
      <c r="I7" s="45"/>
    </row>
    <row r="8" spans="1:9">
      <c r="A8" s="46" t="s">
        <v>11</v>
      </c>
      <c r="B8" s="47" t="s">
        <v>90</v>
      </c>
      <c r="C8" s="47"/>
      <c r="D8" s="47"/>
      <c r="E8" s="47"/>
      <c r="F8" s="157"/>
      <c r="G8" s="157"/>
      <c r="H8" s="157"/>
      <c r="I8" s="45"/>
    </row>
    <row r="9" spans="1:9">
      <c r="A9" s="46" t="s">
        <v>0</v>
      </c>
      <c r="B9" s="47" t="s">
        <v>91</v>
      </c>
      <c r="C9" s="47"/>
      <c r="D9" s="47"/>
      <c r="E9" s="47"/>
      <c r="F9" s="157"/>
      <c r="G9" s="157"/>
      <c r="H9" s="157"/>
      <c r="I9" s="45"/>
    </row>
    <row r="10" spans="1:9">
      <c r="A10" s="46" t="s">
        <v>13</v>
      </c>
      <c r="B10" s="166">
        <v>41706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58"/>
      <c r="E11" s="158"/>
      <c r="F11" s="158"/>
      <c r="G11" s="158"/>
      <c r="H11" s="158"/>
      <c r="I11" s="45"/>
    </row>
    <row r="12" spans="1:9">
      <c r="A12" s="46" t="s">
        <v>16</v>
      </c>
      <c r="B12" s="113" t="s">
        <v>41</v>
      </c>
      <c r="C12" s="158"/>
      <c r="D12" s="158"/>
      <c r="E12" s="158"/>
      <c r="F12" s="158"/>
      <c r="G12" s="158"/>
      <c r="H12" s="158"/>
      <c r="I12" s="45"/>
    </row>
    <row r="13" spans="1:9">
      <c r="A13" s="15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57" t="s">
        <v>15</v>
      </c>
      <c r="B14" s="55">
        <v>0</v>
      </c>
      <c r="C14" s="56"/>
      <c r="D14" s="57">
        <v>0</v>
      </c>
      <c r="E14" s="56"/>
      <c r="F14" s="114">
        <v>0.75</v>
      </c>
      <c r="G14" s="56"/>
      <c r="H14" s="58" t="s">
        <v>18</v>
      </c>
      <c r="I14" s="59" t="s">
        <v>25</v>
      </c>
    </row>
    <row r="15" spans="1:9">
      <c r="A15" s="157" t="s">
        <v>14</v>
      </c>
      <c r="B15" s="60">
        <v>1</v>
      </c>
      <c r="C15" s="61"/>
      <c r="D15" s="62">
        <v>1</v>
      </c>
      <c r="E15" s="61"/>
      <c r="F15" s="62">
        <v>75.64</v>
      </c>
      <c r="G15" s="61"/>
      <c r="H15" s="58" t="s">
        <v>19</v>
      </c>
      <c r="I15" s="59" t="s">
        <v>26</v>
      </c>
    </row>
    <row r="16" spans="1:9">
      <c r="A16" s="15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83" t="s">
        <v>55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51.47</v>
      </c>
      <c r="G17" s="93">
        <f t="shared" ref="G17:G24" si="0">F17/F$15*1000*F$14</f>
        <v>510.34505552617662</v>
      </c>
      <c r="H17" s="69">
        <f>LARGE((C17,E17,G17),1)</f>
        <v>510.34505552617662</v>
      </c>
      <c r="I17" s="67">
        <v>11</v>
      </c>
    </row>
    <row r="18" spans="1:9">
      <c r="A18" s="83" t="s">
        <v>59</v>
      </c>
      <c r="B18" s="91">
        <v>0</v>
      </c>
      <c r="C18" s="93">
        <f t="shared" ref="C18:E24" si="1">B18/B$15*1000*B$14</f>
        <v>0</v>
      </c>
      <c r="D18" s="92">
        <v>0</v>
      </c>
      <c r="E18" s="93">
        <f t="shared" si="1"/>
        <v>0</v>
      </c>
      <c r="F18" s="92">
        <v>44.39</v>
      </c>
      <c r="G18" s="93">
        <f t="shared" si="0"/>
        <v>440.14410364886305</v>
      </c>
      <c r="H18" s="69">
        <f>LARGE((C18,E18,G18),1)</f>
        <v>440.14410364886305</v>
      </c>
      <c r="I18" s="67">
        <v>23</v>
      </c>
    </row>
    <row r="19" spans="1:9">
      <c r="A19" s="83" t="s">
        <v>61</v>
      </c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36.340000000000003</v>
      </c>
      <c r="G19" s="93">
        <f t="shared" si="0"/>
        <v>360.32522474881023</v>
      </c>
      <c r="H19" s="69">
        <f>LARGE((C19,E19,G19),1)</f>
        <v>360.32522474881023</v>
      </c>
      <c r="I19" s="67">
        <v>32</v>
      </c>
    </row>
    <row r="20" spans="1:9">
      <c r="A20" s="83" t="s">
        <v>68</v>
      </c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20.09</v>
      </c>
      <c r="G20" s="93">
        <f>F20/F$15*1000*F$14</f>
        <v>199.20015864621891</v>
      </c>
      <c r="H20" s="69">
        <f>LARGE((C20,E20,G20),1)</f>
        <v>199.20015864621891</v>
      </c>
      <c r="I20" s="67">
        <v>34</v>
      </c>
    </row>
    <row r="21" spans="1:9">
      <c r="A21" s="83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138">
        <f t="shared" si="0"/>
        <v>0</v>
      </c>
      <c r="H21" s="69">
        <f>LARGE((C21,E21,G21),1)</f>
        <v>0</v>
      </c>
      <c r="I21" s="67"/>
    </row>
    <row r="22" spans="1:9">
      <c r="A22" s="83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139">
        <f t="shared" si="0"/>
        <v>0</v>
      </c>
      <c r="H22" s="69">
        <f>LARGE((C22,E22,G22),1)</f>
        <v>0</v>
      </c>
      <c r="I22" s="67"/>
    </row>
    <row r="23" spans="1:9">
      <c r="A23" s="83"/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>
      <c r="A24" s="83"/>
      <c r="B24" s="148">
        <v>0</v>
      </c>
      <c r="C24" s="144">
        <f t="shared" si="1"/>
        <v>0</v>
      </c>
      <c r="D24" s="146">
        <v>0</v>
      </c>
      <c r="E24" s="144">
        <f t="shared" si="1"/>
        <v>0</v>
      </c>
      <c r="F24" s="92">
        <v>0</v>
      </c>
      <c r="G24" s="138">
        <f t="shared" si="0"/>
        <v>0</v>
      </c>
      <c r="H24" s="69">
        <f>LARGE((C24,E24,G24),1)</f>
        <v>0</v>
      </c>
      <c r="I24" s="67"/>
    </row>
  </sheetData>
  <mergeCells count="5">
    <mergeCell ref="A1:A7"/>
    <mergeCell ref="B2:F2"/>
    <mergeCell ref="B4:F4"/>
    <mergeCell ref="B6:C6"/>
    <mergeCell ref="B10:C10"/>
  </mergeCells>
  <conditionalFormatting sqref="A21">
    <cfRule type="duplicateValues" dxfId="21" priority="9"/>
  </conditionalFormatting>
  <conditionalFormatting sqref="A22">
    <cfRule type="duplicateValues" dxfId="20" priority="8"/>
  </conditionalFormatting>
  <conditionalFormatting sqref="A23">
    <cfRule type="duplicateValues" dxfId="19" priority="7"/>
  </conditionalFormatting>
  <conditionalFormatting sqref="A24">
    <cfRule type="duplicateValues" dxfId="18" priority="6"/>
  </conditionalFormatting>
  <conditionalFormatting sqref="A17">
    <cfRule type="duplicateValues" dxfId="17" priority="4"/>
  </conditionalFormatting>
  <conditionalFormatting sqref="A18">
    <cfRule type="duplicateValues" dxfId="16" priority="3"/>
  </conditionalFormatting>
  <conditionalFormatting sqref="A19">
    <cfRule type="duplicateValues" dxfId="15" priority="2"/>
  </conditionalFormatting>
  <conditionalFormatting sqref="A20">
    <cfRule type="duplicateValues" dxfId="14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11" sqref="B11"/>
    </sheetView>
  </sheetViews>
  <sheetFormatPr baseColWidth="10" defaultColWidth="8.7109375" defaultRowHeight="13" x14ac:dyDescent="0"/>
  <cols>
    <col min="1" max="1" width="17.7109375" customWidth="1"/>
  </cols>
  <sheetData>
    <row r="1" spans="1:9">
      <c r="A1" s="163"/>
      <c r="B1" s="160"/>
      <c r="C1" s="160"/>
      <c r="D1" s="160"/>
      <c r="E1" s="160"/>
      <c r="F1" s="160"/>
      <c r="G1" s="160"/>
      <c r="H1" s="160"/>
      <c r="I1" s="45"/>
    </row>
    <row r="2" spans="1:9">
      <c r="A2" s="163"/>
      <c r="B2" s="165" t="s">
        <v>39</v>
      </c>
      <c r="C2" s="165"/>
      <c r="D2" s="165"/>
      <c r="E2" s="165"/>
      <c r="F2" s="165"/>
      <c r="G2" s="160"/>
      <c r="H2" s="160"/>
      <c r="I2" s="45"/>
    </row>
    <row r="3" spans="1:9">
      <c r="A3" s="163"/>
      <c r="B3" s="160"/>
      <c r="C3" s="160"/>
      <c r="D3" s="160"/>
      <c r="E3" s="160"/>
      <c r="F3" s="160"/>
      <c r="G3" s="160"/>
      <c r="H3" s="160"/>
      <c r="I3" s="45"/>
    </row>
    <row r="4" spans="1:9">
      <c r="A4" s="163"/>
      <c r="B4" s="165" t="s">
        <v>34</v>
      </c>
      <c r="C4" s="165"/>
      <c r="D4" s="165"/>
      <c r="E4" s="165"/>
      <c r="F4" s="165"/>
      <c r="G4" s="160"/>
      <c r="H4" s="160"/>
      <c r="I4" s="45"/>
    </row>
    <row r="5" spans="1:9">
      <c r="A5" s="163"/>
      <c r="B5" s="160"/>
      <c r="C5" s="160"/>
      <c r="D5" s="160"/>
      <c r="E5" s="160"/>
      <c r="F5" s="160"/>
      <c r="G5" s="160"/>
      <c r="H5" s="160"/>
      <c r="I5" s="45"/>
    </row>
    <row r="6" spans="1:9">
      <c r="A6" s="163"/>
      <c r="B6" s="164"/>
      <c r="C6" s="164"/>
      <c r="D6" s="160"/>
      <c r="E6" s="160"/>
      <c r="F6" s="160"/>
      <c r="G6" s="160"/>
      <c r="H6" s="160"/>
      <c r="I6" s="45"/>
    </row>
    <row r="7" spans="1:9">
      <c r="A7" s="163"/>
      <c r="B7" s="160"/>
      <c r="C7" s="160"/>
      <c r="D7" s="160"/>
      <c r="E7" s="160"/>
      <c r="F7" s="160"/>
      <c r="G7" s="160"/>
      <c r="H7" s="160"/>
      <c r="I7" s="45"/>
    </row>
    <row r="8" spans="1:9">
      <c r="A8" s="46" t="s">
        <v>11</v>
      </c>
      <c r="B8" s="47" t="s">
        <v>95</v>
      </c>
      <c r="C8" s="47"/>
      <c r="D8" s="47"/>
      <c r="E8" s="47"/>
      <c r="F8" s="159"/>
      <c r="G8" s="159"/>
      <c r="H8" s="159"/>
      <c r="I8" s="45"/>
    </row>
    <row r="9" spans="1:9">
      <c r="A9" s="46" t="s">
        <v>0</v>
      </c>
      <c r="B9" s="47" t="s">
        <v>94</v>
      </c>
      <c r="C9" s="47"/>
      <c r="D9" s="47"/>
      <c r="E9" s="47"/>
      <c r="F9" s="159"/>
      <c r="G9" s="159"/>
      <c r="H9" s="159"/>
      <c r="I9" s="45"/>
    </row>
    <row r="10" spans="1:9">
      <c r="A10" s="46" t="s">
        <v>13</v>
      </c>
      <c r="B10" s="166">
        <v>41721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60"/>
      <c r="E11" s="160"/>
      <c r="F11" s="160"/>
      <c r="G11" s="160"/>
      <c r="H11" s="160"/>
      <c r="I11" s="45"/>
    </row>
    <row r="12" spans="1:9">
      <c r="A12" s="46" t="s">
        <v>16</v>
      </c>
      <c r="B12" s="113" t="s">
        <v>41</v>
      </c>
      <c r="C12" s="160"/>
      <c r="D12" s="160"/>
      <c r="E12" s="160"/>
      <c r="F12" s="160"/>
      <c r="G12" s="160"/>
      <c r="H12" s="160"/>
      <c r="I12" s="45"/>
    </row>
    <row r="13" spans="1:9">
      <c r="A13" s="159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59" t="s">
        <v>15</v>
      </c>
      <c r="B14" s="55">
        <v>0</v>
      </c>
      <c r="C14" s="56"/>
      <c r="D14" s="57">
        <v>0</v>
      </c>
      <c r="E14" s="56"/>
      <c r="F14" s="114">
        <v>1.2749999999999999</v>
      </c>
      <c r="G14" s="56"/>
      <c r="H14" s="58" t="s">
        <v>18</v>
      </c>
      <c r="I14" s="59" t="s">
        <v>25</v>
      </c>
    </row>
    <row r="15" spans="1:9">
      <c r="A15" s="159" t="s">
        <v>14</v>
      </c>
      <c r="B15" s="60">
        <v>1</v>
      </c>
      <c r="C15" s="61"/>
      <c r="D15" s="62">
        <v>1</v>
      </c>
      <c r="E15" s="61"/>
      <c r="F15" s="62">
        <v>80.319999999999993</v>
      </c>
      <c r="G15" s="61"/>
      <c r="H15" s="58" t="s">
        <v>19</v>
      </c>
      <c r="I15" s="59" t="s">
        <v>26</v>
      </c>
    </row>
    <row r="16" spans="1:9">
      <c r="A16" s="159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22</v>
      </c>
    </row>
    <row r="17" spans="1:9">
      <c r="A17" s="83" t="s">
        <v>43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53.62</v>
      </c>
      <c r="G17" s="93">
        <f t="shared" ref="G17:G24" si="0">F17/F$15*1000*F$14</f>
        <v>851.16409362549791</v>
      </c>
      <c r="H17" s="69">
        <f>LARGE((C17,E17,G17),1)</f>
        <v>851.16409362549791</v>
      </c>
      <c r="I17" s="67">
        <v>20</v>
      </c>
    </row>
    <row r="18" spans="1:9">
      <c r="A18" s="83"/>
      <c r="B18" s="91">
        <v>0</v>
      </c>
      <c r="C18" s="93">
        <f t="shared" ref="C18:E24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/>
    </row>
    <row r="19" spans="1:9">
      <c r="A19" s="83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>
      <c r="A20" s="83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>F20/F$15*1000*F$14</f>
        <v>0</v>
      </c>
      <c r="H20" s="69">
        <f>LARGE((C20,E20,G20),1)</f>
        <v>0</v>
      </c>
      <c r="I20" s="67"/>
    </row>
    <row r="21" spans="1:9">
      <c r="A21" s="83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138">
        <f t="shared" si="0"/>
        <v>0</v>
      </c>
      <c r="H21" s="69">
        <f>LARGE((C21,E21,G21),1)</f>
        <v>0</v>
      </c>
      <c r="I21" s="67"/>
    </row>
    <row r="22" spans="1:9">
      <c r="A22" s="83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139">
        <f t="shared" si="0"/>
        <v>0</v>
      </c>
      <c r="H22" s="69">
        <f>LARGE((C22,E22,G22),1)</f>
        <v>0</v>
      </c>
      <c r="I22" s="67"/>
    </row>
    <row r="23" spans="1:9">
      <c r="A23" s="83"/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>
      <c r="A24" s="83"/>
      <c r="B24" s="148">
        <v>0</v>
      </c>
      <c r="C24" s="144">
        <f t="shared" si="1"/>
        <v>0</v>
      </c>
      <c r="D24" s="146">
        <v>0</v>
      </c>
      <c r="E24" s="144">
        <f t="shared" si="1"/>
        <v>0</v>
      </c>
      <c r="F24" s="92">
        <v>0</v>
      </c>
      <c r="G24" s="138">
        <f t="shared" si="0"/>
        <v>0</v>
      </c>
      <c r="H24" s="69">
        <f>LARGE((C24,E24,G24),1)</f>
        <v>0</v>
      </c>
      <c r="I24" s="67"/>
    </row>
  </sheetData>
  <mergeCells count="5">
    <mergeCell ref="A1:A7"/>
    <mergeCell ref="B2:F2"/>
    <mergeCell ref="B4:F4"/>
    <mergeCell ref="B6:C6"/>
    <mergeCell ref="B10:C10"/>
  </mergeCells>
  <conditionalFormatting sqref="A21">
    <cfRule type="duplicateValues" dxfId="13" priority="9"/>
  </conditionalFormatting>
  <conditionalFormatting sqref="A22">
    <cfRule type="duplicateValues" dxfId="12" priority="8"/>
  </conditionalFormatting>
  <conditionalFormatting sqref="A23">
    <cfRule type="duplicateValues" dxfId="11" priority="7"/>
  </conditionalFormatting>
  <conditionalFormatting sqref="A24">
    <cfRule type="duplicateValues" dxfId="10" priority="6"/>
  </conditionalFormatting>
  <conditionalFormatting sqref="A18">
    <cfRule type="duplicateValues" dxfId="9" priority="4"/>
  </conditionalFormatting>
  <conditionalFormatting sqref="A19">
    <cfRule type="duplicateValues" dxfId="8" priority="3"/>
  </conditionalFormatting>
  <conditionalFormatting sqref="A20">
    <cfRule type="duplicateValues" dxfId="7" priority="2"/>
  </conditionalFormatting>
  <conditionalFormatting sqref="A17">
    <cfRule type="duplicateValues" dxfId="6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7" sqref="I17"/>
    </sheetView>
  </sheetViews>
  <sheetFormatPr baseColWidth="10" defaultColWidth="8.7109375" defaultRowHeight="13" x14ac:dyDescent="0"/>
  <cols>
    <col min="1" max="1" width="21.42578125" customWidth="1"/>
  </cols>
  <sheetData>
    <row r="1" spans="1:9">
      <c r="A1" s="163"/>
      <c r="B1" s="160"/>
      <c r="C1" s="160"/>
      <c r="D1" s="160"/>
      <c r="E1" s="160"/>
      <c r="F1" s="160"/>
      <c r="G1" s="160"/>
      <c r="H1" s="160"/>
      <c r="I1" s="45"/>
    </row>
    <row r="2" spans="1:9">
      <c r="A2" s="163"/>
      <c r="B2" s="165" t="s">
        <v>39</v>
      </c>
      <c r="C2" s="165"/>
      <c r="D2" s="165"/>
      <c r="E2" s="165"/>
      <c r="F2" s="165"/>
      <c r="G2" s="160"/>
      <c r="H2" s="160"/>
      <c r="I2" s="45"/>
    </row>
    <row r="3" spans="1:9">
      <c r="A3" s="163"/>
      <c r="B3" s="160"/>
      <c r="C3" s="160"/>
      <c r="D3" s="160"/>
      <c r="E3" s="160"/>
      <c r="F3" s="160"/>
      <c r="G3" s="160"/>
      <c r="H3" s="160"/>
      <c r="I3" s="45"/>
    </row>
    <row r="4" spans="1:9">
      <c r="A4" s="163"/>
      <c r="B4" s="165" t="s">
        <v>34</v>
      </c>
      <c r="C4" s="165"/>
      <c r="D4" s="165"/>
      <c r="E4" s="165"/>
      <c r="F4" s="165"/>
      <c r="G4" s="160"/>
      <c r="H4" s="160"/>
      <c r="I4" s="45"/>
    </row>
    <row r="5" spans="1:9">
      <c r="A5" s="163"/>
      <c r="B5" s="160"/>
      <c r="C5" s="160"/>
      <c r="D5" s="160"/>
      <c r="E5" s="160"/>
      <c r="F5" s="160"/>
      <c r="G5" s="160"/>
      <c r="H5" s="160"/>
      <c r="I5" s="45"/>
    </row>
    <row r="6" spans="1:9">
      <c r="A6" s="163"/>
      <c r="B6" s="164"/>
      <c r="C6" s="164"/>
      <c r="D6" s="160"/>
      <c r="E6" s="160"/>
      <c r="F6" s="160"/>
      <c r="G6" s="160"/>
      <c r="H6" s="160"/>
      <c r="I6" s="45"/>
    </row>
    <row r="7" spans="1:9">
      <c r="A7" s="163"/>
      <c r="B7" s="160"/>
      <c r="C7" s="160"/>
      <c r="D7" s="160"/>
      <c r="E7" s="160"/>
      <c r="F7" s="160"/>
      <c r="G7" s="160"/>
      <c r="H7" s="160"/>
      <c r="I7" s="45"/>
    </row>
    <row r="8" spans="1:9">
      <c r="A8" s="46" t="s">
        <v>11</v>
      </c>
      <c r="B8" s="47" t="s">
        <v>95</v>
      </c>
      <c r="C8" s="47"/>
      <c r="D8" s="47"/>
      <c r="E8" s="47"/>
      <c r="F8" s="159"/>
      <c r="G8" s="159"/>
      <c r="H8" s="159"/>
      <c r="I8" s="45"/>
    </row>
    <row r="9" spans="1:9">
      <c r="A9" s="46" t="s">
        <v>0</v>
      </c>
      <c r="B9" s="47" t="s">
        <v>94</v>
      </c>
      <c r="C9" s="47"/>
      <c r="D9" s="47"/>
      <c r="E9" s="47"/>
      <c r="F9" s="159"/>
      <c r="G9" s="159"/>
      <c r="H9" s="159"/>
      <c r="I9" s="45"/>
    </row>
    <row r="10" spans="1:9">
      <c r="A10" s="46" t="s">
        <v>13</v>
      </c>
      <c r="B10" s="166">
        <v>41722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60"/>
      <c r="E11" s="160"/>
      <c r="F11" s="160"/>
      <c r="G11" s="160"/>
      <c r="H11" s="160"/>
      <c r="I11" s="45"/>
    </row>
    <row r="12" spans="1:9">
      <c r="A12" s="46" t="s">
        <v>16</v>
      </c>
      <c r="B12" s="113" t="s">
        <v>41</v>
      </c>
      <c r="C12" s="160"/>
      <c r="D12" s="160"/>
      <c r="E12" s="160"/>
      <c r="F12" s="160"/>
      <c r="G12" s="160"/>
      <c r="H12" s="160"/>
      <c r="I12" s="45"/>
    </row>
    <row r="13" spans="1:9">
      <c r="A13" s="159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59" t="s">
        <v>15</v>
      </c>
      <c r="B14" s="55">
        <v>1.25</v>
      </c>
      <c r="C14" s="56"/>
      <c r="D14" s="57">
        <v>0</v>
      </c>
      <c r="E14" s="56"/>
      <c r="F14" s="114">
        <v>1.2749999999999999</v>
      </c>
      <c r="G14" s="56"/>
      <c r="H14" s="58" t="s">
        <v>18</v>
      </c>
      <c r="I14" s="59" t="s">
        <v>25</v>
      </c>
    </row>
    <row r="15" spans="1:9">
      <c r="A15" s="159" t="s">
        <v>14</v>
      </c>
      <c r="B15" s="60">
        <v>76.44</v>
      </c>
      <c r="C15" s="61"/>
      <c r="D15" s="62">
        <v>1</v>
      </c>
      <c r="E15" s="61"/>
      <c r="F15" s="62">
        <v>80.319999999999993</v>
      </c>
      <c r="G15" s="61"/>
      <c r="H15" s="58" t="s">
        <v>19</v>
      </c>
      <c r="I15" s="59" t="s">
        <v>26</v>
      </c>
    </row>
    <row r="16" spans="1:9">
      <c r="A16" s="159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22</v>
      </c>
    </row>
    <row r="17" spans="1:9">
      <c r="A17" s="83" t="s">
        <v>43</v>
      </c>
      <c r="B17" s="91">
        <v>52.85</v>
      </c>
      <c r="C17" s="93">
        <f>B17/B$15*1000*B$14</f>
        <v>864.23992673992666</v>
      </c>
      <c r="D17" s="92">
        <v>0</v>
      </c>
      <c r="E17" s="93">
        <f>D17/D$15*1000*D$14</f>
        <v>0</v>
      </c>
      <c r="F17" s="92">
        <v>0</v>
      </c>
      <c r="G17" s="93">
        <f t="shared" ref="G17:G22" si="0">F17/F$15*1000*F$14</f>
        <v>0</v>
      </c>
      <c r="H17" s="69">
        <f>LARGE((C17,E17,G17),1)</f>
        <v>864.23992673992666</v>
      </c>
      <c r="I17" s="67">
        <v>19</v>
      </c>
    </row>
    <row r="18" spans="1:9">
      <c r="A18" s="83"/>
      <c r="B18" s="91">
        <v>0</v>
      </c>
      <c r="C18" s="93">
        <f t="shared" ref="C18:E20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/>
    </row>
    <row r="19" spans="1:9">
      <c r="A19" s="83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>
      <c r="A20" s="83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>F20/F$15*1000*F$14</f>
        <v>0</v>
      </c>
      <c r="H20" s="69">
        <f>LARGE((C20,E20,G20),1)</f>
        <v>0</v>
      </c>
      <c r="I20" s="67"/>
    </row>
    <row r="21" spans="1:9">
      <c r="A21" s="83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138">
        <f t="shared" si="0"/>
        <v>0</v>
      </c>
      <c r="H21" s="69">
        <f>LARGE((C21,E21,G21),1)</f>
        <v>0</v>
      </c>
      <c r="I21" s="67"/>
    </row>
    <row r="22" spans="1:9">
      <c r="A22" s="83"/>
      <c r="B22" s="119">
        <v>0</v>
      </c>
      <c r="C22" s="120">
        <f>B22/B$15*1000*B$14</f>
        <v>0</v>
      </c>
      <c r="D22" s="121">
        <v>0</v>
      </c>
      <c r="E22" s="120">
        <f>D22/D$15*1000*D$14</f>
        <v>0</v>
      </c>
      <c r="F22" s="121">
        <v>0</v>
      </c>
      <c r="G22" s="142">
        <f t="shared" si="0"/>
        <v>0</v>
      </c>
      <c r="H22" s="133">
        <f>LARGE((C22,E22,G22),1)</f>
        <v>0</v>
      </c>
      <c r="I22" s="67"/>
    </row>
  </sheetData>
  <mergeCells count="5">
    <mergeCell ref="A1:A7"/>
    <mergeCell ref="B2:F2"/>
    <mergeCell ref="B4:F4"/>
    <mergeCell ref="B6:C6"/>
    <mergeCell ref="B10:C10"/>
  </mergeCells>
  <conditionalFormatting sqref="A21">
    <cfRule type="duplicateValues" dxfId="5" priority="6"/>
  </conditionalFormatting>
  <conditionalFormatting sqref="A22">
    <cfRule type="duplicateValues" dxfId="4" priority="5"/>
  </conditionalFormatting>
  <conditionalFormatting sqref="A18">
    <cfRule type="duplicateValues" dxfId="3" priority="4"/>
  </conditionalFormatting>
  <conditionalFormatting sqref="A19">
    <cfRule type="duplicateValues" dxfId="2" priority="3"/>
  </conditionalFormatting>
  <conditionalFormatting sqref="A20">
    <cfRule type="duplicateValues" dxfId="1" priority="2"/>
  </conditionalFormatting>
  <conditionalFormatting sqref="A17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selection activeCell="C9" sqref="C9"/>
    </sheetView>
  </sheetViews>
  <sheetFormatPr baseColWidth="10" defaultColWidth="10.7109375" defaultRowHeight="11" x14ac:dyDescent="0"/>
  <cols>
    <col min="1" max="2" width="10.7109375" style="1" customWidth="1"/>
    <col min="3" max="3" width="18.140625" style="1" customWidth="1"/>
    <col min="4" max="4" width="5.28515625" style="1" customWidth="1"/>
    <col min="5" max="18" width="4.85546875" style="39" customWidth="1"/>
    <col min="19" max="16384" width="10.7109375" style="39"/>
  </cols>
  <sheetData>
    <row r="1" spans="1:17" s="30" customFormat="1" ht="33.75" customHeight="1">
      <c r="A1" s="29"/>
      <c r="B1" s="29"/>
      <c r="C1" s="29"/>
      <c r="D1" s="29"/>
      <c r="E1" s="131">
        <v>2018</v>
      </c>
      <c r="F1"/>
      <c r="G1"/>
      <c r="H1"/>
      <c r="I1"/>
      <c r="J1"/>
      <c r="K1"/>
      <c r="L1"/>
      <c r="M1"/>
      <c r="N1"/>
      <c r="O1"/>
      <c r="P1"/>
      <c r="Q1"/>
    </row>
    <row r="2" spans="1:17" s="30" customFormat="1" ht="38" customHeight="1">
      <c r="A2" s="31"/>
      <c r="B2" s="31"/>
      <c r="C2" s="32"/>
      <c r="D2" s="32"/>
      <c r="E2" s="125" t="s">
        <v>45</v>
      </c>
      <c r="F2" s="125" t="s">
        <v>47</v>
      </c>
      <c r="G2" s="126" t="s">
        <v>51</v>
      </c>
      <c r="H2" s="126" t="s">
        <v>51</v>
      </c>
      <c r="I2" s="125" t="s">
        <v>53</v>
      </c>
      <c r="J2" s="125" t="s">
        <v>72</v>
      </c>
      <c r="K2" s="125" t="s">
        <v>74</v>
      </c>
      <c r="L2" s="125" t="s">
        <v>83</v>
      </c>
      <c r="M2" s="125" t="s">
        <v>83</v>
      </c>
      <c r="N2" s="125" t="s">
        <v>85</v>
      </c>
      <c r="O2" s="125" t="s">
        <v>85</v>
      </c>
      <c r="P2" s="125" t="s">
        <v>90</v>
      </c>
      <c r="Q2" s="125" t="s">
        <v>93</v>
      </c>
    </row>
    <row r="3" spans="1:17" s="35" customFormat="1" ht="30.75" customHeight="1">
      <c r="A3" s="33"/>
      <c r="B3" s="34"/>
      <c r="C3" s="34" t="s">
        <v>22</v>
      </c>
      <c r="D3" s="34"/>
      <c r="E3" s="125" t="s">
        <v>46</v>
      </c>
      <c r="F3" s="125" t="s">
        <v>46</v>
      </c>
      <c r="G3" s="127" t="s">
        <v>50</v>
      </c>
      <c r="H3" s="127" t="s">
        <v>50</v>
      </c>
      <c r="I3" s="128" t="s">
        <v>58</v>
      </c>
      <c r="J3" s="128" t="s">
        <v>58</v>
      </c>
      <c r="K3" s="128" t="s">
        <v>65</v>
      </c>
      <c r="L3" s="128" t="s">
        <v>84</v>
      </c>
      <c r="M3" s="128" t="s">
        <v>84</v>
      </c>
      <c r="N3" s="128" t="s">
        <v>82</v>
      </c>
      <c r="O3" s="128" t="s">
        <v>82</v>
      </c>
      <c r="P3" s="128" t="s">
        <v>91</v>
      </c>
      <c r="Q3" s="128" t="s">
        <v>94</v>
      </c>
    </row>
    <row r="4" spans="1:17">
      <c r="A4" s="36"/>
      <c r="B4" s="37"/>
      <c r="C4" s="38"/>
      <c r="D4" s="124"/>
      <c r="E4" s="129" t="s">
        <v>42</v>
      </c>
      <c r="F4" s="129" t="s">
        <v>42</v>
      </c>
      <c r="G4" s="130" t="s">
        <v>42</v>
      </c>
      <c r="H4" s="132" t="s">
        <v>73</v>
      </c>
      <c r="I4" s="130" t="s">
        <v>42</v>
      </c>
      <c r="J4" s="130" t="s">
        <v>42</v>
      </c>
      <c r="K4" s="130" t="s">
        <v>42</v>
      </c>
      <c r="L4" s="130" t="s">
        <v>42</v>
      </c>
      <c r="M4" s="132" t="s">
        <v>73</v>
      </c>
      <c r="N4" s="132" t="s">
        <v>42</v>
      </c>
      <c r="O4" s="132" t="s">
        <v>73</v>
      </c>
      <c r="P4" s="132" t="s">
        <v>92</v>
      </c>
      <c r="Q4" s="132" t="s">
        <v>92</v>
      </c>
    </row>
    <row r="5" spans="1:17">
      <c r="A5" s="36"/>
      <c r="B5" s="37"/>
      <c r="C5" s="38"/>
      <c r="D5" s="124"/>
      <c r="E5" s="129">
        <v>41651</v>
      </c>
      <c r="F5" s="129">
        <v>41652</v>
      </c>
      <c r="G5" s="129">
        <v>41666</v>
      </c>
      <c r="H5" s="129">
        <v>41665</v>
      </c>
      <c r="I5" s="129">
        <v>41672</v>
      </c>
      <c r="J5" s="129">
        <v>41672</v>
      </c>
      <c r="K5" s="129">
        <v>41680</v>
      </c>
      <c r="L5" s="129">
        <v>41692</v>
      </c>
      <c r="M5" s="129">
        <v>41693</v>
      </c>
      <c r="N5" s="129">
        <v>41700</v>
      </c>
      <c r="O5" s="129">
        <v>41701</v>
      </c>
      <c r="P5" s="129">
        <v>41706</v>
      </c>
      <c r="Q5" s="129">
        <v>41721</v>
      </c>
    </row>
    <row r="6" spans="1:17">
      <c r="A6" s="36"/>
      <c r="B6" s="37"/>
      <c r="C6" s="38"/>
      <c r="D6" s="40"/>
      <c r="E6" s="78" t="s">
        <v>23</v>
      </c>
      <c r="F6" s="79" t="s">
        <v>23</v>
      </c>
      <c r="G6" s="79" t="s">
        <v>23</v>
      </c>
      <c r="H6" s="79" t="s">
        <v>23</v>
      </c>
      <c r="I6" s="79" t="s">
        <v>23</v>
      </c>
      <c r="J6" s="79" t="s">
        <v>23</v>
      </c>
      <c r="K6" s="79" t="s">
        <v>23</v>
      </c>
      <c r="L6" s="79" t="s">
        <v>23</v>
      </c>
      <c r="M6" s="79" t="s">
        <v>23</v>
      </c>
      <c r="N6" s="79" t="s">
        <v>23</v>
      </c>
      <c r="O6" s="79" t="s">
        <v>23</v>
      </c>
      <c r="P6" s="79" t="s">
        <v>23</v>
      </c>
      <c r="Q6" s="79" t="s">
        <v>23</v>
      </c>
    </row>
    <row r="7" spans="1:17" s="44" customFormat="1">
      <c r="A7" s="41" t="s">
        <v>37</v>
      </c>
      <c r="B7" s="42" t="s">
        <v>36</v>
      </c>
      <c r="C7" s="40" t="s">
        <v>10</v>
      </c>
      <c r="D7" s="43" t="s">
        <v>28</v>
      </c>
      <c r="E7" s="70">
        <f>'Calabogie Canada Cup Jan 13'!I16</f>
        <v>21</v>
      </c>
      <c r="F7" s="70">
        <f>'Calabogie Canada Cup Jan 14'!I16</f>
        <v>20</v>
      </c>
      <c r="G7" s="70">
        <f>'NorAm Val St-Come - MO'!I16</f>
        <v>42</v>
      </c>
      <c r="H7" s="70">
        <f>'NorAm Val St-Come - DM'!I16</f>
        <v>41</v>
      </c>
      <c r="I7" s="70">
        <f>'North Bay TT Day 1'!I16</f>
        <v>8</v>
      </c>
      <c r="J7" s="70">
        <f>'North Bay TT Day 2'!I16</f>
        <v>8</v>
      </c>
      <c r="K7" s="70">
        <f>'Caledon TT'!I16</f>
        <v>9</v>
      </c>
      <c r="L7" s="70">
        <f>'Provincials MO'!I16</f>
        <v>10</v>
      </c>
      <c r="M7" s="70">
        <f>'Provincials DM'!I16</f>
        <v>10</v>
      </c>
      <c r="N7" s="70">
        <f>'Park City NorAm MO'!I16</f>
        <v>43</v>
      </c>
      <c r="O7" s="70">
        <f>'Park City NorAM DM'!I16</f>
        <v>41</v>
      </c>
      <c r="P7" s="70">
        <f>'Junior Nats MO'!I16</f>
        <v>34</v>
      </c>
      <c r="Q7" s="70">
        <f>'Canadian Champs DM'!I16</f>
        <v>22</v>
      </c>
    </row>
    <row r="8" spans="1:17" ht="15" customHeight="1">
      <c r="A8" s="96" t="s">
        <v>44</v>
      </c>
      <c r="B8" s="96" t="s">
        <v>48</v>
      </c>
      <c r="C8" s="83" t="s">
        <v>43</v>
      </c>
      <c r="D8" s="99">
        <f>IF(ISNA(VLOOKUP($C8,'RPA Caclulations'!$C$6:$K$91,3,FALSE))=TRUE,"0",VLOOKUP($C8,'RPA Caclulations'!$C$6:$K$91,3,FALSE))</f>
        <v>1</v>
      </c>
      <c r="E8" s="22">
        <f>IF(ISNA(VLOOKUP($C8,'Calabogie Canada Cup Jan 13'!$A$17:$I$37,9,FALSE))=TRUE,"0",VLOOKUP($C8,'Calabogie Canada Cup Jan 13'!$A$17:$I$37,9,FALSE))</f>
        <v>14</v>
      </c>
      <c r="F8" s="22">
        <f>IF(ISNA(VLOOKUP($C8,'Calabogie Canada Cup Jan 14'!$A$17:$I$31,9,FALSE))=TRUE,"0",VLOOKUP($C8,'Calabogie Canada Cup Jan 14'!$A$17:$I$31,9,FALSE))</f>
        <v>11</v>
      </c>
      <c r="G8" s="23">
        <f>IF(ISNA(VLOOKUP($C8,'NorAm Val St-Come - MO'!$A$17:$I$31,9,FALSE))=TRUE,0,VLOOKUP($C8,'NorAm Val St-Come - MO'!$A$17:$I$31,9,FALSE))</f>
        <v>41</v>
      </c>
      <c r="H8" s="23">
        <f>IF(ISNA(VLOOKUP($C8,'NorAm Val St-Come - DM'!$A$17:$I$31,9,FALSE))=TRUE,0,VLOOKUP($C8,'NorAm Val St-Come - DM'!$A$17:$I$31,9,FALSE))</f>
        <v>39</v>
      </c>
      <c r="I8" s="23">
        <f>IF(ISNA(VLOOKUP($C8,'North Bay TT Day 1'!$A$17:$I$31,9,FALSE))=TRUE,0,VLOOKUP($C8,'North Bay TT Day 1'!$A$17:$I$31,9,FALSE))</f>
        <v>0</v>
      </c>
      <c r="J8" s="23">
        <f>IF(ISNA(VLOOKUP($C8,'North Bay TT Day 2'!$A$17:$I$31,9,FALSE))=TRUE,0,VLOOKUP($C8,'North Bay TT Day 2'!$A$17:$I$31,9,FALSE))</f>
        <v>0</v>
      </c>
      <c r="K8" s="23">
        <f>IF(ISNA(VLOOKUP($C8,'Caledon TT'!$A$17:$I$31,9,FALSE))=TRUE,0,VLOOKUP($C8,'Caledon TT'!$A$17:$I$31,9,FALSE))</f>
        <v>0</v>
      </c>
      <c r="L8" s="23">
        <f>IF(ISNA(VLOOKUP($C8,'Provincials MO'!$A$17:$I$31,9,FALSE))=TRUE,0,VLOOKUP($C8,'Provincials MO'!$A$17:$I$31,9,FALSE))</f>
        <v>0</v>
      </c>
      <c r="M8" s="23">
        <f>IF(ISNA(VLOOKUP($C8,'Provincials DM'!$A$17:$I$31,9,FALSE))=TRUE,0,VLOOKUP($C8,'Provincials DM'!$A$17:$I$31,9,FALSE))</f>
        <v>0</v>
      </c>
      <c r="N8" s="23">
        <f>IF(ISNA(VLOOKUP($C8,'Park City NorAm MO'!$A$17:$I$31,9,FALSE))=TRUE,0,VLOOKUP($C8,'Park City NorAm MO'!$A$17:$I$31,9,FALSE))</f>
        <v>38</v>
      </c>
      <c r="O8" s="23">
        <f>IF(ISNA(VLOOKUP($C8,'Park City NorAM DM'!$A$17:$I$31,9,FALSE))=TRUE,0,VLOOKUP($C8,'Park City NorAM DM'!$A$17:$I$31,9,FALSE))</f>
        <v>40</v>
      </c>
      <c r="P8" s="23">
        <f>IF(ISNA(VLOOKUP($C8,'Canadian Champs MO'!$A$17:$I$31,9,FALSE))=TRUE,0,VLOOKUP($C8,'Canadian Champs MO'!$A$17:$I$31,9,FALSE))</f>
        <v>20</v>
      </c>
      <c r="Q8" s="23">
        <f>IF(ISNA(VLOOKUP($C8,'Canadian Champs DM'!$A$17:$I$31,9,FALSE))=TRUE,0,VLOOKUP($C8,'Canadian Champs DM'!$A$17:$I$31,9,FALSE))</f>
        <v>19</v>
      </c>
    </row>
    <row r="9" spans="1:17" ht="15" customHeight="1">
      <c r="A9" s="96" t="s">
        <v>57</v>
      </c>
      <c r="B9" s="96" t="s">
        <v>56</v>
      </c>
      <c r="C9" s="83" t="s">
        <v>55</v>
      </c>
      <c r="D9" s="99">
        <f>IF(ISNA(VLOOKUP($C9,'RPA Caclulations'!$C$6:$K$91,3,FALSE))=TRUE,"0",VLOOKUP($C9,'RPA Caclulations'!$C$6:$K$91,3,FALSE))</f>
        <v>2</v>
      </c>
      <c r="E9" s="22" t="str">
        <f>IF(ISNA(VLOOKUP($C9,'Calabogie Canada Cup Jan 13'!$A$17:$I$37,9,FALSE))=TRUE,"0",VLOOKUP($C9,'Calabogie Canada Cup Jan 13'!$A$17:$I$37,9,FALSE))</f>
        <v>0</v>
      </c>
      <c r="F9" s="22" t="str">
        <f>IF(ISNA(VLOOKUP($C9,'Calabogie Canada Cup Jan 14'!$A$17:$I$31,9,FALSE))=TRUE,"0",VLOOKUP($C9,'Calabogie Canada Cup Jan 14'!$A$17:$I$31,9,FALSE))</f>
        <v>0</v>
      </c>
      <c r="G9" s="23">
        <f>IF(ISNA(VLOOKUP($C9,'NorAm Val St-Come - MO'!$A$17:$I$31,9,FALSE))=TRUE,0,VLOOKUP($C9,'NorAm Val St-Come - MO'!$A$17:$I$31,9,FALSE))</f>
        <v>0</v>
      </c>
      <c r="H9" s="23">
        <f>IF(ISNA(VLOOKUP($C9,'NorAm Val St-Come - DM'!$A$17:$I$31,9,FALSE))=TRUE,0,VLOOKUP($C9,'NorAm Val St-Come - DM'!$A$17:$I$31,9,FALSE))</f>
        <v>0</v>
      </c>
      <c r="I9" s="23">
        <f>IF(ISNA(VLOOKUP($C9,'North Bay TT Day 1'!$A$17:$I$31,9,FALSE))=TRUE,0,VLOOKUP($C9,'North Bay TT Day 1'!$A$17:$I$31,9,FALSE))</f>
        <v>1</v>
      </c>
      <c r="J9" s="23">
        <f>IF(ISNA(VLOOKUP($C9,'North Bay TT Day 2'!$A$17:$I$31,9,FALSE))=TRUE,0,VLOOKUP($C9,'North Bay TT Day 2'!$A$17:$I$31,9,FALSE))</f>
        <v>3</v>
      </c>
      <c r="K9" s="23">
        <f>IF(ISNA(VLOOKUP($C9,'Caledon TT'!$A$17:$I$31,9,FALSE))=TRUE,0,VLOOKUP($C9,'Caledon TT'!$A$17:$I$31,9,FALSE))</f>
        <v>1</v>
      </c>
      <c r="L9" s="23">
        <f>IF(ISNA(VLOOKUP($C9,'Provincials MO'!$A$17:$I$31,9,FALSE))=TRUE,0,VLOOKUP($C9,'Provincials MO'!$A$17:$I$31,9,FALSE))</f>
        <v>1</v>
      </c>
      <c r="M9" s="23">
        <f>IF(ISNA(VLOOKUP($C9,'Provincials DM'!$A$17:$I$31,9,FALSE))=TRUE,0,VLOOKUP($C9,'Provincials DM'!$A$17:$I$31,9,FALSE))</f>
        <v>1</v>
      </c>
      <c r="N9" s="23">
        <f>IF(ISNA(VLOOKUP($C9,'Park City NorAm MO'!$A$17:$I$31,9,FALSE))=TRUE,0,VLOOKUP($C9,'Park City NorAm MO'!$A$17:$I$31,9,FALSE))</f>
        <v>0</v>
      </c>
      <c r="O9" s="23">
        <f>IF(ISNA(VLOOKUP($C9,'Park City NorAM DM'!$A$17:$I$31,9,FALSE))=TRUE,0,VLOOKUP($C9,'Park City NorAM DM'!$A$17:$I$31,9,FALSE))</f>
        <v>0</v>
      </c>
      <c r="P9" s="23">
        <f>IF(ISNA(VLOOKUP($C9,'Canadian Champs MO'!$A$17:$I$31,9,FALSE))=TRUE,0,VLOOKUP($C9,'Canadian Champs MO'!$A$17:$I$31,9,FALSE))</f>
        <v>0</v>
      </c>
      <c r="Q9" s="23">
        <f>IF(ISNA(VLOOKUP($C9,'Canadian Champs MO'!$A$17:$I$31,9,FALSE))=TRUE,0,VLOOKUP($C9,'Canadian Champs MO'!$A$17:$I$31,9,FALSE))</f>
        <v>0</v>
      </c>
    </row>
    <row r="10" spans="1:17" ht="15" customHeight="1">
      <c r="A10" s="96" t="s">
        <v>58</v>
      </c>
      <c r="B10" s="96" t="s">
        <v>60</v>
      </c>
      <c r="C10" s="83" t="s">
        <v>59</v>
      </c>
      <c r="D10" s="99">
        <f>IF(ISNA(VLOOKUP($C10,'RPA Caclulations'!$C$6:$K$91,3,FALSE))=TRUE,"0",VLOOKUP($C10,'RPA Caclulations'!$C$6:$K$91,3,FALSE))</f>
        <v>3</v>
      </c>
      <c r="E10" s="22" t="str">
        <f>IF(ISNA(VLOOKUP($C10,'Calabogie Canada Cup Jan 13'!$A$17:$I$37,9,FALSE))=TRUE,"0",VLOOKUP($C10,'Calabogie Canada Cup Jan 13'!$A$17:$I$37,9,FALSE))</f>
        <v>0</v>
      </c>
      <c r="F10" s="22" t="str">
        <f>IF(ISNA(VLOOKUP($C10,'Calabogie Canada Cup Jan 14'!$A$17:$I$31,9,FALSE))=TRUE,"0",VLOOKUP($C10,'Calabogie Canada Cup Jan 14'!$A$17:$I$31,9,FALSE))</f>
        <v>0</v>
      </c>
      <c r="G10" s="23">
        <f>IF(ISNA(VLOOKUP($C10,'NorAm Val St-Come - MO'!$A$17:$I$31,9,FALSE))=TRUE,0,VLOOKUP($C10,'NorAm Val St-Come - MO'!$A$17:$I$31,9,FALSE))</f>
        <v>0</v>
      </c>
      <c r="H10" s="23">
        <f>IF(ISNA(VLOOKUP($C10,'NorAm Val St-Come - DM'!$A$17:$I$31,9,FALSE))=TRUE,0,VLOOKUP($C10,'NorAm Val St-Come - DM'!$A$17:$I$31,9,FALSE))</f>
        <v>0</v>
      </c>
      <c r="I10" s="23">
        <f>IF(ISNA(VLOOKUP($C10,'North Bay TT Day 1'!$A$17:$I$31,9,FALSE))=TRUE,0,VLOOKUP($C10,'North Bay TT Day 1'!$A$17:$I$31,9,FALSE))</f>
        <v>2</v>
      </c>
      <c r="J10" s="23">
        <f>IF(ISNA(VLOOKUP($C10,'North Bay TT Day 2'!$A$17:$I$31,9,FALSE))=TRUE,0,VLOOKUP($C10,'North Bay TT Day 2'!$A$17:$I$31,9,FALSE))</f>
        <v>1</v>
      </c>
      <c r="K10" s="23">
        <f>IF(ISNA(VLOOKUP($C10,'Caledon TT'!$A$17:$I$31,9,FALSE))=TRUE,0,VLOOKUP($C10,'Caledon TT'!$A$17:$I$31,9,FALSE))</f>
        <v>2</v>
      </c>
      <c r="L10" s="23">
        <f>IF(ISNA(VLOOKUP($C10,'Provincials MO'!$A$17:$I$31,9,FALSE))=TRUE,0,VLOOKUP($C10,'Provincials MO'!$A$17:$I$31,9,FALSE))</f>
        <v>2</v>
      </c>
      <c r="M10" s="23">
        <f>IF(ISNA(VLOOKUP($C10,'Provincials DM'!$A$17:$I$31,9,FALSE))=TRUE,0,VLOOKUP($C10,'Provincials DM'!$A$17:$I$31,9,FALSE))</f>
        <v>2</v>
      </c>
      <c r="N10" s="23">
        <f>IF(ISNA(VLOOKUP($C10,'Park City NorAm MO'!$A$17:$I$31,9,FALSE))=TRUE,0,VLOOKUP($C10,'Park City NorAm MO'!$A$17:$I$31,9,FALSE))</f>
        <v>0</v>
      </c>
      <c r="O10" s="23">
        <f>IF(ISNA(VLOOKUP($C10,'Park City NorAM DM'!$A$17:$I$31,9,FALSE))=TRUE,0,VLOOKUP($C10,'Park City NorAM DM'!$A$17:$I$31,9,FALSE))</f>
        <v>0</v>
      </c>
      <c r="P10" s="23">
        <f>IF(ISNA(VLOOKUP($C10,'Canadian Champs MO'!$A$17:$I$31,9,FALSE))=TRUE,0,VLOOKUP($C10,'Canadian Champs MO'!$A$17:$I$31,9,FALSE))</f>
        <v>0</v>
      </c>
      <c r="Q10" s="23">
        <f>IF(ISNA(VLOOKUP($C10,'Canadian Champs MO'!$A$17:$I$31,9,FALSE))=TRUE,0,VLOOKUP($C10,'Canadian Champs MO'!$A$17:$I$31,9,FALSE))</f>
        <v>0</v>
      </c>
    </row>
    <row r="11" spans="1:17" ht="15" customHeight="1">
      <c r="A11" s="96" t="s">
        <v>46</v>
      </c>
      <c r="B11" s="96" t="s">
        <v>62</v>
      </c>
      <c r="C11" s="83" t="s">
        <v>61</v>
      </c>
      <c r="D11" s="99">
        <f>IF(ISNA(VLOOKUP($C11,'RPA Caclulations'!$C$6:$K$91,3,FALSE))=TRUE,"0",VLOOKUP($C11,'RPA Caclulations'!$C$6:$K$91,3,FALSE))</f>
        <v>4</v>
      </c>
      <c r="E11" s="22" t="str">
        <f>IF(ISNA(VLOOKUP($C11,'Calabogie Canada Cup Jan 13'!$A$17:$I$37,9,FALSE))=TRUE,"0",VLOOKUP($C11,'Calabogie Canada Cup Jan 13'!$A$17:$I$37,9,FALSE))</f>
        <v>0</v>
      </c>
      <c r="F11" s="22" t="str">
        <f>IF(ISNA(VLOOKUP($C11,'Calabogie Canada Cup Jan 14'!$A$17:$I$31,9,FALSE))=TRUE,"0",VLOOKUP($C11,'Calabogie Canada Cup Jan 14'!$A$17:$I$31,9,FALSE))</f>
        <v>0</v>
      </c>
      <c r="G11" s="23">
        <f>IF(ISNA(VLOOKUP($C11,'NorAm Val St-Come - MO'!$A$17:$I$31,9,FALSE))=TRUE,0,VLOOKUP($C11,'NorAm Val St-Come - MO'!$A$17:$I$31,9,FALSE))</f>
        <v>0</v>
      </c>
      <c r="H11" s="23">
        <f>IF(ISNA(VLOOKUP($C11,'NorAm Val St-Come - DM'!$A$17:$I$31,9,FALSE))=TRUE,0,VLOOKUP($C11,'NorAm Val St-Come - DM'!$A$17:$I$31,9,FALSE))</f>
        <v>0</v>
      </c>
      <c r="I11" s="23">
        <f>IF(ISNA(VLOOKUP($C11,'North Bay TT Day 1'!$A$17:$I$31,9,FALSE))=TRUE,0,VLOOKUP($C11,'North Bay TT Day 1'!$A$17:$I$31,9,FALSE))</f>
        <v>3</v>
      </c>
      <c r="J11" s="23">
        <f>IF(ISNA(VLOOKUP($C11,'North Bay TT Day 2'!$A$17:$I$31,9,FALSE))=TRUE,0,VLOOKUP($C11,'North Bay TT Day 2'!$A$17:$I$31,9,FALSE))</f>
        <v>2</v>
      </c>
      <c r="K11" s="23">
        <f>IF(ISNA(VLOOKUP($C11,'Caledon TT'!$A$17:$I$31,9,FALSE))=TRUE,0,VLOOKUP($C11,'Caledon TT'!$A$17:$I$31,9,FALSE))</f>
        <v>0</v>
      </c>
      <c r="L11" s="23">
        <f>IF(ISNA(VLOOKUP($C11,'Provincials MO'!$A$17:$I$31,9,FALSE))=TRUE,0,VLOOKUP($C11,'Provincials MO'!$A$17:$I$31,9,FALSE))</f>
        <v>4</v>
      </c>
      <c r="M11" s="23">
        <f>IF(ISNA(VLOOKUP($C11,'Provincials DM'!$A$17:$I$31,9,FALSE))=TRUE,0,VLOOKUP($C11,'Provincials DM'!$A$17:$I$31,9,FALSE))</f>
        <v>6</v>
      </c>
      <c r="N11" s="23">
        <f>IF(ISNA(VLOOKUP($C11,'Park City NorAm MO'!$A$17:$I$31,9,FALSE))=TRUE,0,VLOOKUP($C11,'Park City NorAm MO'!$A$17:$I$31,9,FALSE))</f>
        <v>0</v>
      </c>
      <c r="O11" s="23">
        <f>IF(ISNA(VLOOKUP($C11,'Park City NorAM DM'!$A$17:$I$31,9,FALSE))=TRUE,0,VLOOKUP($C11,'Park City NorAM DM'!$A$17:$I$31,9,FALSE))</f>
        <v>0</v>
      </c>
      <c r="P11" s="23">
        <f>IF(ISNA(VLOOKUP($C11,'Canadian Champs MO'!$A$17:$I$31,9,FALSE))=TRUE,0,VLOOKUP($C11,'Canadian Champs MO'!$A$17:$I$31,9,FALSE))</f>
        <v>0</v>
      </c>
      <c r="Q11" s="23">
        <f>IF(ISNA(VLOOKUP($C11,'Canadian Champs MO'!$A$17:$I$31,9,FALSE))=TRUE,0,VLOOKUP($C11,'Canadian Champs MO'!$A$17:$I$31,9,FALSE))</f>
        <v>0</v>
      </c>
    </row>
    <row r="12" spans="1:17" ht="15" customHeight="1">
      <c r="A12" s="96" t="s">
        <v>57</v>
      </c>
      <c r="B12" s="96" t="s">
        <v>62</v>
      </c>
      <c r="C12" s="83" t="s">
        <v>63</v>
      </c>
      <c r="D12" s="99">
        <f>IF(ISNA(VLOOKUP($C12,'RPA Caclulations'!$C$6:$K$91,3,FALSE))=TRUE,"0",VLOOKUP($C12,'RPA Caclulations'!$C$6:$K$91,3,FALSE))</f>
        <v>5</v>
      </c>
      <c r="E12" s="22" t="str">
        <f>IF(ISNA(VLOOKUP($C12,'Calabogie Canada Cup Jan 13'!$A$17:$I$37,9,FALSE))=TRUE,"0",VLOOKUP($C12,'Calabogie Canada Cup Jan 13'!$A$17:$I$37,9,FALSE))</f>
        <v>0</v>
      </c>
      <c r="F12" s="22" t="str">
        <f>IF(ISNA(VLOOKUP($C12,'Calabogie Canada Cup Jan 14'!$A$17:$I$31,9,FALSE))=TRUE,"0",VLOOKUP($C12,'Calabogie Canada Cup Jan 14'!$A$17:$I$31,9,FALSE))</f>
        <v>0</v>
      </c>
      <c r="G12" s="23">
        <f>IF(ISNA(VLOOKUP($C12,'NorAm Val St-Come - MO'!$A$17:$I$31,9,FALSE))=TRUE,0,VLOOKUP($C12,'NorAm Val St-Come - MO'!$A$17:$I$31,9,FALSE))</f>
        <v>0</v>
      </c>
      <c r="H12" s="23">
        <f>IF(ISNA(VLOOKUP($C12,'NorAm Val St-Come - DM'!$A$17:$I$31,9,FALSE))=TRUE,0,VLOOKUP($C12,'NorAm Val St-Come - DM'!$A$17:$I$31,9,FALSE))</f>
        <v>0</v>
      </c>
      <c r="I12" s="23">
        <f>IF(ISNA(VLOOKUP($C12,'North Bay TT Day 1'!$A$17:$I$31,9,FALSE))=TRUE,0,VLOOKUP($C12,'North Bay TT Day 1'!$A$17:$I$31,9,FALSE))</f>
        <v>4</v>
      </c>
      <c r="J12" s="23">
        <f>IF(ISNA(VLOOKUP($C12,'North Bay TT Day 2'!$A$17:$I$31,9,FALSE))=TRUE,0,VLOOKUP($C12,'North Bay TT Day 2'!$A$17:$I$31,9,FALSE))</f>
        <v>6</v>
      </c>
      <c r="K12" s="23">
        <f>IF(ISNA(VLOOKUP($C12,'Caledon TT'!$A$17:$I$31,9,FALSE))=TRUE,0,VLOOKUP($C12,'Caledon TT'!$A$17:$I$31,9,FALSE))</f>
        <v>5</v>
      </c>
      <c r="L12" s="23">
        <f>IF(ISNA(VLOOKUP($C12,'Provincials MO'!$A$17:$I$31,9,FALSE))=TRUE,0,VLOOKUP($C12,'Provincials MO'!$A$17:$I$31,9,FALSE))</f>
        <v>3</v>
      </c>
      <c r="M12" s="23">
        <f>IF(ISNA(VLOOKUP($C12,'Provincials DM'!$A$17:$I$31,9,FALSE))=TRUE,0,VLOOKUP($C12,'Provincials DM'!$A$17:$I$31,9,FALSE))</f>
        <v>4</v>
      </c>
      <c r="N12" s="23">
        <f>IF(ISNA(VLOOKUP($C12,'Park City NorAm MO'!$A$17:$I$31,9,FALSE))=TRUE,0,VLOOKUP($C12,'Park City NorAm MO'!$A$17:$I$31,9,FALSE))</f>
        <v>0</v>
      </c>
      <c r="O12" s="23">
        <f>IF(ISNA(VLOOKUP($C12,'Park City NorAM DM'!$A$17:$I$31,9,FALSE))=TRUE,0,VLOOKUP($C12,'Park City NorAM DM'!$A$17:$I$31,9,FALSE))</f>
        <v>0</v>
      </c>
      <c r="P12" s="23">
        <f>IF(ISNA(VLOOKUP($C12,'Canadian Champs MO'!$A$17:$I$31,9,FALSE))=TRUE,0,VLOOKUP($C12,'Canadian Champs MO'!$A$17:$I$31,9,FALSE))</f>
        <v>0</v>
      </c>
      <c r="Q12" s="23">
        <f>IF(ISNA(VLOOKUP($C12,'Canadian Champs MO'!$A$17:$I$31,9,FALSE))=TRUE,0,VLOOKUP($C12,'Canadian Champs MO'!$A$17:$I$31,9,FALSE))</f>
        <v>0</v>
      </c>
    </row>
    <row r="13" spans="1:17" ht="15" customHeight="1">
      <c r="A13" s="96" t="s">
        <v>65</v>
      </c>
      <c r="B13" s="96" t="s">
        <v>62</v>
      </c>
      <c r="C13" s="83" t="s">
        <v>64</v>
      </c>
      <c r="D13" s="99">
        <f>IF(ISNA(VLOOKUP($C13,'RPA Caclulations'!$C$6:$K$91,3,FALSE))=TRUE,"0",VLOOKUP($C13,'RPA Caclulations'!$C$6:$K$91,3,FALSE))</f>
        <v>6</v>
      </c>
      <c r="E13" s="22" t="str">
        <f>IF(ISNA(VLOOKUP($C13,'Calabogie Canada Cup Jan 13'!$A$17:$I$37,9,FALSE))=TRUE,"0",VLOOKUP($C13,'Calabogie Canada Cup Jan 13'!$A$17:$I$37,9,FALSE))</f>
        <v>0</v>
      </c>
      <c r="F13" s="22" t="str">
        <f>IF(ISNA(VLOOKUP($C13,'Calabogie Canada Cup Jan 14'!$A$17:$I$31,9,FALSE))=TRUE,"0",VLOOKUP($C13,'Calabogie Canada Cup Jan 14'!$A$17:$I$31,9,FALSE))</f>
        <v>0</v>
      </c>
      <c r="G13" s="23">
        <f>IF(ISNA(VLOOKUP($C13,'NorAm Val St-Come - MO'!$A$17:$I$31,9,FALSE))=TRUE,0,VLOOKUP($C13,'NorAm Val St-Come - MO'!$A$17:$I$31,9,FALSE))</f>
        <v>0</v>
      </c>
      <c r="H13" s="23">
        <f>IF(ISNA(VLOOKUP($C13,'NorAm Val St-Come - DM'!$A$17:$I$31,9,FALSE))=TRUE,0,VLOOKUP($C13,'NorAm Val St-Come - DM'!$A$17:$I$31,9,FALSE))</f>
        <v>0</v>
      </c>
      <c r="I13" s="23">
        <f>IF(ISNA(VLOOKUP($C13,'North Bay TT Day 1'!$A$17:$I$31,9,FALSE))=TRUE,0,VLOOKUP($C13,'North Bay TT Day 1'!$A$17:$I$31,9,FALSE))</f>
        <v>5</v>
      </c>
      <c r="J13" s="23">
        <f>IF(ISNA(VLOOKUP($C13,'North Bay TT Day 2'!$A$17:$I$31,9,FALSE))=TRUE,0,VLOOKUP($C13,'North Bay TT Day 2'!$A$17:$I$31,9,FALSE))</f>
        <v>4</v>
      </c>
      <c r="K13" s="23">
        <f>IF(ISNA(VLOOKUP($C13,'Caledon TT'!$A$17:$I$31,9,FALSE))=TRUE,0,VLOOKUP($C13,'Caledon TT'!$A$17:$I$31,9,FALSE))</f>
        <v>3</v>
      </c>
      <c r="L13" s="23">
        <f>IF(ISNA(VLOOKUP($C13,'Provincials MO'!$A$17:$I$31,9,FALSE))=TRUE,0,VLOOKUP($C13,'Provincials MO'!$A$17:$I$31,9,FALSE))</f>
        <v>5</v>
      </c>
      <c r="M13" s="23">
        <f>IF(ISNA(VLOOKUP($C13,'Provincials DM'!$A$17:$I$31,9,FALSE))=TRUE,0,VLOOKUP($C13,'Provincials DM'!$A$17:$I$31,9,FALSE))</f>
        <v>3</v>
      </c>
      <c r="N13" s="23">
        <f>IF(ISNA(VLOOKUP($C13,'Park City NorAm MO'!$A$17:$I$31,9,FALSE))=TRUE,0,VLOOKUP($C13,'Park City NorAm MO'!$A$17:$I$31,9,FALSE))</f>
        <v>0</v>
      </c>
      <c r="O13" s="23">
        <f>IF(ISNA(VLOOKUP($C13,'Park City NorAM DM'!$A$17:$I$31,9,FALSE))=TRUE,0,VLOOKUP($C13,'Park City NorAM DM'!$A$17:$I$31,9,FALSE))</f>
        <v>0</v>
      </c>
      <c r="P13" s="23">
        <f>IF(ISNA(VLOOKUP($C13,'Canadian Champs MO'!$A$17:$I$31,9,FALSE))=TRUE,0,VLOOKUP($C13,'Canadian Champs MO'!$A$17:$I$31,9,FALSE))</f>
        <v>0</v>
      </c>
      <c r="Q13" s="23">
        <f>IF(ISNA(VLOOKUP($C13,'Canadian Champs MO'!$A$17:$I$31,9,FALSE))=TRUE,0,VLOOKUP($C13,'Canadian Champs MO'!$A$17:$I$31,9,FALSE))</f>
        <v>0</v>
      </c>
    </row>
    <row r="14" spans="1:17" ht="15" customHeight="1">
      <c r="A14" s="96" t="s">
        <v>58</v>
      </c>
      <c r="B14" s="96" t="s">
        <v>67</v>
      </c>
      <c r="C14" s="83" t="s">
        <v>66</v>
      </c>
      <c r="D14" s="99">
        <f>IF(ISNA(VLOOKUP($C14,'RPA Caclulations'!$C$6:$K$91,3,FALSE))=TRUE,"0",VLOOKUP($C14,'RPA Caclulations'!$C$6:$K$91,3,FALSE))</f>
        <v>7</v>
      </c>
      <c r="E14" s="22" t="str">
        <f>IF(ISNA(VLOOKUP($C14,'Calabogie Canada Cup Jan 13'!$A$17:$I$37,9,FALSE))=TRUE,"0",VLOOKUP($C14,'Calabogie Canada Cup Jan 13'!$A$17:$I$37,9,FALSE))</f>
        <v>0</v>
      </c>
      <c r="F14" s="22" t="str">
        <f>IF(ISNA(VLOOKUP($C14,'Calabogie Canada Cup Jan 14'!$A$17:$I$31,9,FALSE))=TRUE,"0",VLOOKUP($C14,'Calabogie Canada Cup Jan 14'!$A$17:$I$31,9,FALSE))</f>
        <v>0</v>
      </c>
      <c r="G14" s="23">
        <f>IF(ISNA(VLOOKUP($C14,'NorAm Val St-Come - MO'!$A$17:$I$31,9,FALSE))=TRUE,0,VLOOKUP($C14,'NorAm Val St-Come - MO'!$A$17:$I$31,9,FALSE))</f>
        <v>0</v>
      </c>
      <c r="H14" s="23">
        <f>IF(ISNA(VLOOKUP($C14,'NorAm Val St-Come - DM'!$A$17:$I$31,9,FALSE))=TRUE,0,VLOOKUP($C14,'NorAm Val St-Come - DM'!$A$17:$I$31,9,FALSE))</f>
        <v>0</v>
      </c>
      <c r="I14" s="23">
        <f>IF(ISNA(VLOOKUP($C14,'North Bay TT Day 1'!$A$17:$I$31,9,FALSE))=TRUE,0,VLOOKUP($C14,'North Bay TT Day 1'!$A$17:$I$31,9,FALSE))</f>
        <v>6</v>
      </c>
      <c r="J14" s="23">
        <f>IF(ISNA(VLOOKUP($C14,'North Bay TT Day 2'!$A$17:$I$31,9,FALSE))=TRUE,0,VLOOKUP($C14,'North Bay TT Day 2'!$A$17:$I$31,9,FALSE))</f>
        <v>5</v>
      </c>
      <c r="K14" s="23">
        <f>IF(ISNA(VLOOKUP($C14,'Caledon TT'!$A$17:$I$31,9,FALSE))=TRUE,0,VLOOKUP($C14,'Caledon TT'!$A$17:$I$31,9,FALSE))</f>
        <v>4</v>
      </c>
      <c r="L14" s="23">
        <f>IF(ISNA(VLOOKUP($C14,'Provincials MO'!$A$17:$I$31,9,FALSE))=TRUE,0,VLOOKUP($C14,'Provincials MO'!$A$17:$I$31,9,FALSE))</f>
        <v>7</v>
      </c>
      <c r="M14" s="23">
        <f>IF(ISNA(VLOOKUP($C14,'Provincials DM'!$A$17:$I$31,9,FALSE))=TRUE,0,VLOOKUP($C14,'Provincials DM'!$A$17:$I$31,9,FALSE))</f>
        <v>5</v>
      </c>
      <c r="N14" s="23">
        <f>IF(ISNA(VLOOKUP($C14,'Park City NorAm MO'!$A$17:$I$31,9,FALSE))=TRUE,0,VLOOKUP($C14,'Park City NorAm MO'!$A$17:$I$31,9,FALSE))</f>
        <v>0</v>
      </c>
      <c r="O14" s="23">
        <f>IF(ISNA(VLOOKUP($C14,'Park City NorAM DM'!$A$17:$I$31,9,FALSE))=TRUE,0,VLOOKUP($C14,'Park City NorAM DM'!$A$17:$I$31,9,FALSE))</f>
        <v>0</v>
      </c>
      <c r="P14" s="23">
        <f>IF(ISNA(VLOOKUP($C14,'Canadian Champs MO'!$A$17:$I$31,9,FALSE))=TRUE,0,VLOOKUP($C14,'Canadian Champs MO'!$A$17:$I$31,9,FALSE))</f>
        <v>0</v>
      </c>
      <c r="Q14" s="23">
        <f>IF(ISNA(VLOOKUP($C14,'Canadian Champs MO'!$A$17:$I$31,9,FALSE))=TRUE,0,VLOOKUP($C14,'Canadian Champs MO'!$A$17:$I$31,9,FALSE))</f>
        <v>0</v>
      </c>
    </row>
    <row r="15" spans="1:17" ht="15" customHeight="1">
      <c r="A15" s="96" t="s">
        <v>65</v>
      </c>
      <c r="B15" s="96" t="s">
        <v>69</v>
      </c>
      <c r="C15" s="83" t="s">
        <v>68</v>
      </c>
      <c r="D15" s="99">
        <f>IF(ISNA(VLOOKUP($C15,'RPA Caclulations'!$C$6:$K$91,3,FALSE))=TRUE,"0",VLOOKUP($C15,'RPA Caclulations'!$C$6:$K$91,3,FALSE))</f>
        <v>8</v>
      </c>
      <c r="E15" s="22" t="str">
        <f>IF(ISNA(VLOOKUP($C15,'Calabogie Canada Cup Jan 13'!$A$17:$I$37,9,FALSE))=TRUE,"0",VLOOKUP($C15,'Calabogie Canada Cup Jan 13'!$A$17:$I$37,9,FALSE))</f>
        <v>0</v>
      </c>
      <c r="F15" s="22" t="str">
        <f>IF(ISNA(VLOOKUP($C15,'Calabogie Canada Cup Jan 14'!$A$17:$I$31,9,FALSE))=TRUE,"0",VLOOKUP($C15,'Calabogie Canada Cup Jan 14'!$A$17:$I$31,9,FALSE))</f>
        <v>0</v>
      </c>
      <c r="G15" s="23">
        <f>IF(ISNA(VLOOKUP($C15,'NorAm Val St-Come - MO'!$A$17:$I$31,9,FALSE))=TRUE,0,VLOOKUP($C15,'NorAm Val St-Come - MO'!$A$17:$I$31,9,FALSE))</f>
        <v>0</v>
      </c>
      <c r="H15" s="23">
        <f>IF(ISNA(VLOOKUP($C15,'NorAm Val St-Come - DM'!$A$17:$I$31,9,FALSE))=TRUE,0,VLOOKUP($C15,'NorAm Val St-Come - DM'!$A$17:$I$31,9,FALSE))</f>
        <v>0</v>
      </c>
      <c r="I15" s="23">
        <f>IF(ISNA(VLOOKUP($C15,'North Bay TT Day 1'!$A$17:$I$31,9,FALSE))=TRUE,0,VLOOKUP($C15,'North Bay TT Day 1'!$A$17:$I$31,9,FALSE))</f>
        <v>7</v>
      </c>
      <c r="J15" s="23">
        <f>IF(ISNA(VLOOKUP($C15,'North Bay TT Day 2'!$A$17:$I$31,9,FALSE))=TRUE,0,VLOOKUP($C15,'North Bay TT Day 2'!$A$17:$I$31,9,FALSE))</f>
        <v>7</v>
      </c>
      <c r="K15" s="23">
        <f>IF(ISNA(VLOOKUP($C15,'Caledon TT'!$A$17:$I$31,9,FALSE))=TRUE,0,VLOOKUP($C15,'Caledon TT'!$A$17:$I$31,9,FALSE))</f>
        <v>9</v>
      </c>
      <c r="L15" s="23">
        <f>IF(ISNA(VLOOKUP($C15,'Provincials MO'!$A$17:$I$31,9,FALSE))=TRUE,0,VLOOKUP($C15,'Provincials MO'!$A$17:$I$31,9,FALSE))</f>
        <v>6</v>
      </c>
      <c r="M15" s="23">
        <f>IF(ISNA(VLOOKUP($C15,'Provincials DM'!$A$17:$I$31,9,FALSE))=TRUE,0,VLOOKUP($C15,'Provincials DM'!$A$17:$I$31,9,FALSE))</f>
        <v>7</v>
      </c>
      <c r="N15" s="23">
        <f>IF(ISNA(VLOOKUP($C15,'Park City NorAm MO'!$A$17:$I$31,9,FALSE))=TRUE,0,VLOOKUP($C15,'Park City NorAm MO'!$A$17:$I$31,9,FALSE))</f>
        <v>0</v>
      </c>
      <c r="O15" s="23">
        <f>IF(ISNA(VLOOKUP($C15,'Park City NorAM DM'!$A$17:$I$31,9,FALSE))=TRUE,0,VLOOKUP($C15,'Park City NorAM DM'!$A$17:$I$31,9,FALSE))</f>
        <v>0</v>
      </c>
      <c r="P15" s="23">
        <f>IF(ISNA(VLOOKUP($C15,'Canadian Champs MO'!$A$17:$I$31,9,FALSE))=TRUE,0,VLOOKUP($C15,'Canadian Champs MO'!$A$17:$I$31,9,FALSE))</f>
        <v>0</v>
      </c>
      <c r="Q15" s="23">
        <f>IF(ISNA(VLOOKUP($C15,'Canadian Champs MO'!$A$17:$I$31,9,FALSE))=TRUE,0,VLOOKUP($C15,'Canadian Champs MO'!$A$17:$I$31,9,FALSE))</f>
        <v>0</v>
      </c>
    </row>
    <row r="16" spans="1:17" ht="15" customHeight="1">
      <c r="A16" s="96" t="s">
        <v>57</v>
      </c>
      <c r="B16" s="96" t="s">
        <v>62</v>
      </c>
      <c r="C16" s="83" t="s">
        <v>77</v>
      </c>
      <c r="D16" s="99">
        <f>IF(ISNA(VLOOKUP($C16,'RPA Caclulations'!$C$6:$K$91,3,FALSE))=TRUE,"0",VLOOKUP($C16,'RPA Caclulations'!$C$6:$K$91,3,FALSE))</f>
        <v>9</v>
      </c>
      <c r="E16" s="22" t="str">
        <f>IF(ISNA(VLOOKUP($C16,'Calabogie Canada Cup Jan 13'!$A$17:$I$37,9,FALSE))=TRUE,"0",VLOOKUP($C16,'Calabogie Canada Cup Jan 13'!$A$17:$I$37,9,FALSE))</f>
        <v>0</v>
      </c>
      <c r="F16" s="22" t="str">
        <f>IF(ISNA(VLOOKUP($C16,'Calabogie Canada Cup Jan 14'!$A$17:$I$31,9,FALSE))=TRUE,"0",VLOOKUP($C16,'Calabogie Canada Cup Jan 14'!$A$17:$I$31,9,FALSE))</f>
        <v>0</v>
      </c>
      <c r="G16" s="23">
        <f>IF(ISNA(VLOOKUP($C16,'NorAm Val St-Come - MO'!$A$17:$I$31,9,FALSE))=TRUE,0,VLOOKUP($C16,'NorAm Val St-Come - MO'!$A$17:$I$31,9,FALSE))</f>
        <v>0</v>
      </c>
      <c r="H16" s="23">
        <f>IF(ISNA(VLOOKUP($C16,'NorAm Val St-Come - DM'!$A$17:$I$31,9,FALSE))=TRUE,0,VLOOKUP($C16,'NorAm Val St-Come - DM'!$A$17:$I$31,9,FALSE))</f>
        <v>0</v>
      </c>
      <c r="I16" s="23">
        <f>IF(ISNA(VLOOKUP($C16,'North Bay TT Day 1'!$A$17:$I$31,9,FALSE))=TRUE,0,VLOOKUP($C16,'North Bay TT Day 1'!$A$17:$I$31,9,FALSE))</f>
        <v>0</v>
      </c>
      <c r="J16" s="23">
        <f>IF(ISNA(VLOOKUP($C16,'North Bay TT Day 2'!$A$17:$I$31,9,FALSE))=TRUE,0,VLOOKUP($C16,'North Bay TT Day 2'!$A$17:$I$31,9,FALSE))</f>
        <v>0</v>
      </c>
      <c r="K16" s="23">
        <f>IF(ISNA(VLOOKUP($C16,'Caledon TT'!$A$17:$I$31,9,FALSE))=TRUE,0,VLOOKUP($C16,'Caledon TT'!$A$17:$I$31,9,FALSE))</f>
        <v>6</v>
      </c>
      <c r="L16" s="23">
        <f>IF(ISNA(VLOOKUP($C16,'Provincials MO'!$A$17:$I$31,9,FALSE))=TRUE,0,VLOOKUP($C16,'Provincials MO'!$A$17:$I$31,9,FALSE))</f>
        <v>8</v>
      </c>
      <c r="M16" s="23">
        <f>IF(ISNA(VLOOKUP($C16,'Provincials DM'!$A$17:$I$31,9,FALSE))=TRUE,0,VLOOKUP($C16,'Provincials DM'!$A$17:$I$31,9,FALSE))</f>
        <v>8</v>
      </c>
      <c r="N16" s="23">
        <f>IF(ISNA(VLOOKUP($C16,'Park City NorAm MO'!$A$17:$I$31,9,FALSE))=TRUE,0,VLOOKUP($C16,'Park City NorAm MO'!$A$17:$I$31,9,FALSE))</f>
        <v>0</v>
      </c>
      <c r="O16" s="23">
        <f>IF(ISNA(VLOOKUP($C16,'Park City NorAM DM'!$A$17:$I$31,9,FALSE))=TRUE,0,VLOOKUP($C16,'Park City NorAM DM'!$A$17:$I$31,9,FALSE))</f>
        <v>0</v>
      </c>
      <c r="P16" s="23">
        <f>IF(ISNA(VLOOKUP($C16,'Canadian Champs MO'!$A$17:$I$31,9,FALSE))=TRUE,0,VLOOKUP($C16,'Canadian Champs MO'!$A$17:$I$31,9,FALSE))</f>
        <v>0</v>
      </c>
      <c r="Q16" s="23">
        <f>IF(ISNA(VLOOKUP($C16,'Canadian Champs MO'!$A$17:$I$31,9,FALSE))=TRUE,0,VLOOKUP($C16,'Canadian Champs MO'!$A$17:$I$31,9,FALSE))</f>
        <v>0</v>
      </c>
    </row>
    <row r="17" spans="1:17" ht="15" customHeight="1">
      <c r="A17" s="96" t="s">
        <v>65</v>
      </c>
      <c r="B17" s="96" t="s">
        <v>67</v>
      </c>
      <c r="C17" s="83" t="s">
        <v>78</v>
      </c>
      <c r="D17" s="99">
        <f>IF(ISNA(VLOOKUP($C17,'RPA Caclulations'!$C$6:$K$91,3,FALSE))=TRUE,"0",VLOOKUP($C17,'RPA Caclulations'!$C$6:$K$91,3,FALSE))</f>
        <v>10</v>
      </c>
      <c r="E17" s="22" t="str">
        <f>IF(ISNA(VLOOKUP($C17,'Calabogie Canada Cup Jan 13'!$A$17:$I$37,9,FALSE))=TRUE,"0",VLOOKUP($C17,'Calabogie Canada Cup Jan 13'!$A$17:$I$37,9,FALSE))</f>
        <v>0</v>
      </c>
      <c r="F17" s="22" t="str">
        <f>IF(ISNA(VLOOKUP($C17,'Calabogie Canada Cup Jan 14'!$A$17:$I$31,9,FALSE))=TRUE,"0",VLOOKUP($C17,'Calabogie Canada Cup Jan 14'!$A$17:$I$31,9,FALSE))</f>
        <v>0</v>
      </c>
      <c r="G17" s="23">
        <f>IF(ISNA(VLOOKUP($C17,'NorAm Val St-Come - MO'!$A$17:$I$31,9,FALSE))=TRUE,0,VLOOKUP($C17,'NorAm Val St-Come - MO'!$A$17:$I$31,9,FALSE))</f>
        <v>0</v>
      </c>
      <c r="H17" s="23">
        <f>IF(ISNA(VLOOKUP($C17,'NorAm Val St-Come - DM'!$A$17:$I$31,9,FALSE))=TRUE,0,VLOOKUP($C17,'NorAm Val St-Come - DM'!$A$17:$I$31,9,FALSE))</f>
        <v>0</v>
      </c>
      <c r="I17" s="23">
        <f>IF(ISNA(VLOOKUP($C17,'North Bay TT Day 1'!$A$17:$I$31,9,FALSE))=TRUE,0,VLOOKUP($C17,'North Bay TT Day 1'!$A$17:$I$31,9,FALSE))</f>
        <v>0</v>
      </c>
      <c r="J17" s="23">
        <f>IF(ISNA(VLOOKUP($C17,'North Bay TT Day 2'!$A$17:$I$31,9,FALSE))=TRUE,0,VLOOKUP($C17,'North Bay TT Day 2'!$A$17:$I$31,9,FALSE))</f>
        <v>0</v>
      </c>
      <c r="K17" s="23">
        <f>IF(ISNA(VLOOKUP($C17,'Caledon TT'!$A$17:$I$31,9,FALSE))=TRUE,0,VLOOKUP($C17,'Caledon TT'!$A$17:$I$31,9,FALSE))</f>
        <v>7</v>
      </c>
      <c r="L17" s="23">
        <f>IF(ISNA(VLOOKUP($C17,'Provincials MO'!$A$17:$I$31,9,FALSE))=TRUE,0,VLOOKUP($C17,'Provincials MO'!$A$17:$I$31,9,FALSE))</f>
        <v>9</v>
      </c>
      <c r="M17" s="23">
        <f>IF(ISNA(VLOOKUP($C17,'Provincials DM'!$A$17:$I$31,9,FALSE))=TRUE,0,VLOOKUP($C17,'Provincials DM'!$A$17:$I$31,9,FALSE))</f>
        <v>9</v>
      </c>
      <c r="N17" s="23">
        <f>IF(ISNA(VLOOKUP($C17,'Park City NorAm MO'!$A$17:$I$31,9,FALSE))=TRUE,0,VLOOKUP($C17,'Park City NorAm MO'!$A$17:$I$31,9,FALSE))</f>
        <v>0</v>
      </c>
      <c r="O17" s="23">
        <f>IF(ISNA(VLOOKUP($C17,'Park City NorAM DM'!$A$17:$I$31,9,FALSE))=TRUE,0,VLOOKUP($C17,'Park City NorAM DM'!$A$17:$I$31,9,FALSE))</f>
        <v>0</v>
      </c>
      <c r="P17" s="23">
        <f>IF(ISNA(VLOOKUP($C17,'Canadian Champs MO'!$A$17:$I$31,9,FALSE))=TRUE,0,VLOOKUP($C17,'Canadian Champs MO'!$A$17:$I$31,9,FALSE))</f>
        <v>0</v>
      </c>
      <c r="Q17" s="23">
        <f>IF(ISNA(VLOOKUP($C17,'Canadian Champs MO'!$A$17:$I$31,9,FALSE))=TRUE,0,VLOOKUP($C17,'Canadian Champs MO'!$A$17:$I$31,9,FALSE))</f>
        <v>0</v>
      </c>
    </row>
    <row r="18" spans="1:17" ht="15" customHeight="1">
      <c r="A18" s="96" t="s">
        <v>71</v>
      </c>
      <c r="B18" s="96" t="s">
        <v>62</v>
      </c>
      <c r="C18" s="83" t="s">
        <v>70</v>
      </c>
      <c r="D18" s="99">
        <f>IF(ISNA(VLOOKUP($C18,'RPA Caclulations'!$C$6:$K$91,3,FALSE))=TRUE,"0",VLOOKUP($C18,'RPA Caclulations'!$C$6:$K$91,3,FALSE))</f>
        <v>11</v>
      </c>
      <c r="E18" s="22" t="str">
        <f>IF(ISNA(VLOOKUP($C18,'Calabogie Canada Cup Jan 13'!$A$17:$I$37,9,FALSE))=TRUE,"0",VLOOKUP($C18,'Calabogie Canada Cup Jan 13'!$A$17:$I$37,9,FALSE))</f>
        <v>0</v>
      </c>
      <c r="F18" s="22" t="str">
        <f>IF(ISNA(VLOOKUP($C18,'Calabogie Canada Cup Jan 14'!$A$17:$I$31,9,FALSE))=TRUE,"0",VLOOKUP($C18,'Calabogie Canada Cup Jan 14'!$A$17:$I$31,9,FALSE))</f>
        <v>0</v>
      </c>
      <c r="G18" s="23">
        <f>IF(ISNA(VLOOKUP($C18,'NorAm Val St-Come - MO'!$A$17:$I$31,9,FALSE))=TRUE,0,VLOOKUP($C18,'NorAm Val St-Come - MO'!$A$17:$I$31,9,FALSE))</f>
        <v>0</v>
      </c>
      <c r="H18" s="23">
        <f>IF(ISNA(VLOOKUP($C18,'NorAm Val St-Come - DM'!$A$17:$I$31,9,FALSE))=TRUE,0,VLOOKUP($C18,'NorAm Val St-Come - DM'!$A$17:$I$31,9,FALSE))</f>
        <v>0</v>
      </c>
      <c r="I18" s="23">
        <f>IF(ISNA(VLOOKUP($C18,'North Bay TT Day 1'!$A$17:$I$31,9,FALSE))=TRUE,0,VLOOKUP($C18,'North Bay TT Day 1'!$A$17:$I$31,9,FALSE))</f>
        <v>8</v>
      </c>
      <c r="J18" s="23">
        <f>IF(ISNA(VLOOKUP($C18,'North Bay TT Day 2'!$A$17:$I$31,9,FALSE))=TRUE,0,VLOOKUP($C18,'North Bay TT Day 2'!$A$17:$I$31,9,FALSE))</f>
        <v>8</v>
      </c>
      <c r="K18" s="23">
        <f>IF(ISNA(VLOOKUP($C18,'Caledon TT'!$A$17:$I$31,9,FALSE))=TRUE,0,VLOOKUP($C18,'Caledon TT'!$A$17:$I$31,9,FALSE))</f>
        <v>0</v>
      </c>
      <c r="L18" s="23">
        <f>IF(ISNA(VLOOKUP($C18,'Provincials MO'!$A$17:$I$31,9,FALSE))=TRUE,0,VLOOKUP($C18,'Provincials MO'!$A$17:$I$31,9,FALSE))</f>
        <v>10</v>
      </c>
      <c r="M18" s="23">
        <f>IF(ISNA(VLOOKUP($C18,'Provincials DM'!$A$17:$I$31,9,FALSE))=TRUE,0,VLOOKUP($C18,'Provincials DM'!$A$17:$I$31,9,FALSE))</f>
        <v>10</v>
      </c>
      <c r="N18" s="23">
        <f>IF(ISNA(VLOOKUP($C18,'Park City NorAm MO'!$A$17:$I$31,9,FALSE))=TRUE,0,VLOOKUP($C18,'Park City NorAm MO'!$A$17:$I$31,9,FALSE))</f>
        <v>0</v>
      </c>
      <c r="O18" s="23">
        <f>IF(ISNA(VLOOKUP($C18,'Park City NorAM DM'!$A$17:$I$31,9,FALSE))=TRUE,0,VLOOKUP($C18,'Park City NorAM DM'!$A$17:$I$31,9,FALSE))</f>
        <v>0</v>
      </c>
      <c r="P18" s="23">
        <f>IF(ISNA(VLOOKUP($C18,'Canadian Champs MO'!$A$17:$I$31,9,FALSE))=TRUE,0,VLOOKUP($C18,'Canadian Champs MO'!$A$17:$I$31,9,FALSE))</f>
        <v>0</v>
      </c>
      <c r="Q18" s="23">
        <f>IF(ISNA(VLOOKUP($C18,'Canadian Champs MO'!$A$17:$I$31,9,FALSE))=TRUE,0,VLOOKUP($C18,'Canadian Champs MO'!$A$17:$I$31,9,FALSE))</f>
        <v>0</v>
      </c>
    </row>
    <row r="19" spans="1:17" ht="15" customHeight="1">
      <c r="A19" s="96" t="s">
        <v>65</v>
      </c>
      <c r="B19" s="96" t="s">
        <v>67</v>
      </c>
      <c r="C19" s="83" t="s">
        <v>79</v>
      </c>
      <c r="D19" s="99">
        <f>IF(ISNA(VLOOKUP($C19,'RPA Caclulations'!$C$6:$K$91,3,FALSE))=TRUE,"0",VLOOKUP($C19,'RPA Caclulations'!$C$6:$K$91,3,FALSE))</f>
        <v>12</v>
      </c>
      <c r="E19" s="22" t="str">
        <f>IF(ISNA(VLOOKUP($C19,'Calabogie Canada Cup Jan 13'!$A$17:$I$37,9,FALSE))=TRUE,"0",VLOOKUP($C19,'Calabogie Canada Cup Jan 13'!$A$17:$I$37,9,FALSE))</f>
        <v>0</v>
      </c>
      <c r="F19" s="22" t="str">
        <f>IF(ISNA(VLOOKUP($C19,'Calabogie Canada Cup Jan 14'!$A$17:$I$31,9,FALSE))=TRUE,"0",VLOOKUP($C19,'Calabogie Canada Cup Jan 14'!$A$17:$I$31,9,FALSE))</f>
        <v>0</v>
      </c>
      <c r="G19" s="23">
        <f>IF(ISNA(VLOOKUP($C19,'NorAm Val St-Come - MO'!$A$17:$I$31,9,FALSE))=TRUE,0,VLOOKUP($C19,'NorAm Val St-Come - MO'!$A$17:$I$31,9,FALSE))</f>
        <v>0</v>
      </c>
      <c r="H19" s="23">
        <f>IF(ISNA(VLOOKUP($C19,'NorAm Val St-Come - DM'!$A$17:$I$31,9,FALSE))=TRUE,0,VLOOKUP($C19,'NorAm Val St-Come - DM'!$A$17:$I$31,9,FALSE))</f>
        <v>0</v>
      </c>
      <c r="I19" s="23">
        <f>IF(ISNA(VLOOKUP($C19,'North Bay TT Day 1'!$A$17:$I$31,9,FALSE))=TRUE,0,VLOOKUP($C19,'North Bay TT Day 1'!$A$17:$I$31,9,FALSE))</f>
        <v>0</v>
      </c>
      <c r="J19" s="23">
        <f>IF(ISNA(VLOOKUP($C19,'North Bay TT Day 2'!$A$17:$I$31,9,FALSE))=TRUE,0,VLOOKUP($C19,'North Bay TT Day 2'!$A$17:$I$31,9,FALSE))</f>
        <v>0</v>
      </c>
      <c r="K19" s="23">
        <f>IF(ISNA(VLOOKUP($C19,'Caledon TT'!$A$17:$I$31,9,FALSE))=TRUE,0,VLOOKUP($C19,'Caledon TT'!$A$17:$I$31,9,FALSE))</f>
        <v>8</v>
      </c>
      <c r="L19" s="23">
        <f>IF(ISNA(VLOOKUP($C19,'Provincials MO'!$A$17:$I$31,9,FALSE))=TRUE,0,VLOOKUP($C19,'Provincials MO'!$A$17:$I$31,9,FALSE))</f>
        <v>0</v>
      </c>
      <c r="M19" s="23">
        <f>IF(ISNA(VLOOKUP($C19,'Provincials DM'!$A$17:$I$31,9,FALSE))=TRUE,0,VLOOKUP($C19,'Provincials DM'!$A$17:$I$31,9,FALSE))</f>
        <v>0</v>
      </c>
      <c r="N19" s="23">
        <f>IF(ISNA(VLOOKUP($C19,'Park City NorAm MO'!$A$17:$I$31,9,FALSE))=TRUE,0,VLOOKUP($C19,'Park City NorAm MO'!$A$17:$I$31,9,FALSE))</f>
        <v>0</v>
      </c>
      <c r="O19" s="23">
        <f>IF(ISNA(VLOOKUP($C19,'Park City NorAM DM'!$A$17:$I$31,9,FALSE))=TRUE,0,VLOOKUP($C19,'Park City NorAM DM'!$A$17:$I$31,9,FALSE))</f>
        <v>0</v>
      </c>
      <c r="P19" s="23">
        <f>IF(ISNA(VLOOKUP($C19,'Canadian Champs MO'!$A$17:$I$31,9,FALSE))=TRUE,0,VLOOKUP($C19,'Canadian Champs MO'!$A$17:$I$31,9,FALSE))</f>
        <v>0</v>
      </c>
      <c r="Q19" s="23">
        <f>IF(ISNA(VLOOKUP($C19,'Canadian Champs MO'!$A$17:$I$31,9,FALSE))=TRUE,0,VLOOKUP($C19,'Canadian Champs MO'!$A$17:$I$31,9,FALSE))</f>
        <v>0</v>
      </c>
    </row>
    <row r="20" spans="1:17" ht="15" customHeight="1">
      <c r="A20" s="96"/>
      <c r="B20" s="96"/>
      <c r="C20" s="84"/>
      <c r="D20" s="99" t="str">
        <f>IF(ISNA(VLOOKUP($C20,'RPA Caclulations'!$C$6:$K$91,3,FALSE))=TRUE,"0",VLOOKUP($C20,'RPA Caclulations'!$C$6:$K$91,3,FALSE))</f>
        <v>0</v>
      </c>
      <c r="E20" s="22" t="str">
        <f>IF(ISNA(VLOOKUP($C20,'Calabogie Canada Cup Jan 13'!$A$17:$I$37,9,FALSE))=TRUE,"0",VLOOKUP($C20,'Calabogie Canada Cup Jan 13'!$A$17:$I$37,9,FALSE))</f>
        <v>0</v>
      </c>
      <c r="F20" s="22" t="str">
        <f>IF(ISNA(VLOOKUP($C20,'Calabogie Canada Cup Jan 14'!$A$17:$I$31,9,FALSE))=TRUE,"0",VLOOKUP($C20,'Calabogie Canada Cup Jan 14'!$A$17:$I$31,9,FALSE))</f>
        <v>0</v>
      </c>
      <c r="G20" s="23">
        <f>IF(ISNA(VLOOKUP($C20,'NorAm Val St-Come - MO'!$A$17:$I$31,9,FALSE))=TRUE,0,VLOOKUP($C20,'NorAm Val St-Come - MO'!$A$17:$I$31,9,FALSE))</f>
        <v>0</v>
      </c>
      <c r="H20" s="23">
        <f>IF(ISNA(VLOOKUP($C20,'NorAm Val St-Come - DM'!$A$17:$I$31,9,FALSE))=TRUE,0,VLOOKUP($C20,'NorAm Val St-Come - DM'!$A$17:$I$31,9,FALSE))</f>
        <v>0</v>
      </c>
      <c r="I20" s="23">
        <f>IF(ISNA(VLOOKUP($C20,'North Bay TT Day 1'!$A$17:$I$31,9,FALSE))=TRUE,0,VLOOKUP($C20,'North Bay TT Day 1'!$A$17:$I$31,9,FALSE))</f>
        <v>0</v>
      </c>
      <c r="J20" s="23">
        <f>IF(ISNA(VLOOKUP($C20,'North Bay TT Day 2'!$A$17:$I$31,9,FALSE))=TRUE,0,VLOOKUP($C20,'North Bay TT Day 2'!$A$17:$I$31,9,FALSE))</f>
        <v>0</v>
      </c>
      <c r="K20" s="23">
        <f>IF(ISNA(VLOOKUP($C20,'North Bay TT Day 2'!$A$17:$I$31,9,FALSE))=TRUE,0,VLOOKUP($C20,'North Bay TT Day 2'!$A$17:$I$31,9,FALSE))</f>
        <v>0</v>
      </c>
      <c r="L20" s="23">
        <f>IF(ISNA(VLOOKUP($C20,'North Bay TT Day 2'!$A$17:$I$31,9,FALSE))=TRUE,0,VLOOKUP($C20,'North Bay TT Day 2'!$A$17:$I$31,9,FALSE))</f>
        <v>0</v>
      </c>
      <c r="M20" s="23">
        <f>IF(ISNA(VLOOKUP($C20,'North Bay TT Day 2'!$A$17:$I$31,9,FALSE))=TRUE,0,VLOOKUP($C20,'North Bay TT Day 2'!$A$17:$I$31,9,FALSE))</f>
        <v>0</v>
      </c>
      <c r="N20" s="23">
        <f>IF(ISNA(VLOOKUP($C20,'North Bay TT Day 2'!$A$17:$I$31,9,FALSE))=TRUE,0,VLOOKUP($C20,'North Bay TT Day 2'!$A$17:$I$31,9,FALSE))</f>
        <v>0</v>
      </c>
      <c r="O20" s="23">
        <f>IF(ISNA(VLOOKUP($C20,'North Bay TT Day 2'!$A$17:$I$31,9,FALSE))=TRUE,0,VLOOKUP($C20,'North Bay TT Day 2'!$A$17:$I$31,9,FALSE))</f>
        <v>0</v>
      </c>
      <c r="P20" s="23">
        <f>IF(ISNA(VLOOKUP($C20,'Canadian Champs MO'!$A$17:$I$31,9,FALSE))=TRUE,0,VLOOKUP($C20,'Canadian Champs MO'!$A$17:$I$31,9,FALSE))</f>
        <v>0</v>
      </c>
      <c r="Q20" s="23">
        <f>IF(ISNA(VLOOKUP($C20,'Canadian Champs MO'!$A$17:$I$31,9,FALSE))=TRUE,0,VLOOKUP($C20,'Canadian Champs MO'!$A$17:$I$31,9,FALSE))</f>
        <v>0</v>
      </c>
    </row>
    <row r="21" spans="1:17" ht="15" customHeight="1">
      <c r="A21" s="94"/>
      <c r="B21" s="96"/>
      <c r="C21" s="85"/>
      <c r="D21" s="99" t="str">
        <f>IF(ISNA(VLOOKUP($C21,'RPA Caclulations'!$C$6:$K$91,3,FALSE))=TRUE,"0",VLOOKUP($C21,'RPA Caclulations'!$C$6:$K$91,3,FALSE))</f>
        <v>0</v>
      </c>
      <c r="E21" s="22" t="str">
        <f>IF(ISNA(VLOOKUP($C21,'Calabogie Canada Cup Jan 13'!$A$17:$I$37,9,FALSE))=TRUE,"0",VLOOKUP($C21,'Calabogie Canada Cup Jan 13'!$A$17:$I$37,9,FALSE))</f>
        <v>0</v>
      </c>
      <c r="F21" s="22" t="str">
        <f>IF(ISNA(VLOOKUP($C21,'Calabogie Canada Cup Jan 14'!$A$17:$I$31,9,FALSE))=TRUE,"0",VLOOKUP($C21,'Calabogie Canada Cup Jan 14'!$A$17:$I$31,9,FALSE))</f>
        <v>0</v>
      </c>
      <c r="G21" s="23">
        <f>IF(ISNA(VLOOKUP($C21,'NorAm Val St-Come - MO'!$A$17:$I$31,9,FALSE))=TRUE,0,VLOOKUP($C21,'NorAm Val St-Come - MO'!$A$17:$I$31,9,FALSE))</f>
        <v>0</v>
      </c>
      <c r="H21" s="23">
        <f>IF(ISNA(VLOOKUP($C21,'NorAm Val St-Come - DM'!$A$17:$I$31,9,FALSE))=TRUE,0,VLOOKUP($C21,'NorAm Val St-Come - DM'!$A$17:$I$31,9,FALSE))</f>
        <v>0</v>
      </c>
      <c r="I21" s="23">
        <f>IF(ISNA(VLOOKUP($C21,'North Bay TT Day 1'!$A$17:$I$31,9,FALSE))=TRUE,0,VLOOKUP($C21,'North Bay TT Day 1'!$A$17:$I$31,9,FALSE))</f>
        <v>0</v>
      </c>
      <c r="J21" s="23">
        <f>IF(ISNA(VLOOKUP($C21,'North Bay TT Day 2'!$A$17:$I$31,9,FALSE))=TRUE,0,VLOOKUP($C21,'North Bay TT Day 2'!$A$17:$I$31,9,FALSE))</f>
        <v>0</v>
      </c>
      <c r="K21" s="23">
        <f>IF(ISNA(VLOOKUP($C21,'North Bay TT Day 2'!$A$17:$I$31,9,FALSE))=TRUE,0,VLOOKUP($C21,'North Bay TT Day 2'!$A$17:$I$31,9,FALSE))</f>
        <v>0</v>
      </c>
      <c r="L21" s="23">
        <f>IF(ISNA(VLOOKUP($C21,'North Bay TT Day 2'!$A$17:$I$31,9,FALSE))=TRUE,0,VLOOKUP($C21,'North Bay TT Day 2'!$A$17:$I$31,9,FALSE))</f>
        <v>0</v>
      </c>
      <c r="M21" s="23">
        <f>IF(ISNA(VLOOKUP($C21,'North Bay TT Day 2'!$A$17:$I$31,9,FALSE))=TRUE,0,VLOOKUP($C21,'North Bay TT Day 2'!$A$17:$I$31,9,FALSE))</f>
        <v>0</v>
      </c>
      <c r="N21" s="23">
        <f>IF(ISNA(VLOOKUP($C21,'North Bay TT Day 2'!$A$17:$I$31,9,FALSE))=TRUE,0,VLOOKUP($C21,'North Bay TT Day 2'!$A$17:$I$31,9,FALSE))</f>
        <v>0</v>
      </c>
      <c r="O21" s="23">
        <f>IF(ISNA(VLOOKUP($C21,'North Bay TT Day 2'!$A$17:$I$31,9,FALSE))=TRUE,0,VLOOKUP($C21,'North Bay TT Day 2'!$A$17:$I$31,9,FALSE))</f>
        <v>0</v>
      </c>
      <c r="P21" s="23">
        <f>IF(ISNA(VLOOKUP($C21,'Canadian Champs MO'!$A$17:$I$31,9,FALSE))=TRUE,0,VLOOKUP($C21,'Canadian Champs MO'!$A$17:$I$31,9,FALSE))</f>
        <v>0</v>
      </c>
      <c r="Q21" s="23">
        <f>IF(ISNA(VLOOKUP($C21,'Canadian Champs MO'!$A$17:$I$31,9,FALSE))=TRUE,0,VLOOKUP($C21,'Canadian Champs MO'!$A$17:$I$31,9,FALSE))</f>
        <v>0</v>
      </c>
    </row>
    <row r="22" spans="1:17" ht="15" customHeight="1">
      <c r="A22" s="94"/>
      <c r="B22" s="96"/>
      <c r="C22" s="87"/>
      <c r="D22" s="99" t="str">
        <f>IF(ISNA(VLOOKUP($C22,'RPA Caclulations'!$C$6:$K$91,3,FALSE))=TRUE,"0",VLOOKUP($C22,'RPA Caclulations'!$C$6:$K$91,3,FALSE))</f>
        <v>0</v>
      </c>
      <c r="E22" s="22" t="str">
        <f>IF(ISNA(VLOOKUP($C22,'Calabogie Canada Cup Jan 13'!$A$17:$I$37,9,FALSE))=TRUE,"0",VLOOKUP($C22,'Calabogie Canada Cup Jan 13'!$A$17:$I$37,9,FALSE))</f>
        <v>0</v>
      </c>
      <c r="F22" s="22" t="str">
        <f>IF(ISNA(VLOOKUP($C22,'Calabogie Canada Cup Jan 14'!$A$17:$I$31,9,FALSE))=TRUE,"0",VLOOKUP($C22,'Calabogie Canada Cup Jan 14'!$A$17:$I$31,9,FALSE))</f>
        <v>0</v>
      </c>
      <c r="G22" s="23">
        <f>IF(ISNA(VLOOKUP($C22,'NorAm Val St-Come - MO'!$A$17:$I$31,9,FALSE))=TRUE,0,VLOOKUP($C22,'NorAm Val St-Come - MO'!$A$17:$I$31,9,FALSE))</f>
        <v>0</v>
      </c>
      <c r="H22" s="23">
        <f>IF(ISNA(VLOOKUP($C22,'NorAm Val St-Come - DM'!$A$17:$I$31,9,FALSE))=TRUE,0,VLOOKUP($C22,'NorAm Val St-Come - DM'!$A$17:$I$31,9,FALSE))</f>
        <v>0</v>
      </c>
      <c r="I22" s="23">
        <f>IF(ISNA(VLOOKUP($C22,'North Bay TT Day 1'!$A$17:$I$31,9,FALSE))=TRUE,0,VLOOKUP($C22,'North Bay TT Day 1'!$A$17:$I$31,9,FALSE))</f>
        <v>0</v>
      </c>
      <c r="J22" s="23">
        <f>IF(ISNA(VLOOKUP($C22,'North Bay TT Day 2'!$A$17:$I$31,9,FALSE))=TRUE,0,VLOOKUP($C22,'North Bay TT Day 2'!$A$17:$I$31,9,FALSE))</f>
        <v>0</v>
      </c>
      <c r="K22" s="23">
        <f>IF(ISNA(VLOOKUP($C22,'North Bay TT Day 2'!$A$17:$I$31,9,FALSE))=TRUE,0,VLOOKUP($C22,'North Bay TT Day 2'!$A$17:$I$31,9,FALSE))</f>
        <v>0</v>
      </c>
      <c r="L22" s="23">
        <f>IF(ISNA(VLOOKUP($C22,'North Bay TT Day 2'!$A$17:$I$31,9,FALSE))=TRUE,0,VLOOKUP($C22,'North Bay TT Day 2'!$A$17:$I$31,9,FALSE))</f>
        <v>0</v>
      </c>
      <c r="M22" s="23">
        <f>IF(ISNA(VLOOKUP($C22,'North Bay TT Day 2'!$A$17:$I$31,9,FALSE))=TRUE,0,VLOOKUP($C22,'North Bay TT Day 2'!$A$17:$I$31,9,FALSE))</f>
        <v>0</v>
      </c>
      <c r="N22" s="23">
        <f>IF(ISNA(VLOOKUP($C22,'North Bay TT Day 2'!$A$17:$I$31,9,FALSE))=TRUE,0,VLOOKUP($C22,'North Bay TT Day 2'!$A$17:$I$31,9,FALSE))</f>
        <v>0</v>
      </c>
      <c r="O22" s="23">
        <f>IF(ISNA(VLOOKUP($C22,'North Bay TT Day 2'!$A$17:$I$31,9,FALSE))=TRUE,0,VLOOKUP($C22,'North Bay TT Day 2'!$A$17:$I$31,9,FALSE))</f>
        <v>0</v>
      </c>
      <c r="P22" s="23">
        <f>IF(ISNA(VLOOKUP($C22,'Canadian Champs MO'!$A$17:$I$31,9,FALSE))=TRUE,0,VLOOKUP($C22,'Canadian Champs MO'!$A$17:$I$31,9,FALSE))</f>
        <v>0</v>
      </c>
      <c r="Q22" s="23">
        <f>IF(ISNA(VLOOKUP($C22,'Canadian Champs MO'!$A$17:$I$31,9,FALSE))=TRUE,0,VLOOKUP($C22,'Canadian Champs MO'!$A$17:$I$31,9,FALSE))</f>
        <v>0</v>
      </c>
    </row>
    <row r="23" spans="1:17" ht="15" customHeight="1">
      <c r="A23" s="96"/>
      <c r="B23" s="96"/>
      <c r="C23" s="87"/>
      <c r="D23" s="99" t="str">
        <f>IF(ISNA(VLOOKUP($C23,'RPA Caclulations'!$C$6:$K$91,3,FALSE))=TRUE,"0",VLOOKUP($C23,'RPA Caclulations'!$C$6:$K$91,3,FALSE))</f>
        <v>0</v>
      </c>
      <c r="E23" s="22" t="str">
        <f>IF(ISNA(VLOOKUP($C23,'Calabogie Canada Cup Jan 13'!$A$17:$I$37,9,FALSE))=TRUE,"0",VLOOKUP($C23,'Calabogie Canada Cup Jan 13'!$A$17:$I$37,9,FALSE))</f>
        <v>0</v>
      </c>
      <c r="F23" s="22" t="str">
        <f>IF(ISNA(VLOOKUP($C23,'Calabogie Canada Cup Jan 14'!$A$17:$I$31,9,FALSE))=TRUE,"0",VLOOKUP($C23,'Calabogie Canada Cup Jan 14'!$A$17:$I$31,9,FALSE))</f>
        <v>0</v>
      </c>
      <c r="G23" s="23">
        <f>IF(ISNA(VLOOKUP($C23,'NorAm Val St-Come - MO'!$A$17:$I$31,9,FALSE))=TRUE,0,VLOOKUP($C23,'NorAm Val St-Come - MO'!$A$17:$I$31,9,FALSE))</f>
        <v>0</v>
      </c>
      <c r="H23" s="23">
        <f>IF(ISNA(VLOOKUP($C23,'NorAm Val St-Come - DM'!$A$17:$I$31,9,FALSE))=TRUE,0,VLOOKUP($C23,'NorAm Val St-Come - DM'!$A$17:$I$31,9,FALSE))</f>
        <v>0</v>
      </c>
      <c r="I23" s="23">
        <f>IF(ISNA(VLOOKUP($C23,'North Bay TT Day 1'!$A$17:$I$31,9,FALSE))=TRUE,0,VLOOKUP($C23,'North Bay TT Day 1'!$A$17:$I$31,9,FALSE))</f>
        <v>0</v>
      </c>
      <c r="J23" s="23">
        <f>IF(ISNA(VLOOKUP($C23,'North Bay TT Day 2'!$A$17:$I$31,9,FALSE))=TRUE,0,VLOOKUP($C23,'North Bay TT Day 2'!$A$17:$I$31,9,FALSE))</f>
        <v>0</v>
      </c>
      <c r="K23" s="23">
        <f>IF(ISNA(VLOOKUP($C23,'North Bay TT Day 2'!$A$17:$I$31,9,FALSE))=TRUE,0,VLOOKUP($C23,'North Bay TT Day 2'!$A$17:$I$31,9,FALSE))</f>
        <v>0</v>
      </c>
      <c r="L23" s="23">
        <f>IF(ISNA(VLOOKUP($C23,'North Bay TT Day 2'!$A$17:$I$31,9,FALSE))=TRUE,0,VLOOKUP($C23,'North Bay TT Day 2'!$A$17:$I$31,9,FALSE))</f>
        <v>0</v>
      </c>
      <c r="M23" s="23">
        <f>IF(ISNA(VLOOKUP($C23,'North Bay TT Day 2'!$A$17:$I$31,9,FALSE))=TRUE,0,VLOOKUP($C23,'North Bay TT Day 2'!$A$17:$I$31,9,FALSE))</f>
        <v>0</v>
      </c>
      <c r="N23" s="23">
        <f>IF(ISNA(VLOOKUP($C23,'North Bay TT Day 2'!$A$17:$I$31,9,FALSE))=TRUE,0,VLOOKUP($C23,'North Bay TT Day 2'!$A$17:$I$31,9,FALSE))</f>
        <v>0</v>
      </c>
      <c r="O23" s="23">
        <f>IF(ISNA(VLOOKUP($C23,'North Bay TT Day 2'!$A$17:$I$31,9,FALSE))=TRUE,0,VLOOKUP($C23,'North Bay TT Day 2'!$A$17:$I$31,9,FALSE))</f>
        <v>0</v>
      </c>
      <c r="P23" s="23">
        <f>IF(ISNA(VLOOKUP($C23,'Canadian Champs MO'!$A$17:$I$31,9,FALSE))=TRUE,0,VLOOKUP($C23,'Canadian Champs MO'!$A$17:$I$31,9,FALSE))</f>
        <v>0</v>
      </c>
      <c r="Q23" s="23">
        <f>IF(ISNA(VLOOKUP($C23,'Canadian Champs MO'!$A$17:$I$31,9,FALSE))=TRUE,0,VLOOKUP($C23,'Canadian Champs MO'!$A$17:$I$31,9,FALSE))</f>
        <v>0</v>
      </c>
    </row>
    <row r="24" spans="1:17" ht="15" customHeight="1">
      <c r="A24" s="94"/>
      <c r="B24" s="94"/>
      <c r="C24" s="87"/>
      <c r="D24" s="99" t="str">
        <f>IF(ISNA(VLOOKUP($C24,'RPA Caclulations'!$C$6:$K$91,3,FALSE))=TRUE,"0",VLOOKUP($C24,'RPA Caclulations'!$C$6:$K$91,3,FALSE))</f>
        <v>0</v>
      </c>
      <c r="E24" s="22" t="str">
        <f>IF(ISNA(VLOOKUP($C24,'Calabogie Canada Cup Jan 13'!$A$17:$I$37,9,FALSE))=TRUE,"0",VLOOKUP($C24,'Calabogie Canada Cup Jan 13'!$A$17:$I$37,9,FALSE))</f>
        <v>0</v>
      </c>
      <c r="F24" s="22" t="str">
        <f>IF(ISNA(VLOOKUP($C24,'Calabogie Canada Cup Jan 14'!$A$17:$I$31,9,FALSE))=TRUE,"0",VLOOKUP($C24,'Calabogie Canada Cup Jan 14'!$A$17:$I$31,9,FALSE))</f>
        <v>0</v>
      </c>
      <c r="G24" s="23">
        <f>IF(ISNA(VLOOKUP($C24,'NorAm Val St-Come - MO'!$A$17:$I$31,9,FALSE))=TRUE,0,VLOOKUP($C24,'NorAm Val St-Come - MO'!$A$17:$I$31,9,FALSE))</f>
        <v>0</v>
      </c>
      <c r="H24" s="23">
        <f>IF(ISNA(VLOOKUP($C24,'NorAm Val St-Come - DM'!$A$17:$I$31,9,FALSE))=TRUE,0,VLOOKUP($C24,'NorAm Val St-Come - DM'!$A$17:$I$31,9,FALSE))</f>
        <v>0</v>
      </c>
      <c r="I24" s="23">
        <f>IF(ISNA(VLOOKUP($C24,'North Bay TT Day 1'!$A$17:$I$31,9,FALSE))=TRUE,0,VLOOKUP($C24,'North Bay TT Day 1'!$A$17:$I$31,9,FALSE))</f>
        <v>0</v>
      </c>
      <c r="J24" s="23">
        <f>IF(ISNA(VLOOKUP($C24,'North Bay TT Day 2'!$A$17:$I$31,9,FALSE))=TRUE,0,VLOOKUP($C24,'North Bay TT Day 2'!$A$17:$I$31,9,FALSE))</f>
        <v>0</v>
      </c>
      <c r="K24" s="23">
        <f>IF(ISNA(VLOOKUP($C24,'North Bay TT Day 2'!$A$17:$I$31,9,FALSE))=TRUE,0,VLOOKUP($C24,'North Bay TT Day 2'!$A$17:$I$31,9,FALSE))</f>
        <v>0</v>
      </c>
      <c r="L24" s="23">
        <f>IF(ISNA(VLOOKUP($C24,'North Bay TT Day 2'!$A$17:$I$31,9,FALSE))=TRUE,0,VLOOKUP($C24,'North Bay TT Day 2'!$A$17:$I$31,9,FALSE))</f>
        <v>0</v>
      </c>
      <c r="M24" s="23">
        <f>IF(ISNA(VLOOKUP($C24,'North Bay TT Day 2'!$A$17:$I$31,9,FALSE))=TRUE,0,VLOOKUP($C24,'North Bay TT Day 2'!$A$17:$I$31,9,FALSE))</f>
        <v>0</v>
      </c>
      <c r="N24" s="23">
        <f>IF(ISNA(VLOOKUP($C24,'North Bay TT Day 2'!$A$17:$I$31,9,FALSE))=TRUE,0,VLOOKUP($C24,'North Bay TT Day 2'!$A$17:$I$31,9,FALSE))</f>
        <v>0</v>
      </c>
      <c r="O24" s="23">
        <f>IF(ISNA(VLOOKUP($C24,'North Bay TT Day 2'!$A$17:$I$31,9,FALSE))=TRUE,0,VLOOKUP($C24,'North Bay TT Day 2'!$A$17:$I$31,9,FALSE))</f>
        <v>0</v>
      </c>
      <c r="P24" s="23">
        <f>IF(ISNA(VLOOKUP($C24,'Canadian Champs MO'!$A$17:$I$31,9,FALSE))=TRUE,0,VLOOKUP($C24,'Canadian Champs MO'!$A$17:$I$31,9,FALSE))</f>
        <v>0</v>
      </c>
      <c r="Q24" s="23">
        <f>IF(ISNA(VLOOKUP($C24,'Canadian Champs MO'!$A$17:$I$31,9,FALSE))=TRUE,0,VLOOKUP($C24,'Canadian Champs MO'!$A$17:$I$31,9,FALSE))</f>
        <v>0</v>
      </c>
    </row>
    <row r="25" spans="1:17" ht="15" customHeight="1">
      <c r="A25" s="96"/>
      <c r="B25" s="96"/>
      <c r="C25" s="87"/>
      <c r="D25" s="99" t="str">
        <f>IF(ISNA(VLOOKUP($C25,'RPA Caclulations'!$C$6:$K$91,3,FALSE))=TRUE,"0",VLOOKUP($C25,'RPA Caclulations'!$C$6:$K$91,3,FALSE))</f>
        <v>0</v>
      </c>
      <c r="E25" s="22" t="str">
        <f>IF(ISNA(VLOOKUP($C25,'Calabogie Canada Cup Jan 13'!$A$17:$I$37,9,FALSE))=TRUE,"0",VLOOKUP($C25,'Calabogie Canada Cup Jan 13'!$A$17:$I$37,9,FALSE))</f>
        <v>0</v>
      </c>
      <c r="F25" s="22" t="str">
        <f>IF(ISNA(VLOOKUP($C25,'Calabogie Canada Cup Jan 14'!$A$17:$I$31,9,FALSE))=TRUE,"0",VLOOKUP($C25,'Calabogie Canada Cup Jan 14'!$A$17:$I$31,9,FALSE))</f>
        <v>0</v>
      </c>
      <c r="G25" s="23">
        <f>IF(ISNA(VLOOKUP($C25,'NorAm Val St-Come - MO'!$A$17:$I$31,9,FALSE))=TRUE,0,VLOOKUP($C25,'NorAm Val St-Come - MO'!$A$17:$I$31,9,FALSE))</f>
        <v>0</v>
      </c>
      <c r="H25" s="23">
        <f>IF(ISNA(VLOOKUP($C25,'NorAm Val St-Come - DM'!$A$17:$I$31,9,FALSE))=TRUE,0,VLOOKUP($C25,'NorAm Val St-Come - DM'!$A$17:$I$31,9,FALSE))</f>
        <v>0</v>
      </c>
      <c r="I25" s="23">
        <f>IF(ISNA(VLOOKUP($C25,'North Bay TT Day 1'!$A$17:$I$31,9,FALSE))=TRUE,0,VLOOKUP($C25,'North Bay TT Day 1'!$A$17:$I$31,9,FALSE))</f>
        <v>0</v>
      </c>
      <c r="J25" s="23">
        <f>IF(ISNA(VLOOKUP($C25,'North Bay TT Day 2'!$A$17:$I$31,9,FALSE))=TRUE,0,VLOOKUP($C25,'North Bay TT Day 2'!$A$17:$I$31,9,FALSE))</f>
        <v>0</v>
      </c>
      <c r="K25" s="23">
        <f>IF(ISNA(VLOOKUP($C25,'North Bay TT Day 2'!$A$17:$I$31,9,FALSE))=TRUE,0,VLOOKUP($C25,'North Bay TT Day 2'!$A$17:$I$31,9,FALSE))</f>
        <v>0</v>
      </c>
      <c r="L25" s="23">
        <f>IF(ISNA(VLOOKUP($C25,'North Bay TT Day 2'!$A$17:$I$31,9,FALSE))=TRUE,0,VLOOKUP($C25,'North Bay TT Day 2'!$A$17:$I$31,9,FALSE))</f>
        <v>0</v>
      </c>
      <c r="M25" s="23">
        <f>IF(ISNA(VLOOKUP($C25,'North Bay TT Day 2'!$A$17:$I$31,9,FALSE))=TRUE,0,VLOOKUP($C25,'North Bay TT Day 2'!$A$17:$I$31,9,FALSE))</f>
        <v>0</v>
      </c>
      <c r="N25" s="23">
        <f>IF(ISNA(VLOOKUP($C25,'North Bay TT Day 2'!$A$17:$I$31,9,FALSE))=TRUE,0,VLOOKUP($C25,'North Bay TT Day 2'!$A$17:$I$31,9,FALSE))</f>
        <v>0</v>
      </c>
      <c r="O25" s="23">
        <f>IF(ISNA(VLOOKUP($C25,'North Bay TT Day 2'!$A$17:$I$31,9,FALSE))=TRUE,0,VLOOKUP($C25,'North Bay TT Day 2'!$A$17:$I$31,9,FALSE))</f>
        <v>0</v>
      </c>
      <c r="P25" s="23">
        <f>IF(ISNA(VLOOKUP($C25,'Canadian Champs MO'!$A$17:$I$31,9,FALSE))=TRUE,0,VLOOKUP($C25,'Canadian Champs MO'!$A$17:$I$31,9,FALSE))</f>
        <v>0</v>
      </c>
      <c r="Q25" s="23">
        <f>IF(ISNA(VLOOKUP($C25,'Canadian Champs MO'!$A$17:$I$31,9,FALSE))=TRUE,0,VLOOKUP($C25,'Canadian Champs MO'!$A$17:$I$31,9,FALSE))</f>
        <v>0</v>
      </c>
    </row>
    <row r="26" spans="1:17" ht="15" customHeight="1">
      <c r="A26" s="96"/>
      <c r="B26" s="96"/>
      <c r="C26" s="87"/>
      <c r="D26" s="99" t="str">
        <f>IF(ISNA(VLOOKUP($C26,'RPA Caclulations'!$C$6:$K$91,3,FALSE))=TRUE,"0",VLOOKUP($C26,'RPA Caclulations'!$C$6:$K$91,3,FALSE))</f>
        <v>0</v>
      </c>
      <c r="E26" s="22" t="str">
        <f>IF(ISNA(VLOOKUP($C26,'Calabogie Canada Cup Jan 13'!$A$17:$I$37,9,FALSE))=TRUE,"0",VLOOKUP($C26,'Calabogie Canada Cup Jan 13'!$A$17:$I$37,9,FALSE))</f>
        <v>0</v>
      </c>
      <c r="F26" s="22" t="str">
        <f>IF(ISNA(VLOOKUP($C26,'Calabogie Canada Cup Jan 14'!$A$17:$I$31,9,FALSE))=TRUE,"0",VLOOKUP($C26,'Calabogie Canada Cup Jan 14'!$A$17:$I$31,9,FALSE))</f>
        <v>0</v>
      </c>
      <c r="G26" s="23">
        <f>IF(ISNA(VLOOKUP($C26,'NorAm Val St-Come - MO'!$A$17:$I$31,9,FALSE))=TRUE,0,VLOOKUP($C26,'NorAm Val St-Come - MO'!$A$17:$I$31,9,FALSE))</f>
        <v>0</v>
      </c>
      <c r="H26" s="23">
        <f>IF(ISNA(VLOOKUP($C26,'NorAm Val St-Come - DM'!$A$17:$I$31,9,FALSE))=TRUE,0,VLOOKUP($C26,'NorAm Val St-Come - DM'!$A$17:$I$31,9,FALSE))</f>
        <v>0</v>
      </c>
      <c r="I26" s="23">
        <f>IF(ISNA(VLOOKUP($C26,'North Bay TT Day 1'!$A$17:$I$31,9,FALSE))=TRUE,0,VLOOKUP($C26,'North Bay TT Day 1'!$A$17:$I$31,9,FALSE))</f>
        <v>0</v>
      </c>
      <c r="J26" s="23">
        <f>IF(ISNA(VLOOKUP($C26,'North Bay TT Day 2'!$A$17:$I$31,9,FALSE))=TRUE,0,VLOOKUP($C26,'North Bay TT Day 2'!$A$17:$I$31,9,FALSE))</f>
        <v>0</v>
      </c>
      <c r="K26" s="23">
        <f>IF(ISNA(VLOOKUP($C26,'North Bay TT Day 2'!$A$17:$I$31,9,FALSE))=TRUE,0,VLOOKUP($C26,'North Bay TT Day 2'!$A$17:$I$31,9,FALSE))</f>
        <v>0</v>
      </c>
      <c r="L26" s="23">
        <f>IF(ISNA(VLOOKUP($C26,'North Bay TT Day 2'!$A$17:$I$31,9,FALSE))=TRUE,0,VLOOKUP($C26,'North Bay TT Day 2'!$A$17:$I$31,9,FALSE))</f>
        <v>0</v>
      </c>
      <c r="M26" s="23">
        <f>IF(ISNA(VLOOKUP($C26,'North Bay TT Day 2'!$A$17:$I$31,9,FALSE))=TRUE,0,VLOOKUP($C26,'North Bay TT Day 2'!$A$17:$I$31,9,FALSE))</f>
        <v>0</v>
      </c>
      <c r="N26" s="23">
        <f>IF(ISNA(VLOOKUP($C26,'North Bay TT Day 2'!$A$17:$I$31,9,FALSE))=TRUE,0,VLOOKUP($C26,'North Bay TT Day 2'!$A$17:$I$31,9,FALSE))</f>
        <v>0</v>
      </c>
      <c r="O26" s="23">
        <f>IF(ISNA(VLOOKUP($C26,'North Bay TT Day 2'!$A$17:$I$31,9,FALSE))=TRUE,0,VLOOKUP($C26,'North Bay TT Day 2'!$A$17:$I$31,9,FALSE))</f>
        <v>0</v>
      </c>
      <c r="P26" s="23">
        <f>IF(ISNA(VLOOKUP($C26,'Canadian Champs MO'!$A$17:$I$31,9,FALSE))=TRUE,0,VLOOKUP($C26,'Canadian Champs MO'!$A$17:$I$31,9,FALSE))</f>
        <v>0</v>
      </c>
      <c r="Q26" s="23">
        <f>IF(ISNA(VLOOKUP($C26,'Canadian Champs MO'!$A$17:$I$31,9,FALSE))=TRUE,0,VLOOKUP($C26,'Canadian Champs MO'!$A$17:$I$31,9,FALSE))</f>
        <v>0</v>
      </c>
    </row>
    <row r="27" spans="1:17" ht="15" customHeight="1">
      <c r="A27" s="96"/>
      <c r="B27" s="96"/>
      <c r="C27" s="86"/>
      <c r="D27" s="99" t="str">
        <f>IF(ISNA(VLOOKUP($C27,'RPA Caclulations'!$C$6:$K$91,3,FALSE))=TRUE,"0",VLOOKUP($C27,'RPA Caclulations'!$C$6:$K$91,3,FALSE))</f>
        <v>0</v>
      </c>
      <c r="E27" s="22" t="str">
        <f>IF(ISNA(VLOOKUP($C27,'Calabogie Canada Cup Jan 13'!$A$17:$I$37,9,FALSE))=TRUE,"0",VLOOKUP($C27,'Calabogie Canada Cup Jan 13'!$A$17:$I$37,9,FALSE))</f>
        <v>0</v>
      </c>
      <c r="F27" s="22" t="str">
        <f>IF(ISNA(VLOOKUP($C27,'Calabogie Canada Cup Jan 14'!$A$17:$I$31,9,FALSE))=TRUE,"0",VLOOKUP($C27,'Calabogie Canada Cup Jan 14'!$A$17:$I$31,9,FALSE))</f>
        <v>0</v>
      </c>
      <c r="G27" s="23">
        <f>IF(ISNA(VLOOKUP($C27,'NorAm Val St-Come - MO'!$A$17:$I$31,9,FALSE))=TRUE,0,VLOOKUP($C27,'NorAm Val St-Come - MO'!$A$17:$I$31,9,FALSE))</f>
        <v>0</v>
      </c>
      <c r="H27" s="23">
        <f>IF(ISNA(VLOOKUP($C27,'NorAm Val St-Come - DM'!$A$17:$I$31,9,FALSE))=TRUE,0,VLOOKUP($C27,'NorAm Val St-Come - DM'!$A$17:$I$31,9,FALSE))</f>
        <v>0</v>
      </c>
      <c r="I27" s="23">
        <f>IF(ISNA(VLOOKUP($C27,'North Bay TT Day 1'!$A$17:$I$31,9,FALSE))=TRUE,0,VLOOKUP($C27,'North Bay TT Day 1'!$A$17:$I$31,9,FALSE))</f>
        <v>0</v>
      </c>
      <c r="J27" s="23">
        <f>IF(ISNA(VLOOKUP($C27,'North Bay TT Day 2'!$A$17:$I$31,9,FALSE))=TRUE,0,VLOOKUP($C27,'North Bay TT Day 2'!$A$17:$I$31,9,FALSE))</f>
        <v>0</v>
      </c>
      <c r="K27" s="23">
        <f>IF(ISNA(VLOOKUP($C27,'North Bay TT Day 2'!$A$17:$I$31,9,FALSE))=TRUE,0,VLOOKUP($C27,'North Bay TT Day 2'!$A$17:$I$31,9,FALSE))</f>
        <v>0</v>
      </c>
      <c r="L27" s="23">
        <f>IF(ISNA(VLOOKUP($C27,'North Bay TT Day 2'!$A$17:$I$31,9,FALSE))=TRUE,0,VLOOKUP($C27,'North Bay TT Day 2'!$A$17:$I$31,9,FALSE))</f>
        <v>0</v>
      </c>
      <c r="M27" s="23">
        <f>IF(ISNA(VLOOKUP($C27,'North Bay TT Day 2'!$A$17:$I$31,9,FALSE))=TRUE,0,VLOOKUP($C27,'North Bay TT Day 2'!$A$17:$I$31,9,FALSE))</f>
        <v>0</v>
      </c>
      <c r="N27" s="23">
        <f>IF(ISNA(VLOOKUP($C27,'North Bay TT Day 2'!$A$17:$I$31,9,FALSE))=TRUE,0,VLOOKUP($C27,'North Bay TT Day 2'!$A$17:$I$31,9,FALSE))</f>
        <v>0</v>
      </c>
      <c r="O27" s="23">
        <f>IF(ISNA(VLOOKUP($C27,'North Bay TT Day 2'!$A$17:$I$31,9,FALSE))=TRUE,0,VLOOKUP($C27,'North Bay TT Day 2'!$A$17:$I$31,9,FALSE))</f>
        <v>0</v>
      </c>
      <c r="P27" s="23">
        <f>IF(ISNA(VLOOKUP($C27,'Canadian Champs MO'!$A$17:$I$31,9,FALSE))=TRUE,0,VLOOKUP($C27,'Canadian Champs MO'!$A$17:$I$31,9,FALSE))</f>
        <v>0</v>
      </c>
      <c r="Q27" s="23">
        <f>IF(ISNA(VLOOKUP($C27,'Canadian Champs MO'!$A$17:$I$31,9,FALSE))=TRUE,0,VLOOKUP($C27,'Canadian Champs MO'!$A$17:$I$31,9,FALSE))</f>
        <v>0</v>
      </c>
    </row>
    <row r="28" spans="1:17" ht="15" customHeight="1">
      <c r="A28" s="94"/>
      <c r="B28" s="94"/>
      <c r="C28" s="87"/>
      <c r="D28" s="99" t="str">
        <f>IF(ISNA(VLOOKUP($C28,'RPA Caclulations'!$C$6:$K$91,3,FALSE))=TRUE,"0",VLOOKUP($C28,'RPA Caclulations'!$C$6:$K$91,3,FALSE))</f>
        <v>0</v>
      </c>
      <c r="E28" s="22" t="str">
        <f>IF(ISNA(VLOOKUP($C28,'Calabogie Canada Cup Jan 13'!$A$17:$I$37,9,FALSE))=TRUE,"0",VLOOKUP($C28,'Calabogie Canada Cup Jan 13'!$A$17:$I$37,9,FALSE))</f>
        <v>0</v>
      </c>
      <c r="F28" s="22" t="str">
        <f>IF(ISNA(VLOOKUP($C28,'Calabogie Canada Cup Jan 14'!$A$17:$I$31,9,FALSE))=TRUE,"0",VLOOKUP($C28,'Calabogie Canada Cup Jan 14'!$A$17:$I$31,9,FALSE))</f>
        <v>0</v>
      </c>
      <c r="G28" s="23">
        <f>IF(ISNA(VLOOKUP($C28,'NorAm Val St-Come - MO'!$A$17:$I$31,9,FALSE))=TRUE,0,VLOOKUP($C28,'NorAm Val St-Come - MO'!$A$17:$I$31,9,FALSE))</f>
        <v>0</v>
      </c>
      <c r="H28" s="23">
        <f>IF(ISNA(VLOOKUP($C28,'NorAm Val St-Come - DM'!$A$17:$I$31,9,FALSE))=TRUE,0,VLOOKUP($C28,'NorAm Val St-Come - DM'!$A$17:$I$31,9,FALSE))</f>
        <v>0</v>
      </c>
      <c r="I28" s="23">
        <f>IF(ISNA(VLOOKUP($C28,'North Bay TT Day 1'!$A$17:$I$31,9,FALSE))=TRUE,0,VLOOKUP($C28,'North Bay TT Day 1'!$A$17:$I$31,9,FALSE))</f>
        <v>0</v>
      </c>
      <c r="J28" s="23">
        <f>IF(ISNA(VLOOKUP($C28,'North Bay TT Day 2'!$A$17:$I$31,9,FALSE))=TRUE,0,VLOOKUP($C28,'North Bay TT Day 2'!$A$17:$I$31,9,FALSE))</f>
        <v>0</v>
      </c>
      <c r="K28" s="23">
        <f>IF(ISNA(VLOOKUP($C28,'North Bay TT Day 2'!$A$17:$I$31,9,FALSE))=TRUE,0,VLOOKUP($C28,'North Bay TT Day 2'!$A$17:$I$31,9,FALSE))</f>
        <v>0</v>
      </c>
      <c r="L28" s="23">
        <f>IF(ISNA(VLOOKUP($C28,'North Bay TT Day 2'!$A$17:$I$31,9,FALSE))=TRUE,0,VLOOKUP($C28,'North Bay TT Day 2'!$A$17:$I$31,9,FALSE))</f>
        <v>0</v>
      </c>
      <c r="M28" s="23">
        <f>IF(ISNA(VLOOKUP($C28,'North Bay TT Day 2'!$A$17:$I$31,9,FALSE))=TRUE,0,VLOOKUP($C28,'North Bay TT Day 2'!$A$17:$I$31,9,FALSE))</f>
        <v>0</v>
      </c>
      <c r="N28" s="23">
        <f>IF(ISNA(VLOOKUP($C28,'North Bay TT Day 2'!$A$17:$I$31,9,FALSE))=TRUE,0,VLOOKUP($C28,'North Bay TT Day 2'!$A$17:$I$31,9,FALSE))</f>
        <v>0</v>
      </c>
      <c r="O28" s="23">
        <f>IF(ISNA(VLOOKUP($C28,'North Bay TT Day 2'!$A$17:$I$31,9,FALSE))=TRUE,0,VLOOKUP($C28,'North Bay TT Day 2'!$A$17:$I$31,9,FALSE))</f>
        <v>0</v>
      </c>
      <c r="P28" s="23">
        <f>IF(ISNA(VLOOKUP($C28,'Canadian Champs MO'!$A$17:$I$31,9,FALSE))=TRUE,0,VLOOKUP($C28,'Canadian Champs MO'!$A$17:$I$31,9,FALSE))</f>
        <v>0</v>
      </c>
      <c r="Q28" s="23">
        <f>IF(ISNA(VLOOKUP($C28,'Canadian Champs MO'!$A$17:$I$31,9,FALSE))=TRUE,0,VLOOKUP($C28,'Canadian Champs MO'!$A$17:$I$31,9,FALSE))</f>
        <v>0</v>
      </c>
    </row>
    <row r="29" spans="1:17" ht="15" customHeight="1">
      <c r="A29" s="94"/>
      <c r="B29" s="96"/>
      <c r="C29" s="87"/>
      <c r="D29" s="99" t="str">
        <f>IF(ISNA(VLOOKUP($C29,'RPA Caclulations'!$C$6:$K$91,3,FALSE))=TRUE,"0",VLOOKUP($C29,'RPA Caclulations'!$C$6:$K$91,3,FALSE))</f>
        <v>0</v>
      </c>
      <c r="E29" s="22" t="str">
        <f>IF(ISNA(VLOOKUP($C29,'Calabogie Canada Cup Jan 13'!$A$17:$I$37,9,FALSE))=TRUE,"0",VLOOKUP($C29,'Calabogie Canada Cup Jan 13'!$A$17:$I$37,9,FALSE))</f>
        <v>0</v>
      </c>
      <c r="F29" s="22" t="str">
        <f>IF(ISNA(VLOOKUP($C29,'Calabogie Canada Cup Jan 14'!$A$17:$I$31,9,FALSE))=TRUE,"0",VLOOKUP($C29,'Calabogie Canada Cup Jan 14'!$A$17:$I$31,9,FALSE))</f>
        <v>0</v>
      </c>
      <c r="G29" s="23">
        <f>IF(ISNA(VLOOKUP($C29,'NorAm Val St-Come - MO'!$A$17:$I$31,9,FALSE))=TRUE,0,VLOOKUP($C29,'NorAm Val St-Come - MO'!$A$17:$I$31,9,FALSE))</f>
        <v>0</v>
      </c>
      <c r="H29" s="23">
        <f>IF(ISNA(VLOOKUP($C29,'NorAm Val St-Come - DM'!$A$17:$I$31,9,FALSE))=TRUE,0,VLOOKUP($C29,'NorAm Val St-Come - DM'!$A$17:$I$31,9,FALSE))</f>
        <v>0</v>
      </c>
      <c r="I29" s="23">
        <f>IF(ISNA(VLOOKUP($C29,'North Bay TT Day 1'!$A$17:$I$31,9,FALSE))=TRUE,0,VLOOKUP($C29,'North Bay TT Day 1'!$A$17:$I$31,9,FALSE))</f>
        <v>0</v>
      </c>
      <c r="J29" s="23">
        <f>IF(ISNA(VLOOKUP($C29,'North Bay TT Day 2'!$A$17:$I$31,9,FALSE))=TRUE,0,VLOOKUP($C29,'North Bay TT Day 2'!$A$17:$I$31,9,FALSE))</f>
        <v>0</v>
      </c>
      <c r="K29" s="23">
        <f>IF(ISNA(VLOOKUP($C29,'North Bay TT Day 2'!$A$17:$I$31,9,FALSE))=TRUE,0,VLOOKUP($C29,'North Bay TT Day 2'!$A$17:$I$31,9,FALSE))</f>
        <v>0</v>
      </c>
      <c r="L29" s="23">
        <f>IF(ISNA(VLOOKUP($C29,'North Bay TT Day 2'!$A$17:$I$31,9,FALSE))=TRUE,0,VLOOKUP($C29,'North Bay TT Day 2'!$A$17:$I$31,9,FALSE))</f>
        <v>0</v>
      </c>
      <c r="M29" s="23">
        <f>IF(ISNA(VLOOKUP($C29,'North Bay TT Day 2'!$A$17:$I$31,9,FALSE))=TRUE,0,VLOOKUP($C29,'North Bay TT Day 2'!$A$17:$I$31,9,FALSE))</f>
        <v>0</v>
      </c>
      <c r="N29" s="23">
        <f>IF(ISNA(VLOOKUP($C29,'North Bay TT Day 2'!$A$17:$I$31,9,FALSE))=TRUE,0,VLOOKUP($C29,'North Bay TT Day 2'!$A$17:$I$31,9,FALSE))</f>
        <v>0</v>
      </c>
      <c r="O29" s="23">
        <f>IF(ISNA(VLOOKUP($C29,'North Bay TT Day 2'!$A$17:$I$31,9,FALSE))=TRUE,0,VLOOKUP($C29,'North Bay TT Day 2'!$A$17:$I$31,9,FALSE))</f>
        <v>0</v>
      </c>
      <c r="P29" s="23">
        <f>IF(ISNA(VLOOKUP($C29,'Canadian Champs MO'!$A$17:$I$31,9,FALSE))=TRUE,0,VLOOKUP($C29,'Canadian Champs MO'!$A$17:$I$31,9,FALSE))</f>
        <v>0</v>
      </c>
      <c r="Q29" s="23">
        <f>IF(ISNA(VLOOKUP($C29,'Canadian Champs MO'!$A$17:$I$31,9,FALSE))=TRUE,0,VLOOKUP($C29,'Canadian Champs MO'!$A$17:$I$31,9,FALSE))</f>
        <v>0</v>
      </c>
    </row>
    <row r="30" spans="1:17" ht="15" customHeight="1">
      <c r="A30" s="96"/>
      <c r="B30" s="96"/>
      <c r="C30" s="87"/>
      <c r="D30" s="99" t="str">
        <f>IF(ISNA(VLOOKUP($C30,'RPA Caclulations'!$C$6:$K$91,3,FALSE))=TRUE,"0",VLOOKUP($C30,'RPA Caclulations'!$C$6:$K$91,3,FALSE))</f>
        <v>0</v>
      </c>
      <c r="E30" s="22" t="str">
        <f>IF(ISNA(VLOOKUP($C30,'Calabogie Canada Cup Jan 13'!$A$17:$I$37,9,FALSE))=TRUE,"0",VLOOKUP($C30,'Calabogie Canada Cup Jan 13'!$A$17:$I$37,9,FALSE))</f>
        <v>0</v>
      </c>
      <c r="F30" s="22" t="str">
        <f>IF(ISNA(VLOOKUP($C30,'Calabogie Canada Cup Jan 14'!$A$17:$I$31,9,FALSE))=TRUE,"0",VLOOKUP($C30,'Calabogie Canada Cup Jan 14'!$A$17:$I$31,9,FALSE))</f>
        <v>0</v>
      </c>
      <c r="G30" s="23">
        <f>IF(ISNA(VLOOKUP($C30,'NorAm Val St-Come - MO'!$A$17:$I$31,9,FALSE))=TRUE,0,VLOOKUP($C30,'NorAm Val St-Come - MO'!$A$17:$I$31,9,FALSE))</f>
        <v>0</v>
      </c>
      <c r="H30" s="23">
        <f>IF(ISNA(VLOOKUP($C30,'NorAm Val St-Come - DM'!$A$17:$I$31,9,FALSE))=TRUE,0,VLOOKUP($C30,'NorAm Val St-Come - DM'!$A$17:$I$31,9,FALSE))</f>
        <v>0</v>
      </c>
      <c r="I30" s="23">
        <f>IF(ISNA(VLOOKUP($C30,'North Bay TT Day 1'!$A$17:$I$31,9,FALSE))=TRUE,0,VLOOKUP($C30,'North Bay TT Day 1'!$A$17:$I$31,9,FALSE))</f>
        <v>0</v>
      </c>
      <c r="J30" s="23">
        <f>IF(ISNA(VLOOKUP($C30,'North Bay TT Day 2'!$A$17:$I$31,9,FALSE))=TRUE,0,VLOOKUP($C30,'North Bay TT Day 2'!$A$17:$I$31,9,FALSE))</f>
        <v>0</v>
      </c>
      <c r="K30" s="23">
        <f>IF(ISNA(VLOOKUP($C30,'North Bay TT Day 2'!$A$17:$I$31,9,FALSE))=TRUE,0,VLOOKUP($C30,'North Bay TT Day 2'!$A$17:$I$31,9,FALSE))</f>
        <v>0</v>
      </c>
      <c r="L30" s="23">
        <f>IF(ISNA(VLOOKUP($C30,'North Bay TT Day 2'!$A$17:$I$31,9,FALSE))=TRUE,0,VLOOKUP($C30,'North Bay TT Day 2'!$A$17:$I$31,9,FALSE))</f>
        <v>0</v>
      </c>
      <c r="M30" s="23">
        <f>IF(ISNA(VLOOKUP($C30,'North Bay TT Day 2'!$A$17:$I$31,9,FALSE))=TRUE,0,VLOOKUP($C30,'North Bay TT Day 2'!$A$17:$I$31,9,FALSE))</f>
        <v>0</v>
      </c>
      <c r="N30" s="23">
        <f>IF(ISNA(VLOOKUP($C30,'North Bay TT Day 2'!$A$17:$I$31,9,FALSE))=TRUE,0,VLOOKUP($C30,'North Bay TT Day 2'!$A$17:$I$31,9,FALSE))</f>
        <v>0</v>
      </c>
      <c r="O30" s="23">
        <f>IF(ISNA(VLOOKUP($C30,'North Bay TT Day 2'!$A$17:$I$31,9,FALSE))=TRUE,0,VLOOKUP($C30,'North Bay TT Day 2'!$A$17:$I$31,9,FALSE))</f>
        <v>0</v>
      </c>
      <c r="P30" s="23">
        <f>IF(ISNA(VLOOKUP($C30,'Canadian Champs MO'!$A$17:$I$31,9,FALSE))=TRUE,0,VLOOKUP($C30,'Canadian Champs MO'!$A$17:$I$31,9,FALSE))</f>
        <v>0</v>
      </c>
      <c r="Q30" s="23">
        <f>IF(ISNA(VLOOKUP($C30,'Canadian Champs MO'!$A$17:$I$31,9,FALSE))=TRUE,0,VLOOKUP($C30,'Canadian Champs MO'!$A$17:$I$31,9,FALSE))</f>
        <v>0</v>
      </c>
    </row>
    <row r="31" spans="1:17" ht="15" customHeight="1">
      <c r="A31" s="96"/>
      <c r="B31" s="94"/>
      <c r="C31" s="87"/>
      <c r="D31" s="99" t="str">
        <f>IF(ISNA(VLOOKUP($C31,'RPA Caclulations'!$C$6:$K$91,3,FALSE))=TRUE,"0",VLOOKUP($C31,'RPA Caclulations'!$C$6:$K$91,3,FALSE))</f>
        <v>0</v>
      </c>
      <c r="E31" s="22" t="str">
        <f>IF(ISNA(VLOOKUP($C31,'Calabogie Canada Cup Jan 13'!$A$17:$I$37,9,FALSE))=TRUE,"0",VLOOKUP($C31,'Calabogie Canada Cup Jan 13'!$A$17:$I$37,9,FALSE))</f>
        <v>0</v>
      </c>
      <c r="F31" s="22" t="str">
        <f>IF(ISNA(VLOOKUP($C31,'Calabogie Canada Cup Jan 14'!$A$17:$I$31,9,FALSE))=TRUE,"0",VLOOKUP($C31,'Calabogie Canada Cup Jan 14'!$A$17:$I$31,9,FALSE))</f>
        <v>0</v>
      </c>
      <c r="G31" s="23">
        <f>IF(ISNA(VLOOKUP($C31,'NorAm Val St-Come - MO'!$A$17:$I$31,9,FALSE))=TRUE,0,VLOOKUP($C31,'NorAm Val St-Come - MO'!$A$17:$I$31,9,FALSE))</f>
        <v>0</v>
      </c>
      <c r="H31" s="23">
        <f>IF(ISNA(VLOOKUP($C31,'NorAm Val St-Come - DM'!$A$17:$I$31,9,FALSE))=TRUE,0,VLOOKUP($C31,'NorAm Val St-Come - DM'!$A$17:$I$31,9,FALSE))</f>
        <v>0</v>
      </c>
      <c r="I31" s="23">
        <f>IF(ISNA(VLOOKUP($C31,'North Bay TT Day 1'!$A$17:$I$31,9,FALSE))=TRUE,0,VLOOKUP($C31,'North Bay TT Day 1'!$A$17:$I$31,9,FALSE))</f>
        <v>0</v>
      </c>
      <c r="J31" s="23">
        <f>IF(ISNA(VLOOKUP($C31,'North Bay TT Day 2'!$A$17:$I$31,9,FALSE))=TRUE,0,VLOOKUP($C31,'North Bay TT Day 2'!$A$17:$I$31,9,FALSE))</f>
        <v>0</v>
      </c>
      <c r="K31" s="23">
        <f>IF(ISNA(VLOOKUP($C31,'North Bay TT Day 2'!$A$17:$I$31,9,FALSE))=TRUE,0,VLOOKUP($C31,'North Bay TT Day 2'!$A$17:$I$31,9,FALSE))</f>
        <v>0</v>
      </c>
      <c r="L31" s="23">
        <f>IF(ISNA(VLOOKUP($C31,'North Bay TT Day 2'!$A$17:$I$31,9,FALSE))=TRUE,0,VLOOKUP($C31,'North Bay TT Day 2'!$A$17:$I$31,9,FALSE))</f>
        <v>0</v>
      </c>
      <c r="M31" s="23">
        <f>IF(ISNA(VLOOKUP($C31,'North Bay TT Day 2'!$A$17:$I$31,9,FALSE))=TRUE,0,VLOOKUP($C31,'North Bay TT Day 2'!$A$17:$I$31,9,FALSE))</f>
        <v>0</v>
      </c>
      <c r="N31" s="23">
        <f>IF(ISNA(VLOOKUP($C31,'North Bay TT Day 2'!$A$17:$I$31,9,FALSE))=TRUE,0,VLOOKUP($C31,'North Bay TT Day 2'!$A$17:$I$31,9,FALSE))</f>
        <v>0</v>
      </c>
      <c r="O31" s="23">
        <f>IF(ISNA(VLOOKUP($C31,'North Bay TT Day 2'!$A$17:$I$31,9,FALSE))=TRUE,0,VLOOKUP($C31,'North Bay TT Day 2'!$A$17:$I$31,9,FALSE))</f>
        <v>0</v>
      </c>
      <c r="P31" s="23">
        <f>IF(ISNA(VLOOKUP($C31,'Canadian Champs MO'!$A$17:$I$31,9,FALSE))=TRUE,0,VLOOKUP($C31,'Canadian Champs MO'!$A$17:$I$31,9,FALSE))</f>
        <v>0</v>
      </c>
      <c r="Q31" s="23">
        <f>IF(ISNA(VLOOKUP($C31,'Canadian Champs MO'!$A$17:$I$31,9,FALSE))=TRUE,0,VLOOKUP($C31,'Canadian Champs MO'!$A$17:$I$31,9,FALSE))</f>
        <v>0</v>
      </c>
    </row>
    <row r="32" spans="1:17" ht="15" customHeight="1">
      <c r="A32" s="94"/>
      <c r="B32" s="96"/>
      <c r="C32" s="87"/>
      <c r="D32" s="99" t="str">
        <f>IF(ISNA(VLOOKUP($C32,'RPA Caclulations'!$C$6:$K$91,3,FALSE))=TRUE,"0",VLOOKUP($C32,'RPA Caclulations'!$C$6:$K$91,3,FALSE))</f>
        <v>0</v>
      </c>
      <c r="E32" s="22" t="str">
        <f>IF(ISNA(VLOOKUP($C32,'Calabogie Canada Cup Jan 13'!$A$17:$I$37,9,FALSE))=TRUE,"0",VLOOKUP($C32,'Calabogie Canada Cup Jan 13'!$A$17:$I$37,9,FALSE))</f>
        <v>0</v>
      </c>
      <c r="F32" s="22" t="str">
        <f>IF(ISNA(VLOOKUP($C32,'Calabogie Canada Cup Jan 14'!$A$17:$I$31,9,FALSE))=TRUE,"0",VLOOKUP($C32,'Calabogie Canada Cup Jan 14'!$A$17:$I$31,9,FALSE))</f>
        <v>0</v>
      </c>
      <c r="G32" s="23">
        <f>IF(ISNA(VLOOKUP($C32,'NorAm Val St-Come - MO'!$A$17:$I$31,9,FALSE))=TRUE,0,VLOOKUP($C32,'NorAm Val St-Come - MO'!$A$17:$I$31,9,FALSE))</f>
        <v>0</v>
      </c>
      <c r="H32" s="23">
        <f>IF(ISNA(VLOOKUP($C32,'NorAm Val St-Come - DM'!$A$17:$I$31,9,FALSE))=TRUE,0,VLOOKUP($C32,'NorAm Val St-Come - DM'!$A$17:$I$31,9,FALSE))</f>
        <v>0</v>
      </c>
      <c r="I32" s="23">
        <f>IF(ISNA(VLOOKUP($C32,'North Bay TT Day 1'!$A$17:$I$31,9,FALSE))=TRUE,0,VLOOKUP($C32,'North Bay TT Day 1'!$A$17:$I$31,9,FALSE))</f>
        <v>0</v>
      </c>
      <c r="J32" s="23">
        <f>IF(ISNA(VLOOKUP($C32,'North Bay TT Day 2'!$A$17:$I$31,9,FALSE))=TRUE,0,VLOOKUP($C32,'North Bay TT Day 2'!$A$17:$I$31,9,FALSE))</f>
        <v>0</v>
      </c>
      <c r="K32" s="23">
        <f>IF(ISNA(VLOOKUP($C32,'North Bay TT Day 2'!$A$17:$I$31,9,FALSE))=TRUE,0,VLOOKUP($C32,'North Bay TT Day 2'!$A$17:$I$31,9,FALSE))</f>
        <v>0</v>
      </c>
      <c r="L32" s="23">
        <f>IF(ISNA(VLOOKUP($C32,'North Bay TT Day 2'!$A$17:$I$31,9,FALSE))=TRUE,0,VLOOKUP($C32,'North Bay TT Day 2'!$A$17:$I$31,9,FALSE))</f>
        <v>0</v>
      </c>
      <c r="M32" s="23">
        <f>IF(ISNA(VLOOKUP($C32,'North Bay TT Day 2'!$A$17:$I$31,9,FALSE))=TRUE,0,VLOOKUP($C32,'North Bay TT Day 2'!$A$17:$I$31,9,FALSE))</f>
        <v>0</v>
      </c>
      <c r="N32" s="23">
        <f>IF(ISNA(VLOOKUP($C32,'North Bay TT Day 2'!$A$17:$I$31,9,FALSE))=TRUE,0,VLOOKUP($C32,'North Bay TT Day 2'!$A$17:$I$31,9,FALSE))</f>
        <v>0</v>
      </c>
      <c r="O32" s="23">
        <f>IF(ISNA(VLOOKUP($C32,'North Bay TT Day 2'!$A$17:$I$31,9,FALSE))=TRUE,0,VLOOKUP($C32,'North Bay TT Day 2'!$A$17:$I$31,9,FALSE))</f>
        <v>0</v>
      </c>
      <c r="P32" s="23">
        <f>IF(ISNA(VLOOKUP($C32,'Canadian Champs MO'!$A$17:$I$31,9,FALSE))=TRUE,0,VLOOKUP($C32,'Canadian Champs MO'!$A$17:$I$31,9,FALSE))</f>
        <v>0</v>
      </c>
      <c r="Q32" s="23">
        <f>IF(ISNA(VLOOKUP($C32,'Canadian Champs MO'!$A$17:$I$31,9,FALSE))=TRUE,0,VLOOKUP($C32,'Canadian Champs MO'!$A$17:$I$31,9,FALSE))</f>
        <v>0</v>
      </c>
    </row>
    <row r="33" spans="1:17" ht="15" customHeight="1">
      <c r="A33" s="96"/>
      <c r="B33" s="96"/>
      <c r="C33" s="104"/>
      <c r="D33" s="99" t="str">
        <f>IF(ISNA(VLOOKUP($C33,'RPA Caclulations'!$C$6:$K$91,3,FALSE))=TRUE,"0",VLOOKUP($C33,'RPA Caclulations'!$C$6:$K$91,3,FALSE))</f>
        <v>0</v>
      </c>
      <c r="E33" s="22" t="str">
        <f>IF(ISNA(VLOOKUP($C33,'Calabogie Canada Cup Jan 13'!$A$17:$I$37,9,FALSE))=TRUE,"0",VLOOKUP($C33,'Calabogie Canada Cup Jan 13'!$A$17:$I$37,9,FALSE))</f>
        <v>0</v>
      </c>
      <c r="F33" s="22" t="str">
        <f>IF(ISNA(VLOOKUP($C33,'Calabogie Canada Cup Jan 14'!$A$17:$I$31,9,FALSE))=TRUE,"0",VLOOKUP($C33,'Calabogie Canada Cup Jan 14'!$A$17:$I$31,9,FALSE))</f>
        <v>0</v>
      </c>
      <c r="G33" s="23">
        <f>IF(ISNA(VLOOKUP($C33,'NorAm Val St-Come - MO'!$A$17:$I$31,9,FALSE))=TRUE,0,VLOOKUP($C33,'NorAm Val St-Come - MO'!$A$17:$I$31,9,FALSE))</f>
        <v>0</v>
      </c>
      <c r="H33" s="23">
        <f>IF(ISNA(VLOOKUP($C33,'NorAm Val St-Come - DM'!$A$17:$I$31,9,FALSE))=TRUE,0,VLOOKUP($C33,'NorAm Val St-Come - DM'!$A$17:$I$31,9,FALSE))</f>
        <v>0</v>
      </c>
      <c r="I33" s="23">
        <f>IF(ISNA(VLOOKUP($C33,'North Bay TT Day 1'!$A$17:$I$31,9,FALSE))=TRUE,0,VLOOKUP($C33,'North Bay TT Day 1'!$A$17:$I$31,9,FALSE))</f>
        <v>0</v>
      </c>
      <c r="J33" s="23">
        <f>IF(ISNA(VLOOKUP($C33,'North Bay TT Day 2'!$A$17:$I$31,9,FALSE))=TRUE,0,VLOOKUP($C33,'North Bay TT Day 2'!$A$17:$I$31,9,FALSE))</f>
        <v>0</v>
      </c>
      <c r="K33" s="23">
        <f>IF(ISNA(VLOOKUP($C33,'North Bay TT Day 2'!$A$17:$I$31,9,FALSE))=TRUE,0,VLOOKUP($C33,'North Bay TT Day 2'!$A$17:$I$31,9,FALSE))</f>
        <v>0</v>
      </c>
      <c r="L33" s="23">
        <f>IF(ISNA(VLOOKUP($C33,'North Bay TT Day 2'!$A$17:$I$31,9,FALSE))=TRUE,0,VLOOKUP($C33,'North Bay TT Day 2'!$A$17:$I$31,9,FALSE))</f>
        <v>0</v>
      </c>
      <c r="M33" s="23">
        <f>IF(ISNA(VLOOKUP($C33,'North Bay TT Day 2'!$A$17:$I$31,9,FALSE))=TRUE,0,VLOOKUP($C33,'North Bay TT Day 2'!$A$17:$I$31,9,FALSE))</f>
        <v>0</v>
      </c>
      <c r="N33" s="23">
        <f>IF(ISNA(VLOOKUP($C33,'North Bay TT Day 2'!$A$17:$I$31,9,FALSE))=TRUE,0,VLOOKUP($C33,'North Bay TT Day 2'!$A$17:$I$31,9,FALSE))</f>
        <v>0</v>
      </c>
      <c r="O33" s="23">
        <f>IF(ISNA(VLOOKUP($C33,'North Bay TT Day 2'!$A$17:$I$31,9,FALSE))=TRUE,0,VLOOKUP($C33,'North Bay TT Day 2'!$A$17:$I$31,9,FALSE))</f>
        <v>0</v>
      </c>
      <c r="P33" s="23">
        <f>IF(ISNA(VLOOKUP($C33,'Canadian Champs MO'!$A$17:$I$31,9,FALSE))=TRUE,0,VLOOKUP($C33,'Canadian Champs MO'!$A$17:$I$31,9,FALSE))</f>
        <v>0</v>
      </c>
      <c r="Q33" s="23">
        <f>IF(ISNA(VLOOKUP($C33,'Canadian Champs MO'!$A$17:$I$31,9,FALSE))=TRUE,0,VLOOKUP($C33,'Canadian Champs MO'!$A$17:$I$31,9,FALSE))</f>
        <v>0</v>
      </c>
    </row>
    <row r="34" spans="1:17" ht="15" customHeight="1">
      <c r="A34" s="96"/>
      <c r="B34" s="96"/>
      <c r="C34" s="95"/>
      <c r="D34" s="99" t="str">
        <f>IF(ISNA(VLOOKUP($C34,'RPA Caclulations'!$C$6:$K$91,3,FALSE))=TRUE,"0",VLOOKUP($C34,'RPA Caclulations'!$C$6:$K$91,3,FALSE))</f>
        <v>0</v>
      </c>
      <c r="E34" s="22" t="str">
        <f>IF(ISNA(VLOOKUP($C34,'Calabogie Canada Cup Jan 13'!$A$17:$I$37,9,FALSE))=TRUE,"0",VLOOKUP($C34,'Calabogie Canada Cup Jan 13'!$A$17:$I$37,9,FALSE))</f>
        <v>0</v>
      </c>
      <c r="F34" s="22" t="str">
        <f>IF(ISNA(VLOOKUP($C34,'Calabogie Canada Cup Jan 14'!$A$17:$I$31,9,FALSE))=TRUE,"0",VLOOKUP($C34,'Calabogie Canada Cup Jan 14'!$A$17:$I$31,9,FALSE))</f>
        <v>0</v>
      </c>
      <c r="G34" s="23">
        <f>IF(ISNA(VLOOKUP($C34,'NorAm Val St-Come - MO'!$A$17:$I$31,9,FALSE))=TRUE,0,VLOOKUP($C34,'NorAm Val St-Come - MO'!$A$17:$I$31,9,FALSE))</f>
        <v>0</v>
      </c>
      <c r="H34" s="23">
        <f>IF(ISNA(VLOOKUP($C34,'NorAm Val St-Come - DM'!$A$17:$I$31,9,FALSE))=TRUE,0,VLOOKUP($C34,'NorAm Val St-Come - DM'!$A$17:$I$31,9,FALSE))</f>
        <v>0</v>
      </c>
      <c r="I34" s="23">
        <f>IF(ISNA(VLOOKUP($C34,'North Bay TT Day 1'!$A$17:$I$31,9,FALSE))=TRUE,0,VLOOKUP($C34,'North Bay TT Day 1'!$A$17:$I$31,9,FALSE))</f>
        <v>0</v>
      </c>
      <c r="J34" s="23">
        <f>IF(ISNA(VLOOKUP($C34,'North Bay TT Day 2'!$A$17:$I$31,9,FALSE))=TRUE,0,VLOOKUP($C34,'North Bay TT Day 2'!$A$17:$I$31,9,FALSE))</f>
        <v>0</v>
      </c>
      <c r="K34" s="23">
        <f>IF(ISNA(VLOOKUP($C34,'North Bay TT Day 2'!$A$17:$I$31,9,FALSE))=TRUE,0,VLOOKUP($C34,'North Bay TT Day 2'!$A$17:$I$31,9,FALSE))</f>
        <v>0</v>
      </c>
      <c r="L34" s="23">
        <f>IF(ISNA(VLOOKUP($C34,'North Bay TT Day 2'!$A$17:$I$31,9,FALSE))=TRUE,0,VLOOKUP($C34,'North Bay TT Day 2'!$A$17:$I$31,9,FALSE))</f>
        <v>0</v>
      </c>
      <c r="M34" s="23">
        <f>IF(ISNA(VLOOKUP($C34,'North Bay TT Day 2'!$A$17:$I$31,9,FALSE))=TRUE,0,VLOOKUP($C34,'North Bay TT Day 2'!$A$17:$I$31,9,FALSE))</f>
        <v>0</v>
      </c>
      <c r="N34" s="23">
        <f>IF(ISNA(VLOOKUP($C34,'North Bay TT Day 2'!$A$17:$I$31,9,FALSE))=TRUE,0,VLOOKUP($C34,'North Bay TT Day 2'!$A$17:$I$31,9,FALSE))</f>
        <v>0</v>
      </c>
      <c r="O34" s="23">
        <f>IF(ISNA(VLOOKUP($C34,'North Bay TT Day 2'!$A$17:$I$31,9,FALSE))=TRUE,0,VLOOKUP($C34,'North Bay TT Day 2'!$A$17:$I$31,9,FALSE))</f>
        <v>0</v>
      </c>
      <c r="P34" s="23">
        <f>IF(ISNA(VLOOKUP($C34,'Canadian Champs MO'!$A$17:$I$31,9,FALSE))=TRUE,0,VLOOKUP($C34,'Canadian Champs MO'!$A$17:$I$31,9,FALSE))</f>
        <v>0</v>
      </c>
      <c r="Q34" s="23">
        <f>IF(ISNA(VLOOKUP($C34,'Canadian Champs MO'!$A$17:$I$31,9,FALSE))=TRUE,0,VLOOKUP($C34,'Canadian Champs MO'!$A$17:$I$31,9,FALSE))</f>
        <v>0</v>
      </c>
    </row>
    <row r="35" spans="1:17" ht="15" customHeight="1">
      <c r="A35" s="96"/>
      <c r="B35" s="96"/>
      <c r="C35" s="97"/>
      <c r="D35" s="99" t="str">
        <f>IF(ISNA(VLOOKUP($C35,'RPA Caclulations'!$C$6:$K$91,3,FALSE))=TRUE,"0",VLOOKUP($C35,'RPA Caclulations'!$C$6:$K$91,3,FALSE))</f>
        <v>0</v>
      </c>
      <c r="E35" s="22" t="str">
        <f>IF(ISNA(VLOOKUP($C35,'Calabogie Canada Cup Jan 13'!$A$17:$I$37,9,FALSE))=TRUE,"0",VLOOKUP($C35,'Calabogie Canada Cup Jan 13'!$A$17:$I$37,9,FALSE))</f>
        <v>0</v>
      </c>
      <c r="F35" s="22" t="str">
        <f>IF(ISNA(VLOOKUP($C35,'Calabogie Canada Cup Jan 14'!$A$17:$I$31,9,FALSE))=TRUE,"0",VLOOKUP($C35,'Calabogie Canada Cup Jan 14'!$A$17:$I$31,9,FALSE))</f>
        <v>0</v>
      </c>
      <c r="G35" s="23">
        <f>IF(ISNA(VLOOKUP($C35,'NorAm Val St-Come - MO'!$A$17:$I$31,9,FALSE))=TRUE,0,VLOOKUP($C35,'NorAm Val St-Come - MO'!$A$17:$I$31,9,FALSE))</f>
        <v>0</v>
      </c>
      <c r="H35" s="23">
        <f>IF(ISNA(VLOOKUP($C35,'NorAm Val St-Come - DM'!$A$17:$I$31,9,FALSE))=TRUE,0,VLOOKUP($C35,'NorAm Val St-Come - DM'!$A$17:$I$31,9,FALSE))</f>
        <v>0</v>
      </c>
      <c r="I35" s="23">
        <f>IF(ISNA(VLOOKUP($C35,'North Bay TT Day 1'!$A$17:$I$31,9,FALSE))=TRUE,0,VLOOKUP($C35,'North Bay TT Day 1'!$A$17:$I$31,9,FALSE))</f>
        <v>0</v>
      </c>
      <c r="J35" s="23">
        <f>IF(ISNA(VLOOKUP($C35,'North Bay TT Day 2'!$A$17:$I$31,9,FALSE))=TRUE,0,VLOOKUP($C35,'North Bay TT Day 2'!$A$17:$I$31,9,FALSE))</f>
        <v>0</v>
      </c>
      <c r="K35" s="23">
        <f>IF(ISNA(VLOOKUP($C35,'North Bay TT Day 2'!$A$17:$I$31,9,FALSE))=TRUE,0,VLOOKUP($C35,'North Bay TT Day 2'!$A$17:$I$31,9,FALSE))</f>
        <v>0</v>
      </c>
      <c r="L35" s="23">
        <f>IF(ISNA(VLOOKUP($C35,'North Bay TT Day 2'!$A$17:$I$31,9,FALSE))=TRUE,0,VLOOKUP($C35,'North Bay TT Day 2'!$A$17:$I$31,9,FALSE))</f>
        <v>0</v>
      </c>
      <c r="M35" s="23">
        <f>IF(ISNA(VLOOKUP($C35,'North Bay TT Day 2'!$A$17:$I$31,9,FALSE))=TRUE,0,VLOOKUP($C35,'North Bay TT Day 2'!$A$17:$I$31,9,FALSE))</f>
        <v>0</v>
      </c>
      <c r="N35" s="23">
        <f>IF(ISNA(VLOOKUP($C35,'North Bay TT Day 2'!$A$17:$I$31,9,FALSE))=TRUE,0,VLOOKUP($C35,'North Bay TT Day 2'!$A$17:$I$31,9,FALSE))</f>
        <v>0</v>
      </c>
      <c r="O35" s="23">
        <f>IF(ISNA(VLOOKUP($C35,'North Bay TT Day 2'!$A$17:$I$31,9,FALSE))=TRUE,0,VLOOKUP($C35,'North Bay TT Day 2'!$A$17:$I$31,9,FALSE))</f>
        <v>0</v>
      </c>
      <c r="P35" s="23">
        <f>IF(ISNA(VLOOKUP($C35,'Canadian Champs MO'!$A$17:$I$31,9,FALSE))=TRUE,0,VLOOKUP($C35,'Canadian Champs MO'!$A$17:$I$31,9,FALSE))</f>
        <v>0</v>
      </c>
      <c r="Q35" s="23">
        <f>IF(ISNA(VLOOKUP($C35,'Canadian Champs MO'!$A$17:$I$31,9,FALSE))=TRUE,0,VLOOKUP($C35,'Canadian Champs MO'!$A$17:$I$31,9,FALSE))</f>
        <v>0</v>
      </c>
    </row>
    <row r="36" spans="1:17" ht="15" customHeight="1">
      <c r="A36" s="96"/>
      <c r="B36" s="96"/>
      <c r="C36" s="97"/>
      <c r="D36" s="99" t="str">
        <f>IF(ISNA(VLOOKUP($C36,'RPA Caclulations'!$C$6:$K$91,3,FALSE))=TRUE,"0",VLOOKUP($C36,'RPA Caclulations'!$C$6:$K$91,3,FALSE))</f>
        <v>0</v>
      </c>
      <c r="E36" s="22" t="str">
        <f>IF(ISNA(VLOOKUP($C36,'Calabogie Canada Cup Jan 13'!$A$17:$I$37,9,FALSE))=TRUE,"0",VLOOKUP($C36,'Calabogie Canada Cup Jan 13'!$A$17:$I$37,9,FALSE))</f>
        <v>0</v>
      </c>
      <c r="F36" s="22" t="str">
        <f>IF(ISNA(VLOOKUP($C36,'Calabogie Canada Cup Jan 14'!$A$17:$I$31,9,FALSE))=TRUE,"0",VLOOKUP($C36,'Calabogie Canada Cup Jan 14'!$A$17:$I$31,9,FALSE))</f>
        <v>0</v>
      </c>
      <c r="G36" s="23">
        <f>IF(ISNA(VLOOKUP($C36,'NorAm Val St-Come - MO'!$A$17:$I$31,9,FALSE))=TRUE,0,VLOOKUP($C36,'NorAm Val St-Come - MO'!$A$17:$I$31,9,FALSE))</f>
        <v>0</v>
      </c>
      <c r="H36" s="23">
        <f>IF(ISNA(VLOOKUP($C36,'NorAm Val St-Come - DM'!$A$17:$I$31,9,FALSE))=TRUE,0,VLOOKUP($C36,'NorAm Val St-Come - DM'!$A$17:$I$31,9,FALSE))</f>
        <v>0</v>
      </c>
      <c r="I36" s="23">
        <f>IF(ISNA(VLOOKUP($C36,'North Bay TT Day 1'!$A$17:$I$31,9,FALSE))=TRUE,0,VLOOKUP($C36,'North Bay TT Day 1'!$A$17:$I$31,9,FALSE))</f>
        <v>0</v>
      </c>
      <c r="J36" s="23">
        <f>IF(ISNA(VLOOKUP($C36,'North Bay TT Day 2'!$A$17:$I$31,9,FALSE))=TRUE,0,VLOOKUP($C36,'North Bay TT Day 2'!$A$17:$I$31,9,FALSE))</f>
        <v>0</v>
      </c>
      <c r="K36" s="23">
        <f>IF(ISNA(VLOOKUP($C36,'North Bay TT Day 2'!$A$17:$I$31,9,FALSE))=TRUE,0,VLOOKUP($C36,'North Bay TT Day 2'!$A$17:$I$31,9,FALSE))</f>
        <v>0</v>
      </c>
      <c r="L36" s="23">
        <f>IF(ISNA(VLOOKUP($C36,'North Bay TT Day 2'!$A$17:$I$31,9,FALSE))=TRUE,0,VLOOKUP($C36,'North Bay TT Day 2'!$A$17:$I$31,9,FALSE))</f>
        <v>0</v>
      </c>
      <c r="M36" s="23">
        <f>IF(ISNA(VLOOKUP($C36,'North Bay TT Day 2'!$A$17:$I$31,9,FALSE))=TRUE,0,VLOOKUP($C36,'North Bay TT Day 2'!$A$17:$I$31,9,FALSE))</f>
        <v>0</v>
      </c>
      <c r="N36" s="23">
        <f>IF(ISNA(VLOOKUP($C36,'North Bay TT Day 2'!$A$17:$I$31,9,FALSE))=TRUE,0,VLOOKUP($C36,'North Bay TT Day 2'!$A$17:$I$31,9,FALSE))</f>
        <v>0</v>
      </c>
      <c r="O36" s="23">
        <f>IF(ISNA(VLOOKUP($C36,'North Bay TT Day 2'!$A$17:$I$31,9,FALSE))=TRUE,0,VLOOKUP($C36,'North Bay TT Day 2'!$A$17:$I$31,9,FALSE))</f>
        <v>0</v>
      </c>
      <c r="P36" s="23">
        <f>IF(ISNA(VLOOKUP($C36,'Canadian Champs MO'!$A$17:$I$31,9,FALSE))=TRUE,0,VLOOKUP($C36,'Canadian Champs MO'!$A$17:$I$31,9,FALSE))</f>
        <v>0</v>
      </c>
      <c r="Q36" s="23">
        <f>IF(ISNA(VLOOKUP($C36,'Canadian Champs MO'!$A$17:$I$31,9,FALSE))=TRUE,0,VLOOKUP($C36,'Canadian Champs MO'!$A$17:$I$31,9,FALSE))</f>
        <v>0</v>
      </c>
    </row>
    <row r="37" spans="1:17" ht="15" customHeight="1">
      <c r="A37" s="96"/>
      <c r="B37" s="96"/>
      <c r="C37" s="97"/>
      <c r="D37" s="99" t="str">
        <f>IF(ISNA(VLOOKUP($C37,'RPA Caclulations'!$C$6:$K$91,3,FALSE))=TRUE,"0",VLOOKUP($C37,'RPA Caclulations'!$C$6:$K$91,3,FALSE))</f>
        <v>0</v>
      </c>
      <c r="E37" s="22" t="str">
        <f>IF(ISNA(VLOOKUP($C37,'Calabogie Canada Cup Jan 13'!$A$17:$I$37,9,FALSE))=TRUE,"0",VLOOKUP($C37,'Calabogie Canada Cup Jan 13'!$A$17:$I$37,9,FALSE))</f>
        <v>0</v>
      </c>
      <c r="F37" s="22" t="str">
        <f>IF(ISNA(VLOOKUP($C37,'Calabogie Canada Cup Jan 14'!$A$17:$I$31,9,FALSE))=TRUE,"0",VLOOKUP($C37,'Calabogie Canada Cup Jan 14'!$A$17:$I$31,9,FALSE))</f>
        <v>0</v>
      </c>
      <c r="G37" s="23">
        <f>IF(ISNA(VLOOKUP($C37,'NorAm Val St-Come - MO'!$A$17:$I$31,9,FALSE))=TRUE,0,VLOOKUP($C37,'NorAm Val St-Come - MO'!$A$17:$I$31,9,FALSE))</f>
        <v>0</v>
      </c>
      <c r="H37" s="23">
        <f>IF(ISNA(VLOOKUP($C37,'NorAm Val St-Come - DM'!$A$17:$I$31,9,FALSE))=TRUE,0,VLOOKUP($C37,'NorAm Val St-Come - DM'!$A$17:$I$31,9,FALSE))</f>
        <v>0</v>
      </c>
      <c r="I37" s="23">
        <f>IF(ISNA(VLOOKUP($C37,'North Bay TT Day 1'!$A$17:$I$31,9,FALSE))=TRUE,0,VLOOKUP($C37,'North Bay TT Day 1'!$A$17:$I$31,9,FALSE))</f>
        <v>0</v>
      </c>
      <c r="J37" s="23">
        <f>IF(ISNA(VLOOKUP($C37,'North Bay TT Day 2'!$A$17:$I$31,9,FALSE))=TRUE,0,VLOOKUP($C37,'North Bay TT Day 2'!$A$17:$I$31,9,FALSE))</f>
        <v>0</v>
      </c>
      <c r="K37" s="23">
        <f>IF(ISNA(VLOOKUP($C37,'North Bay TT Day 2'!$A$17:$I$31,9,FALSE))=TRUE,0,VLOOKUP($C37,'North Bay TT Day 2'!$A$17:$I$31,9,FALSE))</f>
        <v>0</v>
      </c>
      <c r="L37" s="23">
        <f>IF(ISNA(VLOOKUP($C37,'North Bay TT Day 2'!$A$17:$I$31,9,FALSE))=TRUE,0,VLOOKUP($C37,'North Bay TT Day 2'!$A$17:$I$31,9,FALSE))</f>
        <v>0</v>
      </c>
      <c r="M37" s="23">
        <f>IF(ISNA(VLOOKUP($C37,'North Bay TT Day 2'!$A$17:$I$31,9,FALSE))=TRUE,0,VLOOKUP($C37,'North Bay TT Day 2'!$A$17:$I$31,9,FALSE))</f>
        <v>0</v>
      </c>
      <c r="N37" s="23">
        <f>IF(ISNA(VLOOKUP($C37,'North Bay TT Day 2'!$A$17:$I$31,9,FALSE))=TRUE,0,VLOOKUP($C37,'North Bay TT Day 2'!$A$17:$I$31,9,FALSE))</f>
        <v>0</v>
      </c>
      <c r="O37" s="23">
        <f>IF(ISNA(VLOOKUP($C37,'North Bay TT Day 2'!$A$17:$I$31,9,FALSE))=TRUE,0,VLOOKUP($C37,'North Bay TT Day 2'!$A$17:$I$31,9,FALSE))</f>
        <v>0</v>
      </c>
      <c r="P37" s="23">
        <f>IF(ISNA(VLOOKUP($C37,'Canadian Champs MO'!$A$17:$I$31,9,FALSE))=TRUE,0,VLOOKUP($C37,'Canadian Champs MO'!$A$17:$I$31,9,FALSE))</f>
        <v>0</v>
      </c>
      <c r="Q37" s="23">
        <f>IF(ISNA(VLOOKUP($C37,'Canadian Champs MO'!$A$17:$I$31,9,FALSE))=TRUE,0,VLOOKUP($C37,'Canadian Champs MO'!$A$17:$I$31,9,FALSE))</f>
        <v>0</v>
      </c>
    </row>
    <row r="38" spans="1:17" ht="15" customHeight="1">
      <c r="A38" s="96"/>
      <c r="B38" s="96"/>
      <c r="C38" s="97"/>
      <c r="D38" s="99" t="str">
        <f>IF(ISNA(VLOOKUP($C38,'RPA Caclulations'!$C$6:$K$91,3,FALSE))=TRUE,"0",VLOOKUP($C38,'RPA Caclulations'!$C$6:$K$91,3,FALSE))</f>
        <v>0</v>
      </c>
      <c r="E38" s="22" t="str">
        <f>IF(ISNA(VLOOKUP($C38,'Calabogie Canada Cup Jan 13'!$A$17:$I$37,9,FALSE))=TRUE,"0",VLOOKUP($C38,'Calabogie Canada Cup Jan 13'!$A$17:$I$37,9,FALSE))</f>
        <v>0</v>
      </c>
      <c r="F38" s="22" t="str">
        <f>IF(ISNA(VLOOKUP($C38,'Calabogie Canada Cup Jan 14'!$A$17:$I$31,9,FALSE))=TRUE,"0",VLOOKUP($C38,'Calabogie Canada Cup Jan 14'!$A$17:$I$31,9,FALSE))</f>
        <v>0</v>
      </c>
      <c r="G38" s="23">
        <f>IF(ISNA(VLOOKUP($C38,'NorAm Val St-Come - MO'!$A$17:$I$31,9,FALSE))=TRUE,0,VLOOKUP($C38,'NorAm Val St-Come - MO'!$A$17:$I$31,9,FALSE))</f>
        <v>0</v>
      </c>
      <c r="H38" s="23">
        <f>IF(ISNA(VLOOKUP($C38,'NorAm Val St-Come - DM'!$A$17:$I$31,9,FALSE))=TRUE,0,VLOOKUP($C38,'NorAm Val St-Come - DM'!$A$17:$I$31,9,FALSE))</f>
        <v>0</v>
      </c>
      <c r="I38" s="23">
        <f>IF(ISNA(VLOOKUP($C38,'North Bay TT Day 1'!$A$17:$I$31,9,FALSE))=TRUE,0,VLOOKUP($C38,'North Bay TT Day 1'!$A$17:$I$31,9,FALSE))</f>
        <v>0</v>
      </c>
      <c r="J38" s="23">
        <f>IF(ISNA(VLOOKUP($C38,'North Bay TT Day 2'!$A$17:$I$31,9,FALSE))=TRUE,0,VLOOKUP($C38,'North Bay TT Day 2'!$A$17:$I$31,9,FALSE))</f>
        <v>0</v>
      </c>
      <c r="K38" s="23">
        <f>IF(ISNA(VLOOKUP($C38,'North Bay TT Day 2'!$A$17:$I$31,9,FALSE))=TRUE,0,VLOOKUP($C38,'North Bay TT Day 2'!$A$17:$I$31,9,FALSE))</f>
        <v>0</v>
      </c>
      <c r="L38" s="23">
        <f>IF(ISNA(VLOOKUP($C38,'North Bay TT Day 2'!$A$17:$I$31,9,FALSE))=TRUE,0,VLOOKUP($C38,'North Bay TT Day 2'!$A$17:$I$31,9,FALSE))</f>
        <v>0</v>
      </c>
      <c r="M38" s="23">
        <f>IF(ISNA(VLOOKUP($C38,'North Bay TT Day 2'!$A$17:$I$31,9,FALSE))=TRUE,0,VLOOKUP($C38,'North Bay TT Day 2'!$A$17:$I$31,9,FALSE))</f>
        <v>0</v>
      </c>
      <c r="N38" s="23">
        <f>IF(ISNA(VLOOKUP($C38,'North Bay TT Day 2'!$A$17:$I$31,9,FALSE))=TRUE,0,VLOOKUP($C38,'North Bay TT Day 2'!$A$17:$I$31,9,FALSE))</f>
        <v>0</v>
      </c>
      <c r="O38" s="23">
        <f>IF(ISNA(VLOOKUP($C38,'North Bay TT Day 2'!$A$17:$I$31,9,FALSE))=TRUE,0,VLOOKUP($C38,'North Bay TT Day 2'!$A$17:$I$31,9,FALSE))</f>
        <v>0</v>
      </c>
      <c r="P38" s="23">
        <f>IF(ISNA(VLOOKUP($C38,'Canadian Champs MO'!$A$17:$I$31,9,FALSE))=TRUE,0,VLOOKUP($C38,'Canadian Champs MO'!$A$17:$I$31,9,FALSE))</f>
        <v>0</v>
      </c>
      <c r="Q38" s="23">
        <f>IF(ISNA(VLOOKUP($C38,'Canadian Champs MO'!$A$17:$I$31,9,FALSE))=TRUE,0,VLOOKUP($C38,'Canadian Champs MO'!$A$17:$I$31,9,FALSE))</f>
        <v>0</v>
      </c>
    </row>
    <row r="39" spans="1:17" ht="15" customHeight="1">
      <c r="A39" s="96"/>
      <c r="B39" s="94"/>
      <c r="C39" s="97"/>
      <c r="D39" s="99" t="str">
        <f>IF(ISNA(VLOOKUP($C39,'RPA Caclulations'!$C$6:$K$91,3,FALSE))=TRUE,"0",VLOOKUP($C39,'RPA Caclulations'!$C$6:$K$91,3,FALSE))</f>
        <v>0</v>
      </c>
      <c r="E39" s="22" t="str">
        <f>IF(ISNA(VLOOKUP($C39,'Calabogie Canada Cup Jan 13'!$A$17:$I$37,9,FALSE))=TRUE,"0",VLOOKUP($C39,'Calabogie Canada Cup Jan 13'!$A$17:$I$37,9,FALSE))</f>
        <v>0</v>
      </c>
      <c r="F39" s="22" t="str">
        <f>IF(ISNA(VLOOKUP($C39,'Calabogie Canada Cup Jan 14'!$A$17:$I$31,9,FALSE))=TRUE,"0",VLOOKUP($C39,'Calabogie Canada Cup Jan 14'!$A$17:$I$31,9,FALSE))</f>
        <v>0</v>
      </c>
      <c r="G39" s="23">
        <f>IF(ISNA(VLOOKUP($C39,'NorAm Val St-Come - MO'!$A$17:$I$31,9,FALSE))=TRUE,0,VLOOKUP($C39,'NorAm Val St-Come - MO'!$A$17:$I$31,9,FALSE))</f>
        <v>0</v>
      </c>
      <c r="H39" s="23">
        <f>IF(ISNA(VLOOKUP($C39,'NorAm Val St-Come - DM'!$A$17:$I$31,9,FALSE))=TRUE,0,VLOOKUP($C39,'NorAm Val St-Come - DM'!$A$17:$I$31,9,FALSE))</f>
        <v>0</v>
      </c>
      <c r="I39" s="23">
        <f>IF(ISNA(VLOOKUP($C39,'North Bay TT Day 1'!$A$17:$I$31,9,FALSE))=TRUE,0,VLOOKUP($C39,'North Bay TT Day 1'!$A$17:$I$31,9,FALSE))</f>
        <v>0</v>
      </c>
      <c r="J39" s="23">
        <f>IF(ISNA(VLOOKUP($C39,'North Bay TT Day 2'!$A$17:$I$31,9,FALSE))=TRUE,0,VLOOKUP($C39,'North Bay TT Day 2'!$A$17:$I$31,9,FALSE))</f>
        <v>0</v>
      </c>
      <c r="K39" s="23">
        <f>IF(ISNA(VLOOKUP($C39,'North Bay TT Day 2'!$A$17:$I$31,9,FALSE))=TRUE,0,VLOOKUP($C39,'North Bay TT Day 2'!$A$17:$I$31,9,FALSE))</f>
        <v>0</v>
      </c>
      <c r="L39" s="23">
        <f>IF(ISNA(VLOOKUP($C39,'North Bay TT Day 2'!$A$17:$I$31,9,FALSE))=TRUE,0,VLOOKUP($C39,'North Bay TT Day 2'!$A$17:$I$31,9,FALSE))</f>
        <v>0</v>
      </c>
      <c r="M39" s="23">
        <f>IF(ISNA(VLOOKUP($C39,'North Bay TT Day 2'!$A$17:$I$31,9,FALSE))=TRUE,0,VLOOKUP($C39,'North Bay TT Day 2'!$A$17:$I$31,9,FALSE))</f>
        <v>0</v>
      </c>
      <c r="N39" s="23">
        <f>IF(ISNA(VLOOKUP($C39,'North Bay TT Day 2'!$A$17:$I$31,9,FALSE))=TRUE,0,VLOOKUP($C39,'North Bay TT Day 2'!$A$17:$I$31,9,FALSE))</f>
        <v>0</v>
      </c>
      <c r="O39" s="23">
        <f>IF(ISNA(VLOOKUP($C39,'North Bay TT Day 2'!$A$17:$I$31,9,FALSE))=TRUE,0,VLOOKUP($C39,'North Bay TT Day 2'!$A$17:$I$31,9,FALSE))</f>
        <v>0</v>
      </c>
      <c r="P39" s="23">
        <f>IF(ISNA(VLOOKUP($C39,'Canadian Champs MO'!$A$17:$I$31,9,FALSE))=TRUE,0,VLOOKUP($C39,'Canadian Champs MO'!$A$17:$I$31,9,FALSE))</f>
        <v>0</v>
      </c>
      <c r="Q39" s="23">
        <f>IF(ISNA(VLOOKUP($C39,'North Bay TT Day 2'!$A$17:$I$31,9,FALSE))=TRUE,0,VLOOKUP($C39,'North Bay TT Day 2'!$A$17:$I$31,9,FALSE))</f>
        <v>0</v>
      </c>
    </row>
    <row r="40" spans="1:17" ht="15" customHeight="1">
      <c r="A40" s="96"/>
      <c r="B40" s="96"/>
      <c r="C40" s="95"/>
      <c r="D40" s="99" t="str">
        <f>IF(ISNA(VLOOKUP($C40,'RPA Caclulations'!$C$6:$K$91,3,FALSE))=TRUE,"0",VLOOKUP($C40,'RPA Caclulations'!$C$6:$K$91,3,FALSE))</f>
        <v>0</v>
      </c>
      <c r="E40" s="22" t="str">
        <f>IF(ISNA(VLOOKUP($C40,'Calabogie Canada Cup Jan 13'!$A$17:$I$37,9,FALSE))=TRUE,"0",VLOOKUP($C40,'Calabogie Canada Cup Jan 13'!$A$17:$I$37,9,FALSE))</f>
        <v>0</v>
      </c>
      <c r="F40" s="22" t="str">
        <f>IF(ISNA(VLOOKUP($C40,'Calabogie Canada Cup Jan 14'!$A$17:$I$31,9,FALSE))=TRUE,"0",VLOOKUP($C40,'Calabogie Canada Cup Jan 14'!$A$17:$I$31,9,FALSE))</f>
        <v>0</v>
      </c>
      <c r="G40" s="23">
        <f>IF(ISNA(VLOOKUP($C40,'NorAm Val St-Come - MO'!$A$17:$I$31,9,FALSE))=TRUE,0,VLOOKUP($C40,'NorAm Val St-Come - MO'!$A$17:$I$31,9,FALSE))</f>
        <v>0</v>
      </c>
      <c r="H40" s="23">
        <f>IF(ISNA(VLOOKUP($C40,'NorAm Val St-Come - DM'!$A$17:$I$31,9,FALSE))=TRUE,0,VLOOKUP($C40,'NorAm Val St-Come - DM'!$A$17:$I$31,9,FALSE))</f>
        <v>0</v>
      </c>
      <c r="I40" s="23">
        <f>IF(ISNA(VLOOKUP($C40,'North Bay TT Day 1'!$A$17:$I$31,9,FALSE))=TRUE,0,VLOOKUP($C40,'North Bay TT Day 1'!$A$17:$I$31,9,FALSE))</f>
        <v>0</v>
      </c>
      <c r="J40" s="23">
        <f>IF(ISNA(VLOOKUP($C40,'North Bay TT Day 2'!$A$17:$I$31,9,FALSE))=TRUE,0,VLOOKUP($C40,'North Bay TT Day 2'!$A$17:$I$31,9,FALSE))</f>
        <v>0</v>
      </c>
      <c r="K40" s="23">
        <f>IF(ISNA(VLOOKUP($C40,'North Bay TT Day 2'!$A$17:$I$31,9,FALSE))=TRUE,0,VLOOKUP($C40,'North Bay TT Day 2'!$A$17:$I$31,9,FALSE))</f>
        <v>0</v>
      </c>
      <c r="L40" s="23">
        <f>IF(ISNA(VLOOKUP($C40,'North Bay TT Day 2'!$A$17:$I$31,9,FALSE))=TRUE,0,VLOOKUP($C40,'North Bay TT Day 2'!$A$17:$I$31,9,FALSE))</f>
        <v>0</v>
      </c>
      <c r="M40" s="23">
        <f>IF(ISNA(VLOOKUP($C40,'North Bay TT Day 2'!$A$17:$I$31,9,FALSE))=TRUE,0,VLOOKUP($C40,'North Bay TT Day 2'!$A$17:$I$31,9,FALSE))</f>
        <v>0</v>
      </c>
      <c r="N40" s="23">
        <f>IF(ISNA(VLOOKUP($C40,'North Bay TT Day 2'!$A$17:$I$31,9,FALSE))=TRUE,0,VLOOKUP($C40,'North Bay TT Day 2'!$A$17:$I$31,9,FALSE))</f>
        <v>0</v>
      </c>
      <c r="O40" s="23">
        <f>IF(ISNA(VLOOKUP($C40,'North Bay TT Day 2'!$A$17:$I$31,9,FALSE))=TRUE,0,VLOOKUP($C40,'North Bay TT Day 2'!$A$17:$I$31,9,FALSE))</f>
        <v>0</v>
      </c>
      <c r="P40" s="23">
        <f>IF(ISNA(VLOOKUP($C40,'Canadian Champs MO'!$A$17:$I$31,9,FALSE))=TRUE,0,VLOOKUP($C40,'Canadian Champs MO'!$A$17:$I$31,9,FALSE))</f>
        <v>0</v>
      </c>
      <c r="Q40" s="23">
        <f>IF(ISNA(VLOOKUP($C40,'North Bay TT Day 2'!$A$17:$I$31,9,FALSE))=TRUE,0,VLOOKUP($C40,'North Bay TT Day 2'!$A$17:$I$31,9,FALSE))</f>
        <v>0</v>
      </c>
    </row>
    <row r="41" spans="1:17" ht="15" customHeight="1">
      <c r="A41" s="96"/>
      <c r="B41" s="96"/>
      <c r="C41" s="97"/>
      <c r="D41" s="99" t="str">
        <f>IF(ISNA(VLOOKUP($C41,'RPA Caclulations'!$C$6:$K$91,3,FALSE))=TRUE,"0",VLOOKUP($C41,'RPA Caclulations'!$C$6:$K$91,3,FALSE))</f>
        <v>0</v>
      </c>
      <c r="E41" s="22" t="str">
        <f>IF(ISNA(VLOOKUP($C41,'Calabogie Canada Cup Jan 13'!$A$17:$I$37,9,FALSE))=TRUE,"0",VLOOKUP($C41,'Calabogie Canada Cup Jan 13'!$A$17:$I$37,9,FALSE))</f>
        <v>0</v>
      </c>
      <c r="F41" s="22" t="str">
        <f>IF(ISNA(VLOOKUP($C41,'Calabogie Canada Cup Jan 14'!$A$17:$I$31,9,FALSE))=TRUE,"0",VLOOKUP($C41,'Calabogie Canada Cup Jan 14'!$A$17:$I$31,9,FALSE))</f>
        <v>0</v>
      </c>
      <c r="G41" s="23">
        <f>IF(ISNA(VLOOKUP($C41,'NorAm Val St-Come - MO'!$A$17:$I$31,9,FALSE))=TRUE,0,VLOOKUP($C41,'NorAm Val St-Come - MO'!$A$17:$I$31,9,FALSE))</f>
        <v>0</v>
      </c>
      <c r="H41" s="23">
        <f>IF(ISNA(VLOOKUP($C41,'NorAm Val St-Come - DM'!$A$17:$I$31,9,FALSE))=TRUE,0,VLOOKUP($C41,'NorAm Val St-Come - DM'!$A$17:$I$31,9,FALSE))</f>
        <v>0</v>
      </c>
      <c r="I41" s="23">
        <f>IF(ISNA(VLOOKUP($C41,'North Bay TT Day 1'!$A$17:$I$31,9,FALSE))=TRUE,0,VLOOKUP($C41,'North Bay TT Day 1'!$A$17:$I$31,9,FALSE))</f>
        <v>0</v>
      </c>
      <c r="J41" s="23">
        <f>IF(ISNA(VLOOKUP($C41,'North Bay TT Day 2'!$A$17:$I$31,9,FALSE))=TRUE,0,VLOOKUP($C41,'North Bay TT Day 2'!$A$17:$I$31,9,FALSE))</f>
        <v>0</v>
      </c>
      <c r="K41" s="23">
        <f>IF(ISNA(VLOOKUP($C41,'North Bay TT Day 2'!$A$17:$I$31,9,FALSE))=TRUE,0,VLOOKUP($C41,'North Bay TT Day 2'!$A$17:$I$31,9,FALSE))</f>
        <v>0</v>
      </c>
      <c r="L41" s="23">
        <f>IF(ISNA(VLOOKUP($C41,'North Bay TT Day 2'!$A$17:$I$31,9,FALSE))=TRUE,0,VLOOKUP($C41,'North Bay TT Day 2'!$A$17:$I$31,9,FALSE))</f>
        <v>0</v>
      </c>
      <c r="M41" s="23">
        <f>IF(ISNA(VLOOKUP($C41,'North Bay TT Day 2'!$A$17:$I$31,9,FALSE))=TRUE,0,VLOOKUP($C41,'North Bay TT Day 2'!$A$17:$I$31,9,FALSE))</f>
        <v>0</v>
      </c>
      <c r="N41" s="23">
        <f>IF(ISNA(VLOOKUP($C41,'North Bay TT Day 2'!$A$17:$I$31,9,FALSE))=TRUE,0,VLOOKUP($C41,'North Bay TT Day 2'!$A$17:$I$31,9,FALSE))</f>
        <v>0</v>
      </c>
      <c r="O41" s="23">
        <f>IF(ISNA(VLOOKUP($C41,'North Bay TT Day 2'!$A$17:$I$31,9,FALSE))=TRUE,0,VLOOKUP($C41,'North Bay TT Day 2'!$A$17:$I$31,9,FALSE))</f>
        <v>0</v>
      </c>
      <c r="P41" s="23">
        <f>IF(ISNA(VLOOKUP($C41,'Canadian Champs MO'!$A$17:$I$31,9,FALSE))=TRUE,0,VLOOKUP($C41,'Canadian Champs MO'!$A$17:$I$31,9,FALSE))</f>
        <v>0</v>
      </c>
      <c r="Q41" s="23">
        <f>IF(ISNA(VLOOKUP($C41,'North Bay TT Day 2'!$A$17:$I$31,9,FALSE))=TRUE,0,VLOOKUP($C41,'North Bay TT Day 2'!$A$17:$I$31,9,FALSE))</f>
        <v>0</v>
      </c>
    </row>
    <row r="42" spans="1:17" ht="15" customHeight="1">
      <c r="A42" s="94"/>
      <c r="B42" s="96"/>
      <c r="C42" s="95"/>
      <c r="D42" s="99" t="str">
        <f>IF(ISNA(VLOOKUP($C42,'RPA Caclulations'!$C$6:$K$91,3,FALSE))=TRUE,"0",VLOOKUP($C42,'RPA Caclulations'!$C$6:$K$91,3,FALSE))</f>
        <v>0</v>
      </c>
      <c r="E42" s="22" t="str">
        <f>IF(ISNA(VLOOKUP($C42,'Calabogie Canada Cup Jan 13'!$A$17:$I$37,9,FALSE))=TRUE,"0",VLOOKUP($C42,'Calabogie Canada Cup Jan 13'!$A$17:$I$37,9,FALSE))</f>
        <v>0</v>
      </c>
      <c r="F42" s="22" t="str">
        <f>IF(ISNA(VLOOKUP($C42,'Calabogie Canada Cup Jan 14'!$A$17:$I$31,9,FALSE))=TRUE,"0",VLOOKUP($C42,'Calabogie Canada Cup Jan 14'!$A$17:$I$31,9,FALSE))</f>
        <v>0</v>
      </c>
      <c r="G42" s="23">
        <f>IF(ISNA(VLOOKUP($C42,'NorAm Val St-Come - MO'!$A$17:$I$31,9,FALSE))=TRUE,0,VLOOKUP($C42,'NorAm Val St-Come - MO'!$A$17:$I$31,9,FALSE))</f>
        <v>0</v>
      </c>
      <c r="H42" s="23">
        <f>IF(ISNA(VLOOKUP($C42,'NorAm Val St-Come - DM'!$A$17:$I$31,9,FALSE))=TRUE,0,VLOOKUP($C42,'NorAm Val St-Come - DM'!$A$17:$I$31,9,FALSE))</f>
        <v>0</v>
      </c>
      <c r="I42" s="23">
        <f>IF(ISNA(VLOOKUP($C42,'North Bay TT Day 1'!$A$17:$I$31,9,FALSE))=TRUE,0,VLOOKUP($C42,'North Bay TT Day 1'!$A$17:$I$31,9,FALSE))</f>
        <v>0</v>
      </c>
      <c r="J42" s="23">
        <f>IF(ISNA(VLOOKUP($C42,'North Bay TT Day 2'!$A$17:$I$31,9,FALSE))=TRUE,0,VLOOKUP($C42,'North Bay TT Day 2'!$A$17:$I$31,9,FALSE))</f>
        <v>0</v>
      </c>
      <c r="K42" s="23">
        <f>IF(ISNA(VLOOKUP($C42,'North Bay TT Day 2'!$A$17:$I$31,9,FALSE))=TRUE,0,VLOOKUP($C42,'North Bay TT Day 2'!$A$17:$I$31,9,FALSE))</f>
        <v>0</v>
      </c>
      <c r="L42" s="23">
        <f>IF(ISNA(VLOOKUP($C42,'North Bay TT Day 2'!$A$17:$I$31,9,FALSE))=TRUE,0,VLOOKUP($C42,'North Bay TT Day 2'!$A$17:$I$31,9,FALSE))</f>
        <v>0</v>
      </c>
      <c r="M42" s="23">
        <f>IF(ISNA(VLOOKUP($C42,'North Bay TT Day 2'!$A$17:$I$31,9,FALSE))=TRUE,0,VLOOKUP($C42,'North Bay TT Day 2'!$A$17:$I$31,9,FALSE))</f>
        <v>0</v>
      </c>
      <c r="N42" s="23">
        <f>IF(ISNA(VLOOKUP($C42,'North Bay TT Day 2'!$A$17:$I$31,9,FALSE))=TRUE,0,VLOOKUP($C42,'North Bay TT Day 2'!$A$17:$I$31,9,FALSE))</f>
        <v>0</v>
      </c>
      <c r="O42" s="23">
        <f>IF(ISNA(VLOOKUP($C42,'North Bay TT Day 2'!$A$17:$I$31,9,FALSE))=TRUE,0,VLOOKUP($C42,'North Bay TT Day 2'!$A$17:$I$31,9,FALSE))</f>
        <v>0</v>
      </c>
      <c r="P42" s="23">
        <f>IF(ISNA(VLOOKUP($C42,'Canadian Champs MO'!$A$17:$I$31,9,FALSE))=TRUE,0,VLOOKUP($C42,'Canadian Champs MO'!$A$17:$I$31,9,FALSE))</f>
        <v>0</v>
      </c>
      <c r="Q42" s="23">
        <f>IF(ISNA(VLOOKUP($C42,'North Bay TT Day 2'!$A$17:$I$31,9,FALSE))=TRUE,0,VLOOKUP($C42,'North Bay TT Day 2'!$A$17:$I$31,9,FALSE))</f>
        <v>0</v>
      </c>
    </row>
    <row r="43" spans="1:17" ht="15" customHeight="1">
      <c r="A43" s="96"/>
      <c r="B43" s="96"/>
      <c r="C43" s="97"/>
      <c r="D43" s="99" t="str">
        <f>IF(ISNA(VLOOKUP($C43,'RPA Caclulations'!$C$6:$K$91,3,FALSE))=TRUE,"0",VLOOKUP($C43,'RPA Caclulations'!$C$6:$K$91,3,FALSE))</f>
        <v>0</v>
      </c>
      <c r="E43" s="22" t="str">
        <f>IF(ISNA(VLOOKUP($C43,'Calabogie Canada Cup Jan 13'!$A$17:$I$37,9,FALSE))=TRUE,"0",VLOOKUP($C43,'Calabogie Canada Cup Jan 13'!$A$17:$I$37,9,FALSE))</f>
        <v>0</v>
      </c>
      <c r="F43" s="22" t="str">
        <f>IF(ISNA(VLOOKUP($C43,'Calabogie Canada Cup Jan 14'!$A$17:$I$31,9,FALSE))=TRUE,"0",VLOOKUP($C43,'Calabogie Canada Cup Jan 14'!$A$17:$I$31,9,FALSE))</f>
        <v>0</v>
      </c>
      <c r="G43" s="23">
        <f>IF(ISNA(VLOOKUP($C43,'NorAm Val St-Come - MO'!$A$17:$I$31,9,FALSE))=TRUE,0,VLOOKUP($C43,'NorAm Val St-Come - MO'!$A$17:$I$31,9,FALSE))</f>
        <v>0</v>
      </c>
      <c r="H43" s="23">
        <f>IF(ISNA(VLOOKUP($C43,'NorAm Val St-Come - DM'!$A$17:$I$31,9,FALSE))=TRUE,0,VLOOKUP($C43,'NorAm Val St-Come - DM'!$A$17:$I$31,9,FALSE))</f>
        <v>0</v>
      </c>
      <c r="I43" s="23">
        <f>IF(ISNA(VLOOKUP($C43,'North Bay TT Day 1'!$A$17:$I$31,9,FALSE))=TRUE,0,VLOOKUP($C43,'North Bay TT Day 1'!$A$17:$I$31,9,FALSE))</f>
        <v>0</v>
      </c>
      <c r="J43" s="23">
        <f>IF(ISNA(VLOOKUP($C43,'North Bay TT Day 2'!$A$17:$I$31,9,FALSE))=TRUE,0,VLOOKUP($C43,'North Bay TT Day 2'!$A$17:$I$31,9,FALSE))</f>
        <v>0</v>
      </c>
      <c r="K43" s="23">
        <f>IF(ISNA(VLOOKUP($C43,'North Bay TT Day 2'!$A$17:$I$31,9,FALSE))=TRUE,0,VLOOKUP($C43,'North Bay TT Day 2'!$A$17:$I$31,9,FALSE))</f>
        <v>0</v>
      </c>
      <c r="L43" s="23">
        <f>IF(ISNA(VLOOKUP($C43,'North Bay TT Day 2'!$A$17:$I$31,9,FALSE))=TRUE,0,VLOOKUP($C43,'North Bay TT Day 2'!$A$17:$I$31,9,FALSE))</f>
        <v>0</v>
      </c>
      <c r="M43" s="23">
        <f>IF(ISNA(VLOOKUP($C43,'North Bay TT Day 2'!$A$17:$I$31,9,FALSE))=TRUE,0,VLOOKUP($C43,'North Bay TT Day 2'!$A$17:$I$31,9,FALSE))</f>
        <v>0</v>
      </c>
      <c r="N43" s="23">
        <f>IF(ISNA(VLOOKUP($C43,'North Bay TT Day 2'!$A$17:$I$31,9,FALSE))=TRUE,0,VLOOKUP($C43,'North Bay TT Day 2'!$A$17:$I$31,9,FALSE))</f>
        <v>0</v>
      </c>
      <c r="O43" s="23">
        <f>IF(ISNA(VLOOKUP($C43,'North Bay TT Day 2'!$A$17:$I$31,9,FALSE))=TRUE,0,VLOOKUP($C43,'North Bay TT Day 2'!$A$17:$I$31,9,FALSE))</f>
        <v>0</v>
      </c>
      <c r="P43" s="23">
        <f>IF(ISNA(VLOOKUP($C43,'Canadian Champs MO'!$A$17:$I$31,9,FALSE))=TRUE,0,VLOOKUP($C43,'Canadian Champs MO'!$A$17:$I$31,9,FALSE))</f>
        <v>0</v>
      </c>
      <c r="Q43" s="23">
        <f>IF(ISNA(VLOOKUP($C43,'North Bay TT Day 2'!$A$17:$I$31,9,FALSE))=TRUE,0,VLOOKUP($C43,'North Bay TT Day 2'!$A$17:$I$31,9,FALSE))</f>
        <v>0</v>
      </c>
    </row>
    <row r="44" spans="1:17" ht="15" customHeight="1">
      <c r="A44" s="96"/>
      <c r="B44" s="96"/>
      <c r="C44" s="95"/>
      <c r="D44" s="99" t="str">
        <f>IF(ISNA(VLOOKUP($C44,'RPA Caclulations'!$C$6:$K$91,3,FALSE))=TRUE,"0",VLOOKUP($C44,'RPA Caclulations'!$C$6:$K$91,3,FALSE))</f>
        <v>0</v>
      </c>
      <c r="E44" s="22" t="str">
        <f>IF(ISNA(VLOOKUP($C44,'Calabogie Canada Cup Jan 13'!$A$17:$I$37,9,FALSE))=TRUE,"0",VLOOKUP($C44,'Calabogie Canada Cup Jan 13'!$A$17:$I$37,9,FALSE))</f>
        <v>0</v>
      </c>
      <c r="F44" s="22" t="str">
        <f>IF(ISNA(VLOOKUP($C44,'Calabogie Canada Cup Jan 14'!$A$17:$I$31,9,FALSE))=TRUE,"0",VLOOKUP($C44,'Calabogie Canada Cup Jan 14'!$A$17:$I$31,9,FALSE))</f>
        <v>0</v>
      </c>
      <c r="G44" s="23">
        <f>IF(ISNA(VLOOKUP($C44,'NorAm Val St-Come - MO'!$A$17:$I$31,9,FALSE))=TRUE,0,VLOOKUP($C44,'NorAm Val St-Come - MO'!$A$17:$I$31,9,FALSE))</f>
        <v>0</v>
      </c>
      <c r="H44" s="23">
        <f>IF(ISNA(VLOOKUP($C44,'NorAm Val St-Come - DM'!$A$17:$I$31,9,FALSE))=TRUE,0,VLOOKUP($C44,'NorAm Val St-Come - DM'!$A$17:$I$31,9,FALSE))</f>
        <v>0</v>
      </c>
      <c r="I44" s="23">
        <f>IF(ISNA(VLOOKUP($C44,'North Bay TT Day 1'!$A$17:$I$31,9,FALSE))=TRUE,0,VLOOKUP($C44,'North Bay TT Day 1'!$A$17:$I$31,9,FALSE))</f>
        <v>0</v>
      </c>
      <c r="J44" s="23">
        <f>IF(ISNA(VLOOKUP($C44,'North Bay TT Day 2'!$A$17:$I$31,9,FALSE))=TRUE,0,VLOOKUP($C44,'North Bay TT Day 2'!$A$17:$I$31,9,FALSE))</f>
        <v>0</v>
      </c>
      <c r="K44" s="23">
        <f>IF(ISNA(VLOOKUP($C44,'North Bay TT Day 2'!$A$17:$I$31,9,FALSE))=TRUE,0,VLOOKUP($C44,'North Bay TT Day 2'!$A$17:$I$31,9,FALSE))</f>
        <v>0</v>
      </c>
      <c r="L44" s="23">
        <f>IF(ISNA(VLOOKUP($C44,'North Bay TT Day 2'!$A$17:$I$31,9,FALSE))=TRUE,0,VLOOKUP($C44,'North Bay TT Day 2'!$A$17:$I$31,9,FALSE))</f>
        <v>0</v>
      </c>
      <c r="M44" s="23">
        <f>IF(ISNA(VLOOKUP($C44,'North Bay TT Day 2'!$A$17:$I$31,9,FALSE))=TRUE,0,VLOOKUP($C44,'North Bay TT Day 2'!$A$17:$I$31,9,FALSE))</f>
        <v>0</v>
      </c>
      <c r="N44" s="23">
        <f>IF(ISNA(VLOOKUP($C44,'North Bay TT Day 2'!$A$17:$I$31,9,FALSE))=TRUE,0,VLOOKUP($C44,'North Bay TT Day 2'!$A$17:$I$31,9,FALSE))</f>
        <v>0</v>
      </c>
      <c r="O44" s="23">
        <f>IF(ISNA(VLOOKUP($C44,'North Bay TT Day 2'!$A$17:$I$31,9,FALSE))=TRUE,0,VLOOKUP($C44,'North Bay TT Day 2'!$A$17:$I$31,9,FALSE))</f>
        <v>0</v>
      </c>
      <c r="P44" s="23">
        <f>IF(ISNA(VLOOKUP($C44,'Canadian Champs MO'!$A$17:$I$31,9,FALSE))=TRUE,0,VLOOKUP($C44,'Canadian Champs MO'!$A$17:$I$31,9,FALSE))</f>
        <v>0</v>
      </c>
      <c r="Q44" s="23">
        <f>IF(ISNA(VLOOKUP($C44,'North Bay TT Day 2'!$A$17:$I$31,9,FALSE))=TRUE,0,VLOOKUP($C44,'North Bay TT Day 2'!$A$17:$I$31,9,FALSE))</f>
        <v>0</v>
      </c>
    </row>
    <row r="45" spans="1:17" ht="15" customHeight="1">
      <c r="A45" s="94"/>
      <c r="B45" s="94"/>
      <c r="C45" s="88"/>
      <c r="D45" s="99" t="str">
        <f>IF(ISNA(VLOOKUP($C45,'RPA Caclulations'!$C$6:$K$91,3,FALSE))=TRUE,"0",VLOOKUP($C45,'RPA Caclulations'!$C$6:$K$91,3,FALSE))</f>
        <v>0</v>
      </c>
      <c r="E45" s="22" t="str">
        <f>IF(ISNA(VLOOKUP($C45,'Calabogie Canada Cup Jan 13'!$A$17:$I$37,9,FALSE))=TRUE,"0",VLOOKUP($C45,'Calabogie Canada Cup Jan 13'!$A$17:$I$37,9,FALSE))</f>
        <v>0</v>
      </c>
      <c r="F45" s="22" t="str">
        <f>IF(ISNA(VLOOKUP($C45,'Calabogie Canada Cup Jan 14'!$A$17:$I$31,9,FALSE))=TRUE,"0",VLOOKUP($C45,'Calabogie Canada Cup Jan 14'!$A$17:$I$31,9,FALSE))</f>
        <v>0</v>
      </c>
      <c r="G45" s="23">
        <f>IF(ISNA(VLOOKUP($C45,'NorAm Val St-Come - MO'!$A$17:$I$31,9,FALSE))=TRUE,0,VLOOKUP($C45,'NorAm Val St-Come - MO'!$A$17:$I$31,9,FALSE))</f>
        <v>0</v>
      </c>
      <c r="H45" s="23">
        <f>IF(ISNA(VLOOKUP($C45,'NorAm Val St-Come - DM'!$A$17:$I$31,9,FALSE))=TRUE,0,VLOOKUP($C45,'NorAm Val St-Come - DM'!$A$17:$I$31,9,FALSE))</f>
        <v>0</v>
      </c>
      <c r="I45" s="23">
        <f>IF(ISNA(VLOOKUP($C45,'North Bay TT Day 1'!$A$17:$I$31,9,FALSE))=TRUE,0,VLOOKUP($C45,'North Bay TT Day 1'!$A$17:$I$31,9,FALSE))</f>
        <v>0</v>
      </c>
      <c r="J45" s="23">
        <f>IF(ISNA(VLOOKUP($C45,'North Bay TT Day 2'!$A$17:$I$31,9,FALSE))=TRUE,0,VLOOKUP($C45,'North Bay TT Day 2'!$A$17:$I$31,9,FALSE))</f>
        <v>0</v>
      </c>
      <c r="K45" s="23">
        <f>IF(ISNA(VLOOKUP($C45,'North Bay TT Day 2'!$A$17:$I$31,9,FALSE))=TRUE,0,VLOOKUP($C45,'North Bay TT Day 2'!$A$17:$I$31,9,FALSE))</f>
        <v>0</v>
      </c>
      <c r="L45" s="23">
        <f>IF(ISNA(VLOOKUP($C45,'North Bay TT Day 2'!$A$17:$I$31,9,FALSE))=TRUE,0,VLOOKUP($C45,'North Bay TT Day 2'!$A$17:$I$31,9,FALSE))</f>
        <v>0</v>
      </c>
      <c r="M45" s="23">
        <f>IF(ISNA(VLOOKUP($C45,'North Bay TT Day 2'!$A$17:$I$31,9,FALSE))=TRUE,0,VLOOKUP($C45,'North Bay TT Day 2'!$A$17:$I$31,9,FALSE))</f>
        <v>0</v>
      </c>
      <c r="N45" s="23">
        <f>IF(ISNA(VLOOKUP($C45,'North Bay TT Day 2'!$A$17:$I$31,9,FALSE))=TRUE,0,VLOOKUP($C45,'North Bay TT Day 2'!$A$17:$I$31,9,FALSE))</f>
        <v>0</v>
      </c>
      <c r="O45" s="23">
        <f>IF(ISNA(VLOOKUP($C45,'North Bay TT Day 2'!$A$17:$I$31,9,FALSE))=TRUE,0,VLOOKUP($C45,'North Bay TT Day 2'!$A$17:$I$31,9,FALSE))</f>
        <v>0</v>
      </c>
      <c r="P45" s="23">
        <f>IF(ISNA(VLOOKUP($C45,'Canadian Champs MO'!$A$17:$I$31,9,FALSE))=TRUE,0,VLOOKUP($C45,'Canadian Champs MO'!$A$17:$I$31,9,FALSE))</f>
        <v>0</v>
      </c>
      <c r="Q45" s="23">
        <f>IF(ISNA(VLOOKUP($C45,'North Bay TT Day 2'!$A$17:$I$31,9,FALSE))=TRUE,0,VLOOKUP($C45,'North Bay TT Day 2'!$A$17:$I$31,9,FALSE))</f>
        <v>0</v>
      </c>
    </row>
    <row r="46" spans="1:17" ht="15" customHeight="1">
      <c r="A46" s="96"/>
      <c r="B46" s="96"/>
      <c r="C46" s="95"/>
      <c r="D46" s="99" t="str">
        <f>IF(ISNA(VLOOKUP($C46,'RPA Caclulations'!$C$6:$K$91,3,FALSE))=TRUE,"0",VLOOKUP($C46,'RPA Caclulations'!$C$6:$K$91,3,FALSE))</f>
        <v>0</v>
      </c>
      <c r="E46" s="22" t="str">
        <f>IF(ISNA(VLOOKUP($C46,'Calabogie Canada Cup Jan 13'!$A$17:$I$37,9,FALSE))=TRUE,"0",VLOOKUP($C46,'Calabogie Canada Cup Jan 13'!$A$17:$I$37,9,FALSE))</f>
        <v>0</v>
      </c>
      <c r="F46" s="22" t="str">
        <f>IF(ISNA(VLOOKUP($C46,'Calabogie Canada Cup Jan 14'!$A$17:$I$31,9,FALSE))=TRUE,"0",VLOOKUP($C46,'Calabogie Canada Cup Jan 14'!$A$17:$I$31,9,FALSE))</f>
        <v>0</v>
      </c>
      <c r="G46" s="23">
        <f>IF(ISNA(VLOOKUP($C46,'NorAm Val St-Come - MO'!$A$17:$I$31,9,FALSE))=TRUE,0,VLOOKUP($C46,'NorAm Val St-Come - MO'!$A$17:$I$31,9,FALSE))</f>
        <v>0</v>
      </c>
      <c r="H46" s="23">
        <f>IF(ISNA(VLOOKUP($C46,'NorAm Val St-Come - DM'!$A$17:$I$31,9,FALSE))=TRUE,0,VLOOKUP($C46,'NorAm Val St-Come - DM'!$A$17:$I$31,9,FALSE))</f>
        <v>0</v>
      </c>
      <c r="I46" s="23">
        <f>IF(ISNA(VLOOKUP($C46,'North Bay TT Day 1'!$A$17:$I$31,9,FALSE))=TRUE,0,VLOOKUP($C46,'North Bay TT Day 1'!$A$17:$I$31,9,FALSE))</f>
        <v>0</v>
      </c>
      <c r="J46" s="23">
        <f>IF(ISNA(VLOOKUP($C46,'North Bay TT Day 2'!$A$17:$I$31,9,FALSE))=TRUE,0,VLOOKUP($C46,'North Bay TT Day 2'!$A$17:$I$31,9,FALSE))</f>
        <v>0</v>
      </c>
      <c r="K46" s="23">
        <f>IF(ISNA(VLOOKUP($C46,'North Bay TT Day 2'!$A$17:$I$31,9,FALSE))=TRUE,0,VLOOKUP($C46,'North Bay TT Day 2'!$A$17:$I$31,9,FALSE))</f>
        <v>0</v>
      </c>
      <c r="L46" s="23">
        <f>IF(ISNA(VLOOKUP($C46,'North Bay TT Day 2'!$A$17:$I$31,9,FALSE))=TRUE,0,VLOOKUP($C46,'North Bay TT Day 2'!$A$17:$I$31,9,FALSE))</f>
        <v>0</v>
      </c>
      <c r="M46" s="23">
        <f>IF(ISNA(VLOOKUP($C46,'North Bay TT Day 2'!$A$17:$I$31,9,FALSE))=TRUE,0,VLOOKUP($C46,'North Bay TT Day 2'!$A$17:$I$31,9,FALSE))</f>
        <v>0</v>
      </c>
      <c r="N46" s="23">
        <f>IF(ISNA(VLOOKUP($C46,'North Bay TT Day 2'!$A$17:$I$31,9,FALSE))=TRUE,0,VLOOKUP($C46,'North Bay TT Day 2'!$A$17:$I$31,9,FALSE))</f>
        <v>0</v>
      </c>
      <c r="O46" s="23">
        <f>IF(ISNA(VLOOKUP($C46,'North Bay TT Day 2'!$A$17:$I$31,9,FALSE))=TRUE,0,VLOOKUP($C46,'North Bay TT Day 2'!$A$17:$I$31,9,FALSE))</f>
        <v>0</v>
      </c>
      <c r="P46" s="23">
        <f>IF(ISNA(VLOOKUP($C46,'Canadian Champs MO'!$A$17:$I$31,9,FALSE))=TRUE,0,VLOOKUP($C46,'Canadian Champs MO'!$A$17:$I$31,9,FALSE))</f>
        <v>0</v>
      </c>
      <c r="Q46" s="23">
        <f>IF(ISNA(VLOOKUP($C46,'North Bay TT Day 2'!$A$17:$I$31,9,FALSE))=TRUE,0,VLOOKUP($C46,'North Bay TT Day 2'!$A$17:$I$31,9,FALSE))</f>
        <v>0</v>
      </c>
    </row>
    <row r="47" spans="1:17" ht="15" customHeight="1">
      <c r="A47" s="96"/>
      <c r="B47" s="96"/>
      <c r="C47" s="95"/>
      <c r="D47" s="99" t="str">
        <f>IF(ISNA(VLOOKUP($C47,'RPA Caclulations'!$C$6:$K$91,3,FALSE))=TRUE,"0",VLOOKUP($C47,'RPA Caclulations'!$C$6:$K$91,3,FALSE))</f>
        <v>0</v>
      </c>
      <c r="E47" s="22" t="str">
        <f>IF(ISNA(VLOOKUP($C47,'Calabogie Canada Cup Jan 13'!$A$17:$I$37,9,FALSE))=TRUE,"0",VLOOKUP($C47,'Calabogie Canada Cup Jan 13'!$A$17:$I$37,9,FALSE))</f>
        <v>0</v>
      </c>
      <c r="F47" s="22" t="str">
        <f>IF(ISNA(VLOOKUP($C47,'Calabogie Canada Cup Jan 14'!$A$17:$I$31,9,FALSE))=TRUE,"0",VLOOKUP($C47,'Calabogie Canada Cup Jan 14'!$A$17:$I$31,9,FALSE))</f>
        <v>0</v>
      </c>
      <c r="G47" s="23">
        <f>IF(ISNA(VLOOKUP($C47,'NorAm Val St-Come - MO'!$A$17:$I$31,9,FALSE))=TRUE,0,VLOOKUP($C47,'NorAm Val St-Come - MO'!$A$17:$I$31,9,FALSE))</f>
        <v>0</v>
      </c>
      <c r="H47" s="23">
        <f>IF(ISNA(VLOOKUP($C47,'NorAm Val St-Come - DM'!$A$17:$I$31,9,FALSE))=TRUE,0,VLOOKUP($C47,'NorAm Val St-Come - DM'!$A$17:$I$31,9,FALSE))</f>
        <v>0</v>
      </c>
      <c r="I47" s="23">
        <f>IF(ISNA(VLOOKUP($C47,'North Bay TT Day 1'!$A$17:$I$31,9,FALSE))=TRUE,0,VLOOKUP($C47,'North Bay TT Day 1'!$A$17:$I$31,9,FALSE))</f>
        <v>0</v>
      </c>
      <c r="J47" s="23">
        <f>IF(ISNA(VLOOKUP($C47,'North Bay TT Day 2'!$A$17:$I$31,9,FALSE))=TRUE,0,VLOOKUP($C47,'North Bay TT Day 2'!$A$17:$I$31,9,FALSE))</f>
        <v>0</v>
      </c>
      <c r="K47" s="23">
        <f>IF(ISNA(VLOOKUP($C47,'North Bay TT Day 2'!$A$17:$I$31,9,FALSE))=TRUE,0,VLOOKUP($C47,'North Bay TT Day 2'!$A$17:$I$31,9,FALSE))</f>
        <v>0</v>
      </c>
      <c r="L47" s="23">
        <f>IF(ISNA(VLOOKUP($C47,'North Bay TT Day 2'!$A$17:$I$31,9,FALSE))=TRUE,0,VLOOKUP($C47,'North Bay TT Day 2'!$A$17:$I$31,9,FALSE))</f>
        <v>0</v>
      </c>
      <c r="M47" s="23">
        <f>IF(ISNA(VLOOKUP($C47,'North Bay TT Day 2'!$A$17:$I$31,9,FALSE))=TRUE,0,VLOOKUP($C47,'North Bay TT Day 2'!$A$17:$I$31,9,FALSE))</f>
        <v>0</v>
      </c>
      <c r="N47" s="23">
        <f>IF(ISNA(VLOOKUP($C47,'North Bay TT Day 2'!$A$17:$I$31,9,FALSE))=TRUE,0,VLOOKUP($C47,'North Bay TT Day 2'!$A$17:$I$31,9,FALSE))</f>
        <v>0</v>
      </c>
      <c r="O47" s="23">
        <f>IF(ISNA(VLOOKUP($C47,'North Bay TT Day 2'!$A$17:$I$31,9,FALSE))=TRUE,0,VLOOKUP($C47,'North Bay TT Day 2'!$A$17:$I$31,9,FALSE))</f>
        <v>0</v>
      </c>
      <c r="P47" s="23">
        <f>IF(ISNA(VLOOKUP($C47,'Canadian Champs MO'!$A$17:$I$31,9,FALSE))=TRUE,0,VLOOKUP($C47,'Canadian Champs MO'!$A$17:$I$31,9,FALSE))</f>
        <v>0</v>
      </c>
      <c r="Q47" s="23">
        <f>IF(ISNA(VLOOKUP($C47,'North Bay TT Day 2'!$A$17:$I$31,9,FALSE))=TRUE,0,VLOOKUP($C47,'North Bay TT Day 2'!$A$17:$I$31,9,FALSE))</f>
        <v>0</v>
      </c>
    </row>
    <row r="48" spans="1:17" ht="15" customHeight="1">
      <c r="A48" s="94"/>
      <c r="B48" s="94"/>
      <c r="C48" s="97"/>
      <c r="D48" s="99" t="str">
        <f>IF(ISNA(VLOOKUP($C48,'RPA Caclulations'!$C$6:$K$91,3,FALSE))=TRUE,"0",VLOOKUP($C48,'RPA Caclulations'!$C$6:$K$91,3,FALSE))</f>
        <v>0</v>
      </c>
      <c r="E48" s="22" t="str">
        <f>IF(ISNA(VLOOKUP($C48,'Calabogie Canada Cup Jan 13'!$A$17:$I$37,9,FALSE))=TRUE,"0",VLOOKUP($C48,'Calabogie Canada Cup Jan 13'!$A$17:$I$37,9,FALSE))</f>
        <v>0</v>
      </c>
      <c r="F48" s="22" t="str">
        <f>IF(ISNA(VLOOKUP($C48,'Calabogie Canada Cup Jan 14'!$A$17:$I$31,9,FALSE))=TRUE,"0",VLOOKUP($C48,'Calabogie Canada Cup Jan 14'!$A$17:$I$31,9,FALSE))</f>
        <v>0</v>
      </c>
      <c r="G48" s="23">
        <f>IF(ISNA(VLOOKUP($C48,'NorAm Val St-Come - MO'!$A$17:$I$31,9,FALSE))=TRUE,0,VLOOKUP($C48,'NorAm Val St-Come - MO'!$A$17:$I$31,9,FALSE))</f>
        <v>0</v>
      </c>
      <c r="H48" s="23">
        <f>IF(ISNA(VLOOKUP($C48,'NorAm Val St-Come - DM'!$A$17:$I$31,9,FALSE))=TRUE,0,VLOOKUP($C48,'NorAm Val St-Come - DM'!$A$17:$I$31,9,FALSE))</f>
        <v>0</v>
      </c>
      <c r="I48" s="23">
        <f>IF(ISNA(VLOOKUP($C48,'North Bay TT Day 1'!$A$17:$I$31,9,FALSE))=TRUE,0,VLOOKUP($C48,'North Bay TT Day 1'!$A$17:$I$31,9,FALSE))</f>
        <v>0</v>
      </c>
      <c r="J48" s="23">
        <f>IF(ISNA(VLOOKUP($C48,'North Bay TT Day 2'!$A$17:$I$31,9,FALSE))=TRUE,0,VLOOKUP($C48,'North Bay TT Day 2'!$A$17:$I$31,9,FALSE))</f>
        <v>0</v>
      </c>
      <c r="K48" s="23">
        <f>IF(ISNA(VLOOKUP($C48,'North Bay TT Day 2'!$A$17:$I$31,9,FALSE))=TRUE,0,VLOOKUP($C48,'North Bay TT Day 2'!$A$17:$I$31,9,FALSE))</f>
        <v>0</v>
      </c>
      <c r="L48" s="23">
        <f>IF(ISNA(VLOOKUP($C48,'North Bay TT Day 2'!$A$17:$I$31,9,FALSE))=TRUE,0,VLOOKUP($C48,'North Bay TT Day 2'!$A$17:$I$31,9,FALSE))</f>
        <v>0</v>
      </c>
      <c r="M48" s="23">
        <f>IF(ISNA(VLOOKUP($C48,'North Bay TT Day 2'!$A$17:$I$31,9,FALSE))=TRUE,0,VLOOKUP($C48,'North Bay TT Day 2'!$A$17:$I$31,9,FALSE))</f>
        <v>0</v>
      </c>
      <c r="N48" s="23">
        <f>IF(ISNA(VLOOKUP($C48,'North Bay TT Day 2'!$A$17:$I$31,9,FALSE))=TRUE,0,VLOOKUP($C48,'North Bay TT Day 2'!$A$17:$I$31,9,FALSE))</f>
        <v>0</v>
      </c>
      <c r="O48" s="23">
        <f>IF(ISNA(VLOOKUP($C48,'North Bay TT Day 2'!$A$17:$I$31,9,FALSE))=TRUE,0,VLOOKUP($C48,'North Bay TT Day 2'!$A$17:$I$31,9,FALSE))</f>
        <v>0</v>
      </c>
      <c r="P48" s="23">
        <f>IF(ISNA(VLOOKUP($C48,'Canadian Champs MO'!$A$17:$I$31,9,FALSE))=TRUE,0,VLOOKUP($C48,'Canadian Champs MO'!$A$17:$I$31,9,FALSE))</f>
        <v>0</v>
      </c>
      <c r="Q48" s="23">
        <f>IF(ISNA(VLOOKUP($C48,'North Bay TT Day 2'!$A$17:$I$31,9,FALSE))=TRUE,0,VLOOKUP($C48,'North Bay TT Day 2'!$A$17:$I$31,9,FALSE))</f>
        <v>0</v>
      </c>
    </row>
    <row r="49" spans="1:17" ht="15" customHeight="1">
      <c r="A49" s="96"/>
      <c r="B49" s="96"/>
      <c r="C49" s="95"/>
      <c r="D49" s="99" t="str">
        <f>IF(ISNA(VLOOKUP($C49,'RPA Caclulations'!$C$6:$K$91,3,FALSE))=TRUE,"0",VLOOKUP($C49,'RPA Caclulations'!$C$6:$K$91,3,FALSE))</f>
        <v>0</v>
      </c>
      <c r="E49" s="22" t="str">
        <f>IF(ISNA(VLOOKUP($C49,'Calabogie Canada Cup Jan 13'!$A$17:$I$37,9,FALSE))=TRUE,"0",VLOOKUP($C49,'Calabogie Canada Cup Jan 13'!$A$17:$I$37,9,FALSE))</f>
        <v>0</v>
      </c>
      <c r="F49" s="22" t="str">
        <f>IF(ISNA(VLOOKUP($C49,'Calabogie Canada Cup Jan 14'!$A$17:$I$31,9,FALSE))=TRUE,"0",VLOOKUP($C49,'Calabogie Canada Cup Jan 14'!$A$17:$I$31,9,FALSE))</f>
        <v>0</v>
      </c>
      <c r="G49" s="23">
        <f>IF(ISNA(VLOOKUP($C49,'NorAm Val St-Come - MO'!$A$17:$I$31,9,FALSE))=TRUE,0,VLOOKUP($C49,'NorAm Val St-Come - MO'!$A$17:$I$31,9,FALSE))</f>
        <v>0</v>
      </c>
      <c r="H49" s="23">
        <f>IF(ISNA(VLOOKUP($C49,'NorAm Val St-Come - DM'!$A$17:$I$31,9,FALSE))=TRUE,0,VLOOKUP($C49,'NorAm Val St-Come - DM'!$A$17:$I$31,9,FALSE))</f>
        <v>0</v>
      </c>
      <c r="I49" s="23">
        <f>IF(ISNA(VLOOKUP($C49,'North Bay TT Day 1'!$A$17:$I$31,9,FALSE))=TRUE,0,VLOOKUP($C49,'North Bay TT Day 1'!$A$17:$I$31,9,FALSE))</f>
        <v>0</v>
      </c>
      <c r="J49" s="23">
        <f>IF(ISNA(VLOOKUP($C49,'North Bay TT Day 2'!$A$17:$I$31,9,FALSE))=TRUE,0,VLOOKUP($C49,'North Bay TT Day 2'!$A$17:$I$31,9,FALSE))</f>
        <v>0</v>
      </c>
      <c r="K49" s="23">
        <f>IF(ISNA(VLOOKUP($C49,'North Bay TT Day 2'!$A$17:$I$31,9,FALSE))=TRUE,0,VLOOKUP($C49,'North Bay TT Day 2'!$A$17:$I$31,9,FALSE))</f>
        <v>0</v>
      </c>
      <c r="L49" s="23">
        <f>IF(ISNA(VLOOKUP($C49,'North Bay TT Day 2'!$A$17:$I$31,9,FALSE))=TRUE,0,VLOOKUP($C49,'North Bay TT Day 2'!$A$17:$I$31,9,FALSE))</f>
        <v>0</v>
      </c>
      <c r="M49" s="23">
        <f>IF(ISNA(VLOOKUP($C49,'North Bay TT Day 2'!$A$17:$I$31,9,FALSE))=TRUE,0,VLOOKUP($C49,'North Bay TT Day 2'!$A$17:$I$31,9,FALSE))</f>
        <v>0</v>
      </c>
      <c r="N49" s="23">
        <f>IF(ISNA(VLOOKUP($C49,'North Bay TT Day 2'!$A$17:$I$31,9,FALSE))=TRUE,0,VLOOKUP($C49,'North Bay TT Day 2'!$A$17:$I$31,9,FALSE))</f>
        <v>0</v>
      </c>
      <c r="O49" s="23">
        <f>IF(ISNA(VLOOKUP($C49,'North Bay TT Day 2'!$A$17:$I$31,9,FALSE))=TRUE,0,VLOOKUP($C49,'North Bay TT Day 2'!$A$17:$I$31,9,FALSE))</f>
        <v>0</v>
      </c>
      <c r="P49" s="23">
        <f>IF(ISNA(VLOOKUP($C49,'Canadian Champs MO'!$A$17:$I$31,9,FALSE))=TRUE,0,VLOOKUP($C49,'Canadian Champs MO'!$A$17:$I$31,9,FALSE))</f>
        <v>0</v>
      </c>
      <c r="Q49" s="23">
        <f>IF(ISNA(VLOOKUP($C49,'North Bay TT Day 2'!$A$17:$I$31,9,FALSE))=TRUE,0,VLOOKUP($C49,'North Bay TT Day 2'!$A$17:$I$31,9,FALSE))</f>
        <v>0</v>
      </c>
    </row>
    <row r="50" spans="1:17" ht="15" customHeight="1">
      <c r="A50" s="96"/>
      <c r="B50" s="96"/>
      <c r="C50" s="97"/>
      <c r="D50" s="99" t="str">
        <f>IF(ISNA(VLOOKUP($C50,'RPA Caclulations'!$C$6:$K$91,3,FALSE))=TRUE,"0",VLOOKUP($C50,'RPA Caclulations'!$C$6:$K$91,3,FALSE))</f>
        <v>0</v>
      </c>
      <c r="E50" s="22" t="str">
        <f>IF(ISNA(VLOOKUP($C50,'Calabogie Canada Cup Jan 13'!$A$17:$I$37,9,FALSE))=TRUE,"0",VLOOKUP($C50,'Calabogie Canada Cup Jan 13'!$A$17:$I$37,9,FALSE))</f>
        <v>0</v>
      </c>
      <c r="F50" s="22" t="str">
        <f>IF(ISNA(VLOOKUP($C50,'Calabogie Canada Cup Jan 14'!$A$17:$I$31,9,FALSE))=TRUE,"0",VLOOKUP($C50,'Calabogie Canada Cup Jan 14'!$A$17:$I$31,9,FALSE))</f>
        <v>0</v>
      </c>
      <c r="G50" s="23">
        <f>IF(ISNA(VLOOKUP($C50,'NorAm Val St-Come - MO'!$A$17:$I$31,9,FALSE))=TRUE,0,VLOOKUP($C50,'NorAm Val St-Come - MO'!$A$17:$I$31,9,FALSE))</f>
        <v>0</v>
      </c>
      <c r="H50" s="23">
        <f>IF(ISNA(VLOOKUP($C50,'NorAm Val St-Come - DM'!$A$17:$I$31,9,FALSE))=TRUE,0,VLOOKUP($C50,'NorAm Val St-Come - DM'!$A$17:$I$31,9,FALSE))</f>
        <v>0</v>
      </c>
      <c r="I50" s="23">
        <f>IF(ISNA(VLOOKUP($C50,'North Bay TT Day 1'!$A$17:$I$31,9,FALSE))=TRUE,0,VLOOKUP($C50,'North Bay TT Day 1'!$A$17:$I$31,9,FALSE))</f>
        <v>0</v>
      </c>
      <c r="J50" s="23">
        <f>IF(ISNA(VLOOKUP($C50,'North Bay TT Day 2'!$A$17:$I$31,9,FALSE))=TRUE,0,VLOOKUP($C50,'North Bay TT Day 2'!$A$17:$I$31,9,FALSE))</f>
        <v>0</v>
      </c>
      <c r="K50" s="23">
        <f>IF(ISNA(VLOOKUP($C50,'North Bay TT Day 2'!$A$17:$I$31,9,FALSE))=TRUE,0,VLOOKUP($C50,'North Bay TT Day 2'!$A$17:$I$31,9,FALSE))</f>
        <v>0</v>
      </c>
      <c r="L50" s="23">
        <f>IF(ISNA(VLOOKUP($C50,'North Bay TT Day 2'!$A$17:$I$31,9,FALSE))=TRUE,0,VLOOKUP($C50,'North Bay TT Day 2'!$A$17:$I$31,9,FALSE))</f>
        <v>0</v>
      </c>
      <c r="M50" s="23">
        <f>IF(ISNA(VLOOKUP($C50,'North Bay TT Day 2'!$A$17:$I$31,9,FALSE))=TRUE,0,VLOOKUP($C50,'North Bay TT Day 2'!$A$17:$I$31,9,FALSE))</f>
        <v>0</v>
      </c>
      <c r="N50" s="23">
        <f>IF(ISNA(VLOOKUP($C50,'North Bay TT Day 2'!$A$17:$I$31,9,FALSE))=TRUE,0,VLOOKUP($C50,'North Bay TT Day 2'!$A$17:$I$31,9,FALSE))</f>
        <v>0</v>
      </c>
      <c r="O50" s="23">
        <f>IF(ISNA(VLOOKUP($C50,'North Bay TT Day 2'!$A$17:$I$31,9,FALSE))=TRUE,0,VLOOKUP($C50,'North Bay TT Day 2'!$A$17:$I$31,9,FALSE))</f>
        <v>0</v>
      </c>
      <c r="P50" s="23">
        <f>IF(ISNA(VLOOKUP($C50,'Canadian Champs MO'!$A$17:$I$31,9,FALSE))=TRUE,0,VLOOKUP($C50,'Canadian Champs MO'!$A$17:$I$31,9,FALSE))</f>
        <v>0</v>
      </c>
      <c r="Q50" s="23">
        <f>IF(ISNA(VLOOKUP($C50,'North Bay TT Day 2'!$A$17:$I$31,9,FALSE))=TRUE,0,VLOOKUP($C50,'North Bay TT Day 2'!$A$17:$I$31,9,FALSE))</f>
        <v>0</v>
      </c>
    </row>
    <row r="51" spans="1:17" ht="15" customHeight="1">
      <c r="A51" s="96"/>
      <c r="B51" s="96"/>
      <c r="C51" s="98"/>
      <c r="D51" s="99" t="str">
        <f>IF(ISNA(VLOOKUP($C51,'RPA Caclulations'!$C$6:$K$91,3,FALSE))=TRUE,"0",VLOOKUP($C51,'RPA Caclulations'!$C$6:$K$91,3,FALSE))</f>
        <v>0</v>
      </c>
      <c r="E51" s="22" t="str">
        <f>IF(ISNA(VLOOKUP($C51,'Calabogie Canada Cup Jan 13'!$A$17:$I$37,9,FALSE))=TRUE,"0",VLOOKUP($C51,'Calabogie Canada Cup Jan 13'!$A$17:$I$37,9,FALSE))</f>
        <v>0</v>
      </c>
      <c r="F51" s="22" t="str">
        <f>IF(ISNA(VLOOKUP($C51,'Calabogie Canada Cup Jan 14'!$A$17:$I$31,9,FALSE))=TRUE,"0",VLOOKUP($C51,'Calabogie Canada Cup Jan 14'!$A$17:$I$31,9,FALSE))</f>
        <v>0</v>
      </c>
      <c r="G51" s="23">
        <f>IF(ISNA(VLOOKUP($C51,'NorAm Val St-Come - MO'!$A$17:$I$31,9,FALSE))=TRUE,0,VLOOKUP($C51,'NorAm Val St-Come - MO'!$A$17:$I$31,9,FALSE))</f>
        <v>0</v>
      </c>
      <c r="H51" s="23">
        <f>IF(ISNA(VLOOKUP($C51,'NorAm Val St-Come - DM'!$A$17:$I$31,9,FALSE))=TRUE,0,VLOOKUP($C51,'NorAm Val St-Come - DM'!$A$17:$I$31,9,FALSE))</f>
        <v>0</v>
      </c>
      <c r="I51" s="23">
        <f>IF(ISNA(VLOOKUP($C51,'North Bay TT Day 1'!$A$17:$I$31,9,FALSE))=TRUE,0,VLOOKUP($C51,'North Bay TT Day 1'!$A$17:$I$31,9,FALSE))</f>
        <v>0</v>
      </c>
      <c r="J51" s="23">
        <f>IF(ISNA(VLOOKUP($C51,'North Bay TT Day 2'!$A$17:$I$31,9,FALSE))=TRUE,0,VLOOKUP($C51,'North Bay TT Day 2'!$A$17:$I$31,9,FALSE))</f>
        <v>0</v>
      </c>
      <c r="K51" s="23">
        <f>IF(ISNA(VLOOKUP($C51,'North Bay TT Day 2'!$A$17:$I$31,9,FALSE))=TRUE,0,VLOOKUP($C51,'North Bay TT Day 2'!$A$17:$I$31,9,FALSE))</f>
        <v>0</v>
      </c>
      <c r="L51" s="23">
        <f>IF(ISNA(VLOOKUP($C51,'North Bay TT Day 2'!$A$17:$I$31,9,FALSE))=TRUE,0,VLOOKUP($C51,'North Bay TT Day 2'!$A$17:$I$31,9,FALSE))</f>
        <v>0</v>
      </c>
      <c r="M51" s="23">
        <f>IF(ISNA(VLOOKUP($C51,'North Bay TT Day 2'!$A$17:$I$31,9,FALSE))=TRUE,0,VLOOKUP($C51,'North Bay TT Day 2'!$A$17:$I$31,9,FALSE))</f>
        <v>0</v>
      </c>
      <c r="N51" s="23">
        <f>IF(ISNA(VLOOKUP($C51,'North Bay TT Day 2'!$A$17:$I$31,9,FALSE))=TRUE,0,VLOOKUP($C51,'North Bay TT Day 2'!$A$17:$I$31,9,FALSE))</f>
        <v>0</v>
      </c>
      <c r="O51" s="23">
        <f>IF(ISNA(VLOOKUP($C51,'North Bay TT Day 2'!$A$17:$I$31,9,FALSE))=TRUE,0,VLOOKUP($C51,'North Bay TT Day 2'!$A$17:$I$31,9,FALSE))</f>
        <v>0</v>
      </c>
      <c r="P51" s="23">
        <f>IF(ISNA(VLOOKUP($C51,'Canadian Champs MO'!$A$17:$I$31,9,FALSE))=TRUE,0,VLOOKUP($C51,'Canadian Champs MO'!$A$17:$I$31,9,FALSE))</f>
        <v>0</v>
      </c>
      <c r="Q51" s="23">
        <f>IF(ISNA(VLOOKUP($C51,'North Bay TT Day 2'!$A$17:$I$31,9,FALSE))=TRUE,0,VLOOKUP($C51,'North Bay TT Day 2'!$A$17:$I$31,9,FALSE))</f>
        <v>0</v>
      </c>
    </row>
    <row r="52" spans="1:17" ht="15" customHeight="1">
      <c r="A52" s="94"/>
      <c r="B52" s="102"/>
      <c r="C52" s="74"/>
      <c r="D52" s="99" t="str">
        <f>IF(ISNA(VLOOKUP($C52,'RPA Caclulations'!$C$6:$K$91,3,FALSE))=TRUE,"0",VLOOKUP($C52,'RPA Caclulations'!$C$6:$K$91,3,FALSE))</f>
        <v>0</v>
      </c>
      <c r="E52" s="22" t="str">
        <f>IF(ISNA(VLOOKUP($C52,'Calabogie Canada Cup Jan 13'!$A$17:$I$37,9,FALSE))=TRUE,"0",VLOOKUP($C52,'Calabogie Canada Cup Jan 13'!$A$17:$I$37,9,FALSE))</f>
        <v>0</v>
      </c>
      <c r="F52" s="22" t="str">
        <f>IF(ISNA(VLOOKUP($C52,'Calabogie Canada Cup Jan 14'!$A$17:$I$31,9,FALSE))=TRUE,"0",VLOOKUP($C52,'Calabogie Canada Cup Jan 14'!$A$17:$I$31,9,FALSE))</f>
        <v>0</v>
      </c>
      <c r="G52" s="23">
        <f>IF(ISNA(VLOOKUP($C52,'NorAm Val St-Come - MO'!$A$17:$I$31,9,FALSE))=TRUE,0,VLOOKUP($C52,'NorAm Val St-Come - MO'!$A$17:$I$31,9,FALSE))</f>
        <v>0</v>
      </c>
      <c r="H52" s="23">
        <f>IF(ISNA(VLOOKUP($C52,'NorAm Val St-Come - DM'!$A$17:$I$31,9,FALSE))=TRUE,0,VLOOKUP($C52,'NorAm Val St-Come - DM'!$A$17:$I$31,9,FALSE))</f>
        <v>0</v>
      </c>
      <c r="I52" s="23">
        <f>IF(ISNA(VLOOKUP($C52,'North Bay TT Day 1'!$A$17:$I$31,9,FALSE))=TRUE,0,VLOOKUP($C52,'North Bay TT Day 1'!$A$17:$I$31,9,FALSE))</f>
        <v>0</v>
      </c>
      <c r="J52" s="23">
        <f>IF(ISNA(VLOOKUP($C52,'North Bay TT Day 2'!$A$17:$I$31,9,FALSE))=TRUE,0,VLOOKUP($C52,'North Bay TT Day 2'!$A$17:$I$31,9,FALSE))</f>
        <v>0</v>
      </c>
      <c r="K52" s="23">
        <f>IF(ISNA(VLOOKUP($C52,'North Bay TT Day 2'!$A$17:$I$31,9,FALSE))=TRUE,0,VLOOKUP($C52,'North Bay TT Day 2'!$A$17:$I$31,9,FALSE))</f>
        <v>0</v>
      </c>
      <c r="L52" s="23">
        <f>IF(ISNA(VLOOKUP($C52,'North Bay TT Day 2'!$A$17:$I$31,9,FALSE))=TRUE,0,VLOOKUP($C52,'North Bay TT Day 2'!$A$17:$I$31,9,FALSE))</f>
        <v>0</v>
      </c>
      <c r="M52" s="23">
        <f>IF(ISNA(VLOOKUP($C52,'North Bay TT Day 2'!$A$17:$I$31,9,FALSE))=TRUE,0,VLOOKUP($C52,'North Bay TT Day 2'!$A$17:$I$31,9,FALSE))</f>
        <v>0</v>
      </c>
      <c r="N52" s="23">
        <f>IF(ISNA(VLOOKUP($C52,'North Bay TT Day 2'!$A$17:$I$31,9,FALSE))=TRUE,0,VLOOKUP($C52,'North Bay TT Day 2'!$A$17:$I$31,9,FALSE))</f>
        <v>0</v>
      </c>
      <c r="O52" s="23">
        <f>IF(ISNA(VLOOKUP($C52,'North Bay TT Day 2'!$A$17:$I$31,9,FALSE))=TRUE,0,VLOOKUP($C52,'North Bay TT Day 2'!$A$17:$I$31,9,FALSE))</f>
        <v>0</v>
      </c>
      <c r="P52" s="23">
        <f>IF(ISNA(VLOOKUP($C52,'Canadian Champs MO'!$A$17:$I$31,9,FALSE))=TRUE,0,VLOOKUP($C52,'Canadian Champs MO'!$A$17:$I$31,9,FALSE))</f>
        <v>0</v>
      </c>
      <c r="Q52" s="23">
        <f>IF(ISNA(VLOOKUP($C52,'North Bay TT Day 2'!$A$17:$I$31,9,FALSE))=TRUE,0,VLOOKUP($C52,'North Bay TT Day 2'!$A$17:$I$31,9,FALSE))</f>
        <v>0</v>
      </c>
    </row>
    <row r="53" spans="1:17" ht="15" customHeight="1">
      <c r="A53" s="96"/>
      <c r="B53" s="96"/>
      <c r="C53" s="95"/>
      <c r="D53" s="99" t="str">
        <f>IF(ISNA(VLOOKUP($C53,'RPA Caclulations'!$C$6:$K$91,3,FALSE))=TRUE,"0",VLOOKUP($C53,'RPA Caclulations'!$C$6:$K$91,3,FALSE))</f>
        <v>0</v>
      </c>
      <c r="E53" s="22" t="str">
        <f>IF(ISNA(VLOOKUP($C53,'Calabogie Canada Cup Jan 13'!$A$17:$I$37,9,FALSE))=TRUE,"0",VLOOKUP($C53,'Calabogie Canada Cup Jan 13'!$A$17:$I$37,9,FALSE))</f>
        <v>0</v>
      </c>
      <c r="F53" s="22" t="str">
        <f>IF(ISNA(VLOOKUP($C53,'Calabogie Canada Cup Jan 14'!$A$17:$I$31,9,FALSE))=TRUE,"0",VLOOKUP($C53,'Calabogie Canada Cup Jan 14'!$A$17:$I$31,9,FALSE))</f>
        <v>0</v>
      </c>
      <c r="G53" s="23">
        <f>IF(ISNA(VLOOKUP($C53,'NorAm Val St-Come - MO'!$A$17:$I$31,9,FALSE))=TRUE,0,VLOOKUP($C53,'NorAm Val St-Come - MO'!$A$17:$I$31,9,FALSE))</f>
        <v>0</v>
      </c>
      <c r="H53" s="23">
        <f>IF(ISNA(VLOOKUP($C53,'NorAm Val St-Come - DM'!$A$17:$I$31,9,FALSE))=TRUE,0,VLOOKUP($C53,'NorAm Val St-Come - DM'!$A$17:$I$31,9,FALSE))</f>
        <v>0</v>
      </c>
      <c r="I53" s="23">
        <f>IF(ISNA(VLOOKUP($C53,'North Bay TT Day 1'!$A$17:$I$31,9,FALSE))=TRUE,0,VLOOKUP($C53,'North Bay TT Day 1'!$A$17:$I$31,9,FALSE))</f>
        <v>0</v>
      </c>
      <c r="J53" s="23">
        <f>IF(ISNA(VLOOKUP($C53,'North Bay TT Day 2'!$A$17:$I$31,9,FALSE))=TRUE,0,VLOOKUP($C53,'North Bay TT Day 2'!$A$17:$I$31,9,FALSE))</f>
        <v>0</v>
      </c>
      <c r="K53" s="23">
        <f>IF(ISNA(VLOOKUP($C53,'North Bay TT Day 2'!$A$17:$I$31,9,FALSE))=TRUE,0,VLOOKUP($C53,'North Bay TT Day 2'!$A$17:$I$31,9,FALSE))</f>
        <v>0</v>
      </c>
      <c r="L53" s="23">
        <f>IF(ISNA(VLOOKUP($C53,'North Bay TT Day 2'!$A$17:$I$31,9,FALSE))=TRUE,0,VLOOKUP($C53,'North Bay TT Day 2'!$A$17:$I$31,9,FALSE))</f>
        <v>0</v>
      </c>
      <c r="M53" s="23">
        <f>IF(ISNA(VLOOKUP($C53,'North Bay TT Day 2'!$A$17:$I$31,9,FALSE))=TRUE,0,VLOOKUP($C53,'North Bay TT Day 2'!$A$17:$I$31,9,FALSE))</f>
        <v>0</v>
      </c>
      <c r="N53" s="23">
        <f>IF(ISNA(VLOOKUP($C53,'North Bay TT Day 2'!$A$17:$I$31,9,FALSE))=TRUE,0,VLOOKUP($C53,'North Bay TT Day 2'!$A$17:$I$31,9,FALSE))</f>
        <v>0</v>
      </c>
      <c r="O53" s="23">
        <f>IF(ISNA(VLOOKUP($C53,'North Bay TT Day 2'!$A$17:$I$31,9,FALSE))=TRUE,0,VLOOKUP($C53,'North Bay TT Day 2'!$A$17:$I$31,9,FALSE))</f>
        <v>0</v>
      </c>
      <c r="P53" s="23">
        <f>IF(ISNA(VLOOKUP($C53,'Canadian Champs MO'!$A$17:$I$31,9,FALSE))=TRUE,0,VLOOKUP($C53,'Canadian Champs MO'!$A$17:$I$31,9,FALSE))</f>
        <v>0</v>
      </c>
      <c r="Q53" s="23">
        <f>IF(ISNA(VLOOKUP($C53,'North Bay TT Day 2'!$A$17:$I$31,9,FALSE))=TRUE,0,VLOOKUP($C53,'North Bay TT Day 2'!$A$17:$I$31,9,FALSE))</f>
        <v>0</v>
      </c>
    </row>
    <row r="54" spans="1:17" ht="15" customHeight="1">
      <c r="A54" s="96"/>
      <c r="B54" s="96"/>
      <c r="C54" s="105"/>
      <c r="D54" s="99" t="str">
        <f>IF(ISNA(VLOOKUP($C54,'RPA Caclulations'!$C$6:$K$91,3,FALSE))=TRUE,"0",VLOOKUP($C54,'RPA Caclulations'!$C$6:$K$91,3,FALSE))</f>
        <v>0</v>
      </c>
      <c r="E54" s="22" t="str">
        <f>IF(ISNA(VLOOKUP($C54,'Calabogie Canada Cup Jan 13'!$A$17:$I$37,9,FALSE))=TRUE,"0",VLOOKUP($C54,'Calabogie Canada Cup Jan 13'!$A$17:$I$37,9,FALSE))</f>
        <v>0</v>
      </c>
      <c r="F54" s="22" t="str">
        <f>IF(ISNA(VLOOKUP($C54,'Calabogie Canada Cup Jan 14'!$A$17:$I$31,9,FALSE))=TRUE,"0",VLOOKUP($C54,'Calabogie Canada Cup Jan 14'!$A$17:$I$31,9,FALSE))</f>
        <v>0</v>
      </c>
      <c r="G54" s="23">
        <f>IF(ISNA(VLOOKUP($C54,'NorAm Val St-Come - MO'!$A$17:$I$31,9,FALSE))=TRUE,0,VLOOKUP($C54,'NorAm Val St-Come - MO'!$A$17:$I$31,9,FALSE))</f>
        <v>0</v>
      </c>
      <c r="H54" s="23">
        <f>IF(ISNA(VLOOKUP($C54,'NorAm Val St-Come - DM'!$A$17:$I$31,9,FALSE))=TRUE,0,VLOOKUP($C54,'NorAm Val St-Come - DM'!$A$17:$I$31,9,FALSE))</f>
        <v>0</v>
      </c>
      <c r="I54" s="23">
        <f>IF(ISNA(VLOOKUP($C54,'North Bay TT Day 1'!$A$17:$I$31,9,FALSE))=TRUE,0,VLOOKUP($C54,'North Bay TT Day 1'!$A$17:$I$31,9,FALSE))</f>
        <v>0</v>
      </c>
      <c r="J54" s="23">
        <f>IF(ISNA(VLOOKUP($C54,'North Bay TT Day 2'!$A$17:$I$31,9,FALSE))=TRUE,0,VLOOKUP($C54,'North Bay TT Day 2'!$A$17:$I$31,9,FALSE))</f>
        <v>0</v>
      </c>
      <c r="K54" s="23">
        <f>IF(ISNA(VLOOKUP($C54,'North Bay TT Day 2'!$A$17:$I$31,9,FALSE))=TRUE,0,VLOOKUP($C54,'North Bay TT Day 2'!$A$17:$I$31,9,FALSE))</f>
        <v>0</v>
      </c>
      <c r="L54" s="23">
        <f>IF(ISNA(VLOOKUP($C54,'North Bay TT Day 2'!$A$17:$I$31,9,FALSE))=TRUE,0,VLOOKUP($C54,'North Bay TT Day 2'!$A$17:$I$31,9,FALSE))</f>
        <v>0</v>
      </c>
      <c r="M54" s="23">
        <f>IF(ISNA(VLOOKUP($C54,'North Bay TT Day 2'!$A$17:$I$31,9,FALSE))=TRUE,0,VLOOKUP($C54,'North Bay TT Day 2'!$A$17:$I$31,9,FALSE))</f>
        <v>0</v>
      </c>
      <c r="N54" s="23">
        <f>IF(ISNA(VLOOKUP($C54,'North Bay TT Day 2'!$A$17:$I$31,9,FALSE))=TRUE,0,VLOOKUP($C54,'North Bay TT Day 2'!$A$17:$I$31,9,FALSE))</f>
        <v>0</v>
      </c>
      <c r="O54" s="23">
        <f>IF(ISNA(VLOOKUP($C54,'North Bay TT Day 2'!$A$17:$I$31,9,FALSE))=TRUE,0,VLOOKUP($C54,'North Bay TT Day 2'!$A$17:$I$31,9,FALSE))</f>
        <v>0</v>
      </c>
      <c r="P54" s="23">
        <f>IF(ISNA(VLOOKUP($C54,'Canadian Champs MO'!$A$17:$I$31,9,FALSE))=TRUE,0,VLOOKUP($C54,'Canadian Champs MO'!$A$17:$I$31,9,FALSE))</f>
        <v>0</v>
      </c>
      <c r="Q54" s="23">
        <f>IF(ISNA(VLOOKUP($C54,'North Bay TT Day 2'!$A$17:$I$31,9,FALSE))=TRUE,0,VLOOKUP($C54,'North Bay TT Day 2'!$A$17:$I$31,9,FALSE))</f>
        <v>0</v>
      </c>
    </row>
    <row r="55" spans="1:17" ht="15" customHeight="1">
      <c r="A55" s="94"/>
      <c r="B55" s="96"/>
      <c r="C55" s="82"/>
      <c r="D55" s="99" t="str">
        <f>IF(ISNA(VLOOKUP($C55,'RPA Caclulations'!$C$6:$K$91,3,FALSE))=TRUE,"0",VLOOKUP($C55,'RPA Caclulations'!$C$6:$K$91,3,FALSE))</f>
        <v>0</v>
      </c>
      <c r="E55" s="22" t="str">
        <f>IF(ISNA(VLOOKUP($C55,'Calabogie Canada Cup Jan 13'!$A$17:$I$37,9,FALSE))=TRUE,"0",VLOOKUP($C55,'Calabogie Canada Cup Jan 13'!$A$17:$I$37,9,FALSE))</f>
        <v>0</v>
      </c>
      <c r="F55" s="22" t="str">
        <f>IF(ISNA(VLOOKUP($C55,'Calabogie Canada Cup Jan 14'!$A$17:$I$31,9,FALSE))=TRUE,"0",VLOOKUP($C55,'Calabogie Canada Cup Jan 14'!$A$17:$I$31,9,FALSE))</f>
        <v>0</v>
      </c>
      <c r="G55" s="23">
        <f>IF(ISNA(VLOOKUP($C55,'NorAm Val St-Come - MO'!$A$17:$I$31,9,FALSE))=TRUE,0,VLOOKUP($C55,'NorAm Val St-Come - MO'!$A$17:$I$31,9,FALSE))</f>
        <v>0</v>
      </c>
      <c r="H55" s="23">
        <f>IF(ISNA(VLOOKUP($C55,'NorAm Val St-Come - DM'!$A$17:$I$31,9,FALSE))=TRUE,0,VLOOKUP($C55,'NorAm Val St-Come - DM'!$A$17:$I$31,9,FALSE))</f>
        <v>0</v>
      </c>
      <c r="I55" s="23">
        <f>IF(ISNA(VLOOKUP($C55,'North Bay TT Day 1'!$A$17:$I$31,9,FALSE))=TRUE,0,VLOOKUP($C55,'North Bay TT Day 1'!$A$17:$I$31,9,FALSE))</f>
        <v>0</v>
      </c>
      <c r="J55" s="23">
        <f>IF(ISNA(VLOOKUP($C55,'North Bay TT Day 2'!$A$17:$I$31,9,FALSE))=TRUE,0,VLOOKUP($C55,'North Bay TT Day 2'!$A$17:$I$31,9,FALSE))</f>
        <v>0</v>
      </c>
      <c r="K55" s="23">
        <f>IF(ISNA(VLOOKUP($C55,'North Bay TT Day 2'!$A$17:$I$31,9,FALSE))=TRUE,0,VLOOKUP($C55,'North Bay TT Day 2'!$A$17:$I$31,9,FALSE))</f>
        <v>0</v>
      </c>
      <c r="L55" s="23">
        <f>IF(ISNA(VLOOKUP($C55,'North Bay TT Day 2'!$A$17:$I$31,9,FALSE))=TRUE,0,VLOOKUP($C55,'North Bay TT Day 2'!$A$17:$I$31,9,FALSE))</f>
        <v>0</v>
      </c>
      <c r="M55" s="23">
        <f>IF(ISNA(VLOOKUP($C55,'North Bay TT Day 2'!$A$17:$I$31,9,FALSE))=TRUE,0,VLOOKUP($C55,'North Bay TT Day 2'!$A$17:$I$31,9,FALSE))</f>
        <v>0</v>
      </c>
      <c r="N55" s="23">
        <f>IF(ISNA(VLOOKUP($C55,'North Bay TT Day 2'!$A$17:$I$31,9,FALSE))=TRUE,0,VLOOKUP($C55,'North Bay TT Day 2'!$A$17:$I$31,9,FALSE))</f>
        <v>0</v>
      </c>
      <c r="O55" s="23">
        <f>IF(ISNA(VLOOKUP($C55,'North Bay TT Day 2'!$A$17:$I$31,9,FALSE))=TRUE,0,VLOOKUP($C55,'North Bay TT Day 2'!$A$17:$I$31,9,FALSE))</f>
        <v>0</v>
      </c>
      <c r="P55" s="23">
        <f>IF(ISNA(VLOOKUP($C55,'Canadian Champs MO'!$A$17:$I$31,9,FALSE))=TRUE,0,VLOOKUP($C55,'Canadian Champs MO'!$A$17:$I$31,9,FALSE))</f>
        <v>0</v>
      </c>
      <c r="Q55" s="23">
        <f>IF(ISNA(VLOOKUP($C55,'North Bay TT Day 2'!$A$17:$I$31,9,FALSE))=TRUE,0,VLOOKUP($C55,'North Bay TT Day 2'!$A$17:$I$31,9,FALSE))</f>
        <v>0</v>
      </c>
    </row>
    <row r="56" spans="1:17" ht="15" customHeight="1">
      <c r="A56" s="94"/>
      <c r="B56" s="94"/>
      <c r="C56" s="100"/>
      <c r="D56" s="99" t="str">
        <f>IF(ISNA(VLOOKUP($C56,'RPA Caclulations'!$C$6:$K$91,3,FALSE))=TRUE,"0",VLOOKUP($C56,'RPA Caclulations'!$C$6:$K$91,3,FALSE))</f>
        <v>0</v>
      </c>
      <c r="E56" s="22" t="str">
        <f>IF(ISNA(VLOOKUP($C56,'Calabogie Canada Cup Jan 13'!$A$17:$I$37,9,FALSE))=TRUE,"0",VLOOKUP($C56,'Calabogie Canada Cup Jan 13'!$A$17:$I$37,9,FALSE))</f>
        <v>0</v>
      </c>
      <c r="F56" s="22" t="str">
        <f>IF(ISNA(VLOOKUP($C56,'Calabogie Canada Cup Jan 14'!$A$17:$I$31,9,FALSE))=TRUE,"0",VLOOKUP($C56,'Calabogie Canada Cup Jan 14'!$A$17:$I$31,9,FALSE))</f>
        <v>0</v>
      </c>
      <c r="G56" s="23">
        <f>IF(ISNA(VLOOKUP($C56,'NorAm Val St-Come - MO'!$A$17:$I$31,9,FALSE))=TRUE,0,VLOOKUP($C56,'NorAm Val St-Come - MO'!$A$17:$I$31,9,FALSE))</f>
        <v>0</v>
      </c>
      <c r="H56" s="23">
        <f>IF(ISNA(VLOOKUP($C56,'NorAm Val St-Come - DM'!$A$17:$I$31,9,FALSE))=TRUE,0,VLOOKUP($C56,'NorAm Val St-Come - DM'!$A$17:$I$31,9,FALSE))</f>
        <v>0</v>
      </c>
      <c r="I56" s="23">
        <f>IF(ISNA(VLOOKUP($C56,'North Bay TT Day 1'!$A$17:$I$31,9,FALSE))=TRUE,0,VLOOKUP($C56,'North Bay TT Day 1'!$A$17:$I$31,9,FALSE))</f>
        <v>0</v>
      </c>
      <c r="J56" s="23">
        <f>IF(ISNA(VLOOKUP($C56,'North Bay TT Day 2'!$A$17:$I$31,9,FALSE))=TRUE,0,VLOOKUP($C56,'North Bay TT Day 2'!$A$17:$I$31,9,FALSE))</f>
        <v>0</v>
      </c>
      <c r="K56" s="23">
        <f>IF(ISNA(VLOOKUP($C56,'North Bay TT Day 2'!$A$17:$I$31,9,FALSE))=TRUE,0,VLOOKUP($C56,'North Bay TT Day 2'!$A$17:$I$31,9,FALSE))</f>
        <v>0</v>
      </c>
      <c r="L56" s="23">
        <f>IF(ISNA(VLOOKUP($C56,'North Bay TT Day 2'!$A$17:$I$31,9,FALSE))=TRUE,0,VLOOKUP($C56,'North Bay TT Day 2'!$A$17:$I$31,9,FALSE))</f>
        <v>0</v>
      </c>
      <c r="M56" s="23">
        <f>IF(ISNA(VLOOKUP($C56,'North Bay TT Day 2'!$A$17:$I$31,9,FALSE))=TRUE,0,VLOOKUP($C56,'North Bay TT Day 2'!$A$17:$I$31,9,FALSE))</f>
        <v>0</v>
      </c>
      <c r="N56" s="23">
        <f>IF(ISNA(VLOOKUP($C56,'North Bay TT Day 2'!$A$17:$I$31,9,FALSE))=TRUE,0,VLOOKUP($C56,'North Bay TT Day 2'!$A$17:$I$31,9,FALSE))</f>
        <v>0</v>
      </c>
      <c r="O56" s="23">
        <f>IF(ISNA(VLOOKUP($C56,'North Bay TT Day 2'!$A$17:$I$31,9,FALSE))=TRUE,0,VLOOKUP($C56,'North Bay TT Day 2'!$A$17:$I$31,9,FALSE))</f>
        <v>0</v>
      </c>
      <c r="P56" s="23">
        <f>IF(ISNA(VLOOKUP($C56,'Canadian Champs MO'!$A$17:$I$31,9,FALSE))=TRUE,0,VLOOKUP($C56,'Canadian Champs MO'!$A$17:$I$31,9,FALSE))</f>
        <v>0</v>
      </c>
      <c r="Q56" s="23">
        <f>IF(ISNA(VLOOKUP($C56,'North Bay TT Day 2'!$A$17:$I$31,9,FALSE))=TRUE,0,VLOOKUP($C56,'North Bay TT Day 2'!$A$17:$I$31,9,FALSE))</f>
        <v>0</v>
      </c>
    </row>
    <row r="57" spans="1:17" ht="15" customHeight="1">
      <c r="A57" s="94"/>
      <c r="B57" s="94"/>
      <c r="C57" s="97"/>
      <c r="D57" s="99" t="str">
        <f>IF(ISNA(VLOOKUP($C57,'RPA Caclulations'!$C$6:$K$91,3,FALSE))=TRUE,"0",VLOOKUP($C57,'RPA Caclulations'!$C$6:$K$91,3,FALSE))</f>
        <v>0</v>
      </c>
      <c r="E57" s="22" t="str">
        <f>IF(ISNA(VLOOKUP($C57,'Calabogie Canada Cup Jan 13'!$A$17:$I$37,9,FALSE))=TRUE,"0",VLOOKUP($C57,'Calabogie Canada Cup Jan 13'!$A$17:$I$37,9,FALSE))</f>
        <v>0</v>
      </c>
      <c r="F57" s="22" t="str">
        <f>IF(ISNA(VLOOKUP($C57,'Calabogie Canada Cup Jan 14'!$A$17:$I$31,9,FALSE))=TRUE,"0",VLOOKUP($C57,'Calabogie Canada Cup Jan 14'!$A$17:$I$31,9,FALSE))</f>
        <v>0</v>
      </c>
      <c r="G57" s="23">
        <f>IF(ISNA(VLOOKUP($C57,'NorAm Val St-Come - MO'!$A$17:$I$31,9,FALSE))=TRUE,0,VLOOKUP($C57,'NorAm Val St-Come - MO'!$A$17:$I$31,9,FALSE))</f>
        <v>0</v>
      </c>
      <c r="H57" s="23">
        <f>IF(ISNA(VLOOKUP($C57,'NorAm Val St-Come - DM'!$A$17:$I$31,9,FALSE))=TRUE,0,VLOOKUP($C57,'NorAm Val St-Come - DM'!$A$17:$I$31,9,FALSE))</f>
        <v>0</v>
      </c>
      <c r="I57" s="23">
        <f>IF(ISNA(VLOOKUP($C57,'North Bay TT Day 1'!$A$17:$I$31,9,FALSE))=TRUE,0,VLOOKUP($C57,'North Bay TT Day 1'!$A$17:$I$31,9,FALSE))</f>
        <v>0</v>
      </c>
      <c r="J57" s="23">
        <f>IF(ISNA(VLOOKUP($C57,'North Bay TT Day 2'!$A$17:$I$31,9,FALSE))=TRUE,0,VLOOKUP($C57,'North Bay TT Day 2'!$A$17:$I$31,9,FALSE))</f>
        <v>0</v>
      </c>
      <c r="K57" s="23">
        <f>IF(ISNA(VLOOKUP($C57,'North Bay TT Day 2'!$A$17:$I$31,9,FALSE))=TRUE,0,VLOOKUP($C57,'North Bay TT Day 2'!$A$17:$I$31,9,FALSE))</f>
        <v>0</v>
      </c>
      <c r="L57" s="23">
        <f>IF(ISNA(VLOOKUP($C57,'North Bay TT Day 2'!$A$17:$I$31,9,FALSE))=TRUE,0,VLOOKUP($C57,'North Bay TT Day 2'!$A$17:$I$31,9,FALSE))</f>
        <v>0</v>
      </c>
      <c r="M57" s="23">
        <f>IF(ISNA(VLOOKUP($C57,'North Bay TT Day 2'!$A$17:$I$31,9,FALSE))=TRUE,0,VLOOKUP($C57,'North Bay TT Day 2'!$A$17:$I$31,9,FALSE))</f>
        <v>0</v>
      </c>
      <c r="N57" s="23">
        <f>IF(ISNA(VLOOKUP($C57,'North Bay TT Day 2'!$A$17:$I$31,9,FALSE))=TRUE,0,VLOOKUP($C57,'North Bay TT Day 2'!$A$17:$I$31,9,FALSE))</f>
        <v>0</v>
      </c>
      <c r="O57" s="23">
        <f>IF(ISNA(VLOOKUP($C57,'North Bay TT Day 2'!$A$17:$I$31,9,FALSE))=TRUE,0,VLOOKUP($C57,'North Bay TT Day 2'!$A$17:$I$31,9,FALSE))</f>
        <v>0</v>
      </c>
      <c r="P57" s="23">
        <f>IF(ISNA(VLOOKUP($C57,'Canadian Champs MO'!$A$17:$I$31,9,FALSE))=TRUE,0,VLOOKUP($C57,'Canadian Champs MO'!$A$17:$I$31,9,FALSE))</f>
        <v>0</v>
      </c>
      <c r="Q57" s="23">
        <f>IF(ISNA(VLOOKUP($C57,'North Bay TT Day 2'!$A$17:$I$31,9,FALSE))=TRUE,0,VLOOKUP($C57,'North Bay TT Day 2'!$A$17:$I$31,9,FALSE))</f>
        <v>0</v>
      </c>
    </row>
    <row r="58" spans="1:17" ht="15" customHeight="1">
      <c r="A58" s="96"/>
      <c r="B58" s="96"/>
      <c r="C58" s="98"/>
      <c r="D58" s="99" t="str">
        <f>IF(ISNA(VLOOKUP($C58,'RPA Caclulations'!$C$6:$K$91,3,FALSE))=TRUE,"0",VLOOKUP($C58,'RPA Caclulations'!$C$6:$K$91,3,FALSE))</f>
        <v>0</v>
      </c>
      <c r="E58" s="22" t="str">
        <f>IF(ISNA(VLOOKUP($C58,'Calabogie Canada Cup Jan 13'!$A$17:$I$37,9,FALSE))=TRUE,"0",VLOOKUP($C58,'Calabogie Canada Cup Jan 13'!$A$17:$I$37,9,FALSE))</f>
        <v>0</v>
      </c>
      <c r="F58" s="22" t="str">
        <f>IF(ISNA(VLOOKUP($C58,'Calabogie Canada Cup Jan 14'!$A$17:$I$31,9,FALSE))=TRUE,"0",VLOOKUP($C58,'Calabogie Canada Cup Jan 14'!$A$17:$I$31,9,FALSE))</f>
        <v>0</v>
      </c>
      <c r="G58" s="23">
        <f>IF(ISNA(VLOOKUP($C58,'NorAm Val St-Come - MO'!$A$17:$I$31,9,FALSE))=TRUE,0,VLOOKUP($C58,'NorAm Val St-Come - MO'!$A$17:$I$31,9,FALSE))</f>
        <v>0</v>
      </c>
      <c r="H58" s="23">
        <f>IF(ISNA(VLOOKUP($C58,'NorAm Val St-Come - DM'!$A$17:$I$31,9,FALSE))=TRUE,0,VLOOKUP($C58,'NorAm Val St-Come - DM'!$A$17:$I$31,9,FALSE))</f>
        <v>0</v>
      </c>
      <c r="I58" s="23">
        <f>IF(ISNA(VLOOKUP($C58,'North Bay TT Day 1'!$A$17:$I$31,9,FALSE))=TRUE,0,VLOOKUP($C58,'North Bay TT Day 1'!$A$17:$I$31,9,FALSE))</f>
        <v>0</v>
      </c>
      <c r="J58" s="23">
        <f>IF(ISNA(VLOOKUP($C58,'North Bay TT Day 2'!$A$17:$I$31,9,FALSE))=TRUE,0,VLOOKUP($C58,'North Bay TT Day 2'!$A$17:$I$31,9,FALSE))</f>
        <v>0</v>
      </c>
      <c r="K58" s="23">
        <f>IF(ISNA(VLOOKUP($C58,'North Bay TT Day 2'!$A$17:$I$31,9,FALSE))=TRUE,0,VLOOKUP($C58,'North Bay TT Day 2'!$A$17:$I$31,9,FALSE))</f>
        <v>0</v>
      </c>
      <c r="L58" s="23">
        <f>IF(ISNA(VLOOKUP($C58,'North Bay TT Day 2'!$A$17:$I$31,9,FALSE))=TRUE,0,VLOOKUP($C58,'North Bay TT Day 2'!$A$17:$I$31,9,FALSE))</f>
        <v>0</v>
      </c>
      <c r="M58" s="23">
        <f>IF(ISNA(VLOOKUP($C58,'North Bay TT Day 2'!$A$17:$I$31,9,FALSE))=TRUE,0,VLOOKUP($C58,'North Bay TT Day 2'!$A$17:$I$31,9,FALSE))</f>
        <v>0</v>
      </c>
      <c r="N58" s="23">
        <f>IF(ISNA(VLOOKUP($C58,'North Bay TT Day 2'!$A$17:$I$31,9,FALSE))=TRUE,0,VLOOKUP($C58,'North Bay TT Day 2'!$A$17:$I$31,9,FALSE))</f>
        <v>0</v>
      </c>
      <c r="O58" s="23">
        <f>IF(ISNA(VLOOKUP($C58,'North Bay TT Day 2'!$A$17:$I$31,9,FALSE))=TRUE,0,VLOOKUP($C58,'North Bay TT Day 2'!$A$17:$I$31,9,FALSE))</f>
        <v>0</v>
      </c>
      <c r="P58" s="23">
        <f>IF(ISNA(VLOOKUP($C58,'Canadian Champs MO'!$A$17:$I$31,9,FALSE))=TRUE,0,VLOOKUP($C58,'Canadian Champs MO'!$A$17:$I$31,9,FALSE))</f>
        <v>0</v>
      </c>
      <c r="Q58" s="23">
        <f>IF(ISNA(VLOOKUP($C58,'North Bay TT Day 2'!$A$17:$I$31,9,FALSE))=TRUE,0,VLOOKUP($C58,'North Bay TT Day 2'!$A$17:$I$31,9,FALSE))</f>
        <v>0</v>
      </c>
    </row>
    <row r="59" spans="1:17" ht="15" customHeight="1">
      <c r="A59" s="96"/>
      <c r="B59" s="96"/>
      <c r="C59" s="90"/>
      <c r="D59" s="99" t="str">
        <f>IF(ISNA(VLOOKUP($C59,'RPA Caclulations'!$C$6:$K$91,3,FALSE))=TRUE,"0",VLOOKUP($C59,'RPA Caclulations'!$C$6:$K$91,3,FALSE))</f>
        <v>0</v>
      </c>
      <c r="E59" s="22" t="str">
        <f>IF(ISNA(VLOOKUP($C59,'Calabogie Canada Cup Jan 13'!$A$17:$I$37,9,FALSE))=TRUE,"0",VLOOKUP($C59,'Calabogie Canada Cup Jan 13'!$A$17:$I$37,9,FALSE))</f>
        <v>0</v>
      </c>
      <c r="F59" s="22" t="str">
        <f>IF(ISNA(VLOOKUP($C59,'Calabogie Canada Cup Jan 14'!$A$17:$I$31,9,FALSE))=TRUE,"0",VLOOKUP($C59,'Calabogie Canada Cup Jan 14'!$A$17:$I$31,9,FALSE))</f>
        <v>0</v>
      </c>
      <c r="G59" s="23">
        <f>IF(ISNA(VLOOKUP($C59,'NorAm Val St-Come - MO'!$A$17:$I$31,9,FALSE))=TRUE,0,VLOOKUP($C59,'NorAm Val St-Come - MO'!$A$17:$I$31,9,FALSE))</f>
        <v>0</v>
      </c>
      <c r="H59" s="23">
        <f>IF(ISNA(VLOOKUP($C59,'NorAm Val St-Come - DM'!$A$17:$I$31,9,FALSE))=TRUE,0,VLOOKUP($C59,'NorAm Val St-Come - DM'!$A$17:$I$31,9,FALSE))</f>
        <v>0</v>
      </c>
      <c r="I59" s="23">
        <f>IF(ISNA(VLOOKUP($C59,'North Bay TT Day 1'!$A$17:$I$31,9,FALSE))=TRUE,0,VLOOKUP($C59,'North Bay TT Day 1'!$A$17:$I$31,9,FALSE))</f>
        <v>0</v>
      </c>
      <c r="J59" s="23">
        <f>IF(ISNA(VLOOKUP($C59,'North Bay TT Day 2'!$A$17:$I$31,9,FALSE))=TRUE,0,VLOOKUP($C59,'North Bay TT Day 2'!$A$17:$I$31,9,FALSE))</f>
        <v>0</v>
      </c>
      <c r="K59" s="23">
        <f>IF(ISNA(VLOOKUP($C59,'North Bay TT Day 2'!$A$17:$I$31,9,FALSE))=TRUE,0,VLOOKUP($C59,'North Bay TT Day 2'!$A$17:$I$31,9,FALSE))</f>
        <v>0</v>
      </c>
      <c r="L59" s="23">
        <f>IF(ISNA(VLOOKUP($C59,'North Bay TT Day 2'!$A$17:$I$31,9,FALSE))=TRUE,0,VLOOKUP($C59,'North Bay TT Day 2'!$A$17:$I$31,9,FALSE))</f>
        <v>0</v>
      </c>
      <c r="M59" s="23">
        <f>IF(ISNA(VLOOKUP($C59,'North Bay TT Day 2'!$A$17:$I$31,9,FALSE))=TRUE,0,VLOOKUP($C59,'North Bay TT Day 2'!$A$17:$I$31,9,FALSE))</f>
        <v>0</v>
      </c>
      <c r="N59" s="23">
        <f>IF(ISNA(VLOOKUP($C59,'North Bay TT Day 2'!$A$17:$I$31,9,FALSE))=TRUE,0,VLOOKUP($C59,'North Bay TT Day 2'!$A$17:$I$31,9,FALSE))</f>
        <v>0</v>
      </c>
      <c r="O59" s="23">
        <f>IF(ISNA(VLOOKUP($C59,'North Bay TT Day 2'!$A$17:$I$31,9,FALSE))=TRUE,0,VLOOKUP($C59,'North Bay TT Day 2'!$A$17:$I$31,9,FALSE))</f>
        <v>0</v>
      </c>
      <c r="P59" s="23">
        <f>IF(ISNA(VLOOKUP($C59,'Canadian Champs MO'!$A$17:$I$31,9,FALSE))=TRUE,0,VLOOKUP($C59,'Canadian Champs MO'!$A$17:$I$31,9,FALSE))</f>
        <v>0</v>
      </c>
      <c r="Q59" s="23">
        <f>IF(ISNA(VLOOKUP($C59,'North Bay TT Day 2'!$A$17:$I$31,9,FALSE))=TRUE,0,VLOOKUP($C59,'North Bay TT Day 2'!$A$17:$I$31,9,FALSE))</f>
        <v>0</v>
      </c>
    </row>
    <row r="60" spans="1:17" ht="15" customHeight="1">
      <c r="A60" s="96"/>
      <c r="B60" s="96"/>
      <c r="C60" s="82"/>
      <c r="D60" s="99" t="str">
        <f>IF(ISNA(VLOOKUP($C60,'RPA Caclulations'!$C$6:$K$91,3,FALSE))=TRUE,"0",VLOOKUP($C60,'RPA Caclulations'!$C$6:$K$91,3,FALSE))</f>
        <v>0</v>
      </c>
      <c r="E60" s="22" t="str">
        <f>IF(ISNA(VLOOKUP($C60,'Calabogie Canada Cup Jan 13'!$A$17:$I$37,9,FALSE))=TRUE,"0",VLOOKUP($C60,'Calabogie Canada Cup Jan 13'!$A$17:$I$37,9,FALSE))</f>
        <v>0</v>
      </c>
      <c r="F60" s="22" t="str">
        <f>IF(ISNA(VLOOKUP($C60,'Calabogie Canada Cup Jan 14'!$A$17:$I$31,9,FALSE))=TRUE,"0",VLOOKUP($C60,'Calabogie Canada Cup Jan 14'!$A$17:$I$31,9,FALSE))</f>
        <v>0</v>
      </c>
      <c r="G60" s="23">
        <f>IF(ISNA(VLOOKUP($C60,'NorAm Val St-Come - MO'!$A$17:$I$31,9,FALSE))=TRUE,0,VLOOKUP($C60,'NorAm Val St-Come - MO'!$A$17:$I$31,9,FALSE))</f>
        <v>0</v>
      </c>
      <c r="H60" s="23">
        <f>IF(ISNA(VLOOKUP($C60,'NorAm Val St-Come - DM'!$A$17:$I$31,9,FALSE))=TRUE,0,VLOOKUP($C60,'NorAm Val St-Come - DM'!$A$17:$I$31,9,FALSE))</f>
        <v>0</v>
      </c>
      <c r="I60" s="23">
        <f>IF(ISNA(VLOOKUP($C60,'North Bay TT Day 1'!$A$17:$I$31,9,FALSE))=TRUE,0,VLOOKUP($C60,'North Bay TT Day 1'!$A$17:$I$31,9,FALSE))</f>
        <v>0</v>
      </c>
      <c r="J60" s="23">
        <f>IF(ISNA(VLOOKUP($C60,'North Bay TT Day 2'!$A$17:$I$31,9,FALSE))=TRUE,0,VLOOKUP($C60,'North Bay TT Day 2'!$A$17:$I$31,9,FALSE))</f>
        <v>0</v>
      </c>
      <c r="K60" s="23">
        <f>IF(ISNA(VLOOKUP($C60,'North Bay TT Day 2'!$A$17:$I$31,9,FALSE))=TRUE,0,VLOOKUP($C60,'North Bay TT Day 2'!$A$17:$I$31,9,FALSE))</f>
        <v>0</v>
      </c>
      <c r="L60" s="23">
        <f>IF(ISNA(VLOOKUP($C60,'North Bay TT Day 2'!$A$17:$I$31,9,FALSE))=TRUE,0,VLOOKUP($C60,'North Bay TT Day 2'!$A$17:$I$31,9,FALSE))</f>
        <v>0</v>
      </c>
      <c r="M60" s="23">
        <f>IF(ISNA(VLOOKUP($C60,'North Bay TT Day 2'!$A$17:$I$31,9,FALSE))=TRUE,0,VLOOKUP($C60,'North Bay TT Day 2'!$A$17:$I$31,9,FALSE))</f>
        <v>0</v>
      </c>
      <c r="N60" s="23">
        <f>IF(ISNA(VLOOKUP($C60,'North Bay TT Day 2'!$A$17:$I$31,9,FALSE))=TRUE,0,VLOOKUP($C60,'North Bay TT Day 2'!$A$17:$I$31,9,FALSE))</f>
        <v>0</v>
      </c>
      <c r="O60" s="23">
        <f>IF(ISNA(VLOOKUP($C60,'North Bay TT Day 2'!$A$17:$I$31,9,FALSE))=TRUE,0,VLOOKUP($C60,'North Bay TT Day 2'!$A$17:$I$31,9,FALSE))</f>
        <v>0</v>
      </c>
      <c r="P60" s="23">
        <f>IF(ISNA(VLOOKUP($C60,'Canadian Champs MO'!$A$17:$I$31,9,FALSE))=TRUE,0,VLOOKUP($C60,'Canadian Champs MO'!$A$17:$I$31,9,FALSE))</f>
        <v>0</v>
      </c>
      <c r="Q60" s="23">
        <f>IF(ISNA(VLOOKUP($C60,'North Bay TT Day 2'!$A$17:$I$31,9,FALSE))=TRUE,0,VLOOKUP($C60,'North Bay TT Day 2'!$A$17:$I$31,9,FALSE))</f>
        <v>0</v>
      </c>
    </row>
    <row r="61" spans="1:17" ht="15" customHeight="1">
      <c r="A61" s="96"/>
      <c r="B61" s="96"/>
      <c r="C61" s="80"/>
      <c r="D61" s="99" t="str">
        <f>IF(ISNA(VLOOKUP($C61,'RPA Caclulations'!$C$6:$K$91,3,FALSE))=TRUE,"0",VLOOKUP($C61,'RPA Caclulations'!$C$6:$K$91,3,FALSE))</f>
        <v>0</v>
      </c>
      <c r="E61" s="22" t="str">
        <f>IF(ISNA(VLOOKUP($C61,'Calabogie Canada Cup Jan 13'!$A$17:$I$37,9,FALSE))=TRUE,"0",VLOOKUP($C61,'Calabogie Canada Cup Jan 13'!$A$17:$I$37,9,FALSE))</f>
        <v>0</v>
      </c>
      <c r="F61" s="22" t="str">
        <f>IF(ISNA(VLOOKUP($C61,'Calabogie Canada Cup Jan 14'!$A$17:$I$31,9,FALSE))=TRUE,"0",VLOOKUP($C61,'Calabogie Canada Cup Jan 14'!$A$17:$I$31,9,FALSE))</f>
        <v>0</v>
      </c>
      <c r="G61" s="23">
        <f>IF(ISNA(VLOOKUP($C61,'NorAm Val St-Come - MO'!$A$17:$I$31,9,FALSE))=TRUE,0,VLOOKUP($C61,'NorAm Val St-Come - MO'!$A$17:$I$31,9,FALSE))</f>
        <v>0</v>
      </c>
      <c r="H61" s="23">
        <f>IF(ISNA(VLOOKUP($C61,'NorAm Val St-Come - DM'!$A$17:$I$31,9,FALSE))=TRUE,0,VLOOKUP($C61,'NorAm Val St-Come - DM'!$A$17:$I$31,9,FALSE))</f>
        <v>0</v>
      </c>
      <c r="I61" s="23">
        <f>IF(ISNA(VLOOKUP($C61,'North Bay TT Day 1'!$A$17:$I$31,9,FALSE))=TRUE,0,VLOOKUP($C61,'North Bay TT Day 1'!$A$17:$I$31,9,FALSE))</f>
        <v>0</v>
      </c>
      <c r="J61" s="23">
        <f>IF(ISNA(VLOOKUP($C61,'North Bay TT Day 2'!$A$17:$I$31,9,FALSE))=TRUE,0,VLOOKUP($C61,'North Bay TT Day 2'!$A$17:$I$31,9,FALSE))</f>
        <v>0</v>
      </c>
      <c r="K61" s="23">
        <f>IF(ISNA(VLOOKUP($C61,'North Bay TT Day 2'!$A$17:$I$31,9,FALSE))=TRUE,0,VLOOKUP($C61,'North Bay TT Day 2'!$A$17:$I$31,9,FALSE))</f>
        <v>0</v>
      </c>
      <c r="L61" s="23">
        <f>IF(ISNA(VLOOKUP($C61,'North Bay TT Day 2'!$A$17:$I$31,9,FALSE))=TRUE,0,VLOOKUP($C61,'North Bay TT Day 2'!$A$17:$I$31,9,FALSE))</f>
        <v>0</v>
      </c>
      <c r="M61" s="23">
        <f>IF(ISNA(VLOOKUP($C61,'North Bay TT Day 2'!$A$17:$I$31,9,FALSE))=TRUE,0,VLOOKUP($C61,'North Bay TT Day 2'!$A$17:$I$31,9,FALSE))</f>
        <v>0</v>
      </c>
      <c r="N61" s="23">
        <f>IF(ISNA(VLOOKUP($C61,'North Bay TT Day 2'!$A$17:$I$31,9,FALSE))=TRUE,0,VLOOKUP($C61,'North Bay TT Day 2'!$A$17:$I$31,9,FALSE))</f>
        <v>0</v>
      </c>
      <c r="O61" s="23">
        <f>IF(ISNA(VLOOKUP($C61,'North Bay TT Day 2'!$A$17:$I$31,9,FALSE))=TRUE,0,VLOOKUP($C61,'North Bay TT Day 2'!$A$17:$I$31,9,FALSE))</f>
        <v>0</v>
      </c>
      <c r="P61" s="23">
        <f>IF(ISNA(VLOOKUP($C61,'Canadian Champs MO'!$A$17:$I$31,9,FALSE))=TRUE,0,VLOOKUP($C61,'Canadian Champs MO'!$A$17:$I$31,9,FALSE))</f>
        <v>0</v>
      </c>
      <c r="Q61" s="23">
        <f>IF(ISNA(VLOOKUP($C61,'North Bay TT Day 2'!$A$17:$I$31,9,FALSE))=TRUE,0,VLOOKUP($C61,'North Bay TT Day 2'!$A$17:$I$31,9,FALSE))</f>
        <v>0</v>
      </c>
    </row>
    <row r="62" spans="1:17" ht="15" customHeight="1">
      <c r="A62" s="96"/>
      <c r="B62" s="96"/>
      <c r="C62" s="106"/>
      <c r="D62" s="99" t="str">
        <f>IF(ISNA(VLOOKUP($C62,'RPA Caclulations'!$C$6:$K$91,3,FALSE))=TRUE,"0",VLOOKUP($C62,'RPA Caclulations'!$C$6:$K$91,3,FALSE))</f>
        <v>0</v>
      </c>
      <c r="E62" s="22" t="str">
        <f>IF(ISNA(VLOOKUP($C62,'Calabogie Canada Cup Jan 13'!$A$17:$I$37,9,FALSE))=TRUE,"0",VLOOKUP($C62,'Calabogie Canada Cup Jan 13'!$A$17:$I$37,9,FALSE))</f>
        <v>0</v>
      </c>
      <c r="F62" s="22" t="str">
        <f>IF(ISNA(VLOOKUP($C62,'Calabogie Canada Cup Jan 14'!$A$17:$I$31,9,FALSE))=TRUE,"0",VLOOKUP($C62,'Calabogie Canada Cup Jan 14'!$A$17:$I$31,9,FALSE))</f>
        <v>0</v>
      </c>
      <c r="G62" s="23">
        <f>IF(ISNA(VLOOKUP($C62,'NorAm Val St-Come - MO'!$A$17:$I$31,9,FALSE))=TRUE,0,VLOOKUP($C62,'NorAm Val St-Come - MO'!$A$17:$I$31,9,FALSE))</f>
        <v>0</v>
      </c>
      <c r="H62" s="23">
        <f>IF(ISNA(VLOOKUP($C62,'NorAm Val St-Come - DM'!$A$17:$I$31,9,FALSE))=TRUE,0,VLOOKUP($C62,'NorAm Val St-Come - DM'!$A$17:$I$31,9,FALSE))</f>
        <v>0</v>
      </c>
      <c r="I62" s="23">
        <f>IF(ISNA(VLOOKUP($C62,'North Bay TT Day 1'!$A$17:$I$31,9,FALSE))=TRUE,0,VLOOKUP($C62,'North Bay TT Day 1'!$A$17:$I$31,9,FALSE))</f>
        <v>0</v>
      </c>
      <c r="J62" s="23">
        <f>IF(ISNA(VLOOKUP($C62,'North Bay TT Day 2'!$A$17:$I$31,9,FALSE))=TRUE,0,VLOOKUP($C62,'North Bay TT Day 2'!$A$17:$I$31,9,FALSE))</f>
        <v>0</v>
      </c>
      <c r="K62" s="23">
        <f>IF(ISNA(VLOOKUP($C62,'North Bay TT Day 2'!$A$17:$I$31,9,FALSE))=TRUE,0,VLOOKUP($C62,'North Bay TT Day 2'!$A$17:$I$31,9,FALSE))</f>
        <v>0</v>
      </c>
      <c r="L62" s="23">
        <f>IF(ISNA(VLOOKUP($C62,'North Bay TT Day 2'!$A$17:$I$31,9,FALSE))=TRUE,0,VLOOKUP($C62,'North Bay TT Day 2'!$A$17:$I$31,9,FALSE))</f>
        <v>0</v>
      </c>
      <c r="M62" s="23">
        <f>IF(ISNA(VLOOKUP($C62,'North Bay TT Day 2'!$A$17:$I$31,9,FALSE))=TRUE,0,VLOOKUP($C62,'North Bay TT Day 2'!$A$17:$I$31,9,FALSE))</f>
        <v>0</v>
      </c>
      <c r="N62" s="23">
        <f>IF(ISNA(VLOOKUP($C62,'North Bay TT Day 2'!$A$17:$I$31,9,FALSE))=TRUE,0,VLOOKUP($C62,'North Bay TT Day 2'!$A$17:$I$31,9,FALSE))</f>
        <v>0</v>
      </c>
      <c r="O62" s="23">
        <f>IF(ISNA(VLOOKUP($C62,'North Bay TT Day 2'!$A$17:$I$31,9,FALSE))=TRUE,0,VLOOKUP($C62,'North Bay TT Day 2'!$A$17:$I$31,9,FALSE))</f>
        <v>0</v>
      </c>
      <c r="P62" s="23">
        <f>IF(ISNA(VLOOKUP($C62,'Canadian Champs MO'!$A$17:$I$31,9,FALSE))=TRUE,0,VLOOKUP($C62,'Canadian Champs MO'!$A$17:$I$31,9,FALSE))</f>
        <v>0</v>
      </c>
      <c r="Q62" s="23">
        <f>IF(ISNA(VLOOKUP($C62,'North Bay TT Day 2'!$A$17:$I$31,9,FALSE))=TRUE,0,VLOOKUP($C62,'North Bay TT Day 2'!$A$17:$I$31,9,FALSE))</f>
        <v>0</v>
      </c>
    </row>
    <row r="63" spans="1:17" ht="15" customHeight="1">
      <c r="A63" s="94"/>
      <c r="B63" s="94"/>
      <c r="C63" s="101"/>
      <c r="D63" s="99" t="str">
        <f>IF(ISNA(VLOOKUP($C63,'RPA Caclulations'!$C$6:$K$91,3,FALSE))=TRUE,"0",VLOOKUP($C63,'RPA Caclulations'!$C$6:$K$91,3,FALSE))</f>
        <v>0</v>
      </c>
      <c r="E63" s="22" t="str">
        <f>IF(ISNA(VLOOKUP($C63,'Calabogie Canada Cup Jan 13'!$A$17:$I$37,9,FALSE))=TRUE,"0",VLOOKUP($C63,'Calabogie Canada Cup Jan 13'!$A$17:$I$37,9,FALSE))</f>
        <v>0</v>
      </c>
      <c r="F63" s="22" t="str">
        <f>IF(ISNA(VLOOKUP($C63,'Calabogie Canada Cup Jan 14'!$A$17:$I$31,9,FALSE))=TRUE,"0",VLOOKUP($C63,'Calabogie Canada Cup Jan 14'!$A$17:$I$31,9,FALSE))</f>
        <v>0</v>
      </c>
      <c r="G63" s="23">
        <f>IF(ISNA(VLOOKUP($C63,'NorAm Val St-Come - MO'!$A$17:$I$31,9,FALSE))=TRUE,0,VLOOKUP($C63,'NorAm Val St-Come - MO'!$A$17:$I$31,9,FALSE))</f>
        <v>0</v>
      </c>
      <c r="H63" s="23">
        <f>IF(ISNA(VLOOKUP($C63,'NorAm Val St-Come - DM'!$A$17:$I$31,9,FALSE))=TRUE,0,VLOOKUP($C63,'NorAm Val St-Come - DM'!$A$17:$I$31,9,FALSE))</f>
        <v>0</v>
      </c>
      <c r="I63" s="23">
        <f>IF(ISNA(VLOOKUP($C63,'North Bay TT Day 1'!$A$17:$I$31,9,FALSE))=TRUE,0,VLOOKUP($C63,'North Bay TT Day 1'!$A$17:$I$31,9,FALSE))</f>
        <v>0</v>
      </c>
      <c r="J63" s="23">
        <f>IF(ISNA(VLOOKUP($C63,'North Bay TT Day 2'!$A$17:$I$31,9,FALSE))=TRUE,0,VLOOKUP($C63,'North Bay TT Day 2'!$A$17:$I$31,9,FALSE))</f>
        <v>0</v>
      </c>
      <c r="K63" s="23">
        <f>IF(ISNA(VLOOKUP($C63,'North Bay TT Day 2'!$A$17:$I$31,9,FALSE))=TRUE,0,VLOOKUP($C63,'North Bay TT Day 2'!$A$17:$I$31,9,FALSE))</f>
        <v>0</v>
      </c>
      <c r="L63" s="23">
        <f>IF(ISNA(VLOOKUP($C63,'North Bay TT Day 2'!$A$17:$I$31,9,FALSE))=TRUE,0,VLOOKUP($C63,'North Bay TT Day 2'!$A$17:$I$31,9,FALSE))</f>
        <v>0</v>
      </c>
      <c r="M63" s="23">
        <f>IF(ISNA(VLOOKUP($C63,'North Bay TT Day 2'!$A$17:$I$31,9,FALSE))=TRUE,0,VLOOKUP($C63,'North Bay TT Day 2'!$A$17:$I$31,9,FALSE))</f>
        <v>0</v>
      </c>
      <c r="N63" s="23">
        <f>IF(ISNA(VLOOKUP($C63,'North Bay TT Day 2'!$A$17:$I$31,9,FALSE))=TRUE,0,VLOOKUP($C63,'North Bay TT Day 2'!$A$17:$I$31,9,FALSE))</f>
        <v>0</v>
      </c>
      <c r="O63" s="23">
        <f>IF(ISNA(VLOOKUP($C63,'North Bay TT Day 2'!$A$17:$I$31,9,FALSE))=TRUE,0,VLOOKUP($C63,'North Bay TT Day 2'!$A$17:$I$31,9,FALSE))</f>
        <v>0</v>
      </c>
      <c r="P63" s="23">
        <f>IF(ISNA(VLOOKUP($C63,'Canadian Champs MO'!$A$17:$I$31,9,FALSE))=TRUE,0,VLOOKUP($C63,'Canadian Champs MO'!$A$17:$I$31,9,FALSE))</f>
        <v>0</v>
      </c>
      <c r="Q63" s="23">
        <f>IF(ISNA(VLOOKUP($C63,'North Bay TT Day 2'!$A$17:$I$31,9,FALSE))=TRUE,0,VLOOKUP($C63,'North Bay TT Day 2'!$A$17:$I$31,9,FALSE))</f>
        <v>0</v>
      </c>
    </row>
    <row r="64" spans="1:17" ht="15" customHeight="1">
      <c r="A64" s="96"/>
      <c r="B64" s="96"/>
      <c r="C64" s="80"/>
      <c r="D64" s="99" t="str">
        <f>IF(ISNA(VLOOKUP($C64,'RPA Caclulations'!$C$6:$K$91,3,FALSE))=TRUE,"0",VLOOKUP($C64,'RPA Caclulations'!$C$6:$K$91,3,FALSE))</f>
        <v>0</v>
      </c>
      <c r="E64" s="22" t="str">
        <f>IF(ISNA(VLOOKUP($C64,'Calabogie Canada Cup Jan 13'!$A$17:$I$37,9,FALSE))=TRUE,"0",VLOOKUP($C64,'Calabogie Canada Cup Jan 13'!$A$17:$I$37,9,FALSE))</f>
        <v>0</v>
      </c>
      <c r="F64" s="22" t="str">
        <f>IF(ISNA(VLOOKUP($C64,'Calabogie Canada Cup Jan 14'!$A$17:$I$31,9,FALSE))=TRUE,"0",VLOOKUP($C64,'Calabogie Canada Cup Jan 14'!$A$17:$I$31,9,FALSE))</f>
        <v>0</v>
      </c>
      <c r="G64" s="23">
        <f>IF(ISNA(VLOOKUP($C64,'NorAm Val St-Come - MO'!$A$17:$I$31,9,FALSE))=TRUE,0,VLOOKUP($C64,'NorAm Val St-Come - MO'!$A$17:$I$31,9,FALSE))</f>
        <v>0</v>
      </c>
      <c r="H64" s="23">
        <f>IF(ISNA(VLOOKUP($C64,'NorAm Val St-Come - DM'!$A$17:$I$31,9,FALSE))=TRUE,0,VLOOKUP($C64,'NorAm Val St-Come - DM'!$A$17:$I$31,9,FALSE))</f>
        <v>0</v>
      </c>
      <c r="I64" s="23">
        <f>IF(ISNA(VLOOKUP($C64,'North Bay TT Day 1'!$A$17:$I$31,9,FALSE))=TRUE,0,VLOOKUP($C64,'North Bay TT Day 1'!$A$17:$I$31,9,FALSE))</f>
        <v>0</v>
      </c>
      <c r="J64" s="23">
        <f>IF(ISNA(VLOOKUP($C64,'North Bay TT Day 2'!$A$17:$I$31,9,FALSE))=TRUE,0,VLOOKUP($C64,'North Bay TT Day 2'!$A$17:$I$31,9,FALSE))</f>
        <v>0</v>
      </c>
      <c r="K64" s="23">
        <f>IF(ISNA(VLOOKUP($C64,'North Bay TT Day 2'!$A$17:$I$31,9,FALSE))=TRUE,0,VLOOKUP($C64,'North Bay TT Day 2'!$A$17:$I$31,9,FALSE))</f>
        <v>0</v>
      </c>
      <c r="L64" s="23">
        <f>IF(ISNA(VLOOKUP($C64,'North Bay TT Day 2'!$A$17:$I$31,9,FALSE))=TRUE,0,VLOOKUP($C64,'North Bay TT Day 2'!$A$17:$I$31,9,FALSE))</f>
        <v>0</v>
      </c>
      <c r="M64" s="23">
        <f>IF(ISNA(VLOOKUP($C64,'North Bay TT Day 2'!$A$17:$I$31,9,FALSE))=TRUE,0,VLOOKUP($C64,'North Bay TT Day 2'!$A$17:$I$31,9,FALSE))</f>
        <v>0</v>
      </c>
      <c r="N64" s="23">
        <f>IF(ISNA(VLOOKUP($C64,'North Bay TT Day 2'!$A$17:$I$31,9,FALSE))=TRUE,0,VLOOKUP($C64,'North Bay TT Day 2'!$A$17:$I$31,9,FALSE))</f>
        <v>0</v>
      </c>
      <c r="O64" s="23">
        <f>IF(ISNA(VLOOKUP($C64,'North Bay TT Day 2'!$A$17:$I$31,9,FALSE))=TRUE,0,VLOOKUP($C64,'North Bay TT Day 2'!$A$17:$I$31,9,FALSE))</f>
        <v>0</v>
      </c>
      <c r="P64" s="23">
        <f>IF(ISNA(VLOOKUP($C64,'Canadian Champs MO'!$A$17:$I$31,9,FALSE))=TRUE,0,VLOOKUP($C64,'Canadian Champs MO'!$A$17:$I$31,9,FALSE))</f>
        <v>0</v>
      </c>
      <c r="Q64" s="23">
        <f>IF(ISNA(VLOOKUP($C64,'North Bay TT Day 2'!$A$17:$I$31,9,FALSE))=TRUE,0,VLOOKUP($C64,'North Bay TT Day 2'!$A$17:$I$31,9,FALSE))</f>
        <v>0</v>
      </c>
    </row>
    <row r="65" spans="1:17" ht="15" customHeight="1">
      <c r="A65" s="94"/>
      <c r="B65" s="96"/>
      <c r="C65" s="90"/>
      <c r="D65" s="99" t="str">
        <f>IF(ISNA(VLOOKUP($C65,'RPA Caclulations'!$C$6:$K$91,3,FALSE))=TRUE,"0",VLOOKUP($C65,'RPA Caclulations'!$C$6:$K$91,3,FALSE))</f>
        <v>0</v>
      </c>
      <c r="E65" s="22" t="str">
        <f>IF(ISNA(VLOOKUP($C65,'Calabogie Canada Cup Jan 13'!$A$17:$I$37,9,FALSE))=TRUE,"0",VLOOKUP($C65,'Calabogie Canada Cup Jan 13'!$A$17:$I$37,9,FALSE))</f>
        <v>0</v>
      </c>
      <c r="F65" s="22" t="str">
        <f>IF(ISNA(VLOOKUP($C65,'Calabogie Canada Cup Jan 14'!$A$17:$I$31,9,FALSE))=TRUE,"0",VLOOKUP($C65,'Calabogie Canada Cup Jan 14'!$A$17:$I$31,9,FALSE))</f>
        <v>0</v>
      </c>
      <c r="G65" s="23">
        <f>IF(ISNA(VLOOKUP($C65,'NorAm Val St-Come - MO'!$A$17:$I$31,9,FALSE))=TRUE,0,VLOOKUP($C65,'NorAm Val St-Come - MO'!$A$17:$I$31,9,FALSE))</f>
        <v>0</v>
      </c>
      <c r="H65" s="23">
        <f>IF(ISNA(VLOOKUP($C65,'NorAm Val St-Come - DM'!$A$17:$I$31,9,FALSE))=TRUE,0,VLOOKUP($C65,'NorAm Val St-Come - DM'!$A$17:$I$31,9,FALSE))</f>
        <v>0</v>
      </c>
      <c r="I65" s="23">
        <f>IF(ISNA(VLOOKUP($C65,'North Bay TT Day 1'!$A$17:$I$31,9,FALSE))=TRUE,0,VLOOKUP($C65,'North Bay TT Day 1'!$A$17:$I$31,9,FALSE))</f>
        <v>0</v>
      </c>
      <c r="J65" s="23">
        <f>IF(ISNA(VLOOKUP($C65,'North Bay TT Day 2'!$A$17:$I$31,9,FALSE))=TRUE,0,VLOOKUP($C65,'North Bay TT Day 2'!$A$17:$I$31,9,FALSE))</f>
        <v>0</v>
      </c>
      <c r="K65" s="23">
        <f>IF(ISNA(VLOOKUP($C65,'North Bay TT Day 2'!$A$17:$I$31,9,FALSE))=TRUE,0,VLOOKUP($C65,'North Bay TT Day 2'!$A$17:$I$31,9,FALSE))</f>
        <v>0</v>
      </c>
      <c r="L65" s="23">
        <f>IF(ISNA(VLOOKUP($C65,'North Bay TT Day 2'!$A$17:$I$31,9,FALSE))=TRUE,0,VLOOKUP($C65,'North Bay TT Day 2'!$A$17:$I$31,9,FALSE))</f>
        <v>0</v>
      </c>
      <c r="M65" s="23">
        <f>IF(ISNA(VLOOKUP($C65,'North Bay TT Day 2'!$A$17:$I$31,9,FALSE))=TRUE,0,VLOOKUP($C65,'North Bay TT Day 2'!$A$17:$I$31,9,FALSE))</f>
        <v>0</v>
      </c>
      <c r="N65" s="23">
        <f>IF(ISNA(VLOOKUP($C65,'North Bay TT Day 2'!$A$17:$I$31,9,FALSE))=TRUE,0,VLOOKUP($C65,'North Bay TT Day 2'!$A$17:$I$31,9,FALSE))</f>
        <v>0</v>
      </c>
      <c r="O65" s="23">
        <f>IF(ISNA(VLOOKUP($C65,'North Bay TT Day 2'!$A$17:$I$31,9,FALSE))=TRUE,0,VLOOKUP($C65,'North Bay TT Day 2'!$A$17:$I$31,9,FALSE))</f>
        <v>0</v>
      </c>
      <c r="P65" s="23">
        <f>IF(ISNA(VLOOKUP($C65,'Canadian Champs MO'!$A$17:$I$31,9,FALSE))=TRUE,0,VLOOKUP($C65,'Canadian Champs MO'!$A$17:$I$31,9,FALSE))</f>
        <v>0</v>
      </c>
      <c r="Q65" s="23">
        <f>IF(ISNA(VLOOKUP($C65,'North Bay TT Day 2'!$A$17:$I$31,9,FALSE))=TRUE,0,VLOOKUP($C65,'North Bay TT Day 2'!$A$17:$I$31,9,FALSE))</f>
        <v>0</v>
      </c>
    </row>
    <row r="66" spans="1:17" ht="15" customHeight="1">
      <c r="A66" s="96"/>
      <c r="B66" s="96"/>
      <c r="C66" s="81"/>
      <c r="D66" s="99" t="str">
        <f>IF(ISNA(VLOOKUP($C66,'RPA Caclulations'!$C$6:$K$91,3,FALSE))=TRUE,"0",VLOOKUP($C66,'RPA Caclulations'!$C$6:$K$91,3,FALSE))</f>
        <v>0</v>
      </c>
      <c r="E66" s="22" t="str">
        <f>IF(ISNA(VLOOKUP($C66,'Calabogie Canada Cup Jan 13'!$A$17:$I$37,9,FALSE))=TRUE,"0",VLOOKUP($C66,'Calabogie Canada Cup Jan 13'!$A$17:$I$37,9,FALSE))</f>
        <v>0</v>
      </c>
      <c r="F66" s="22" t="str">
        <f>IF(ISNA(VLOOKUP($C66,'Calabogie Canada Cup Jan 14'!$A$17:$I$31,9,FALSE))=TRUE,"0",VLOOKUP($C66,'Calabogie Canada Cup Jan 14'!$A$17:$I$31,9,FALSE))</f>
        <v>0</v>
      </c>
      <c r="G66" s="23">
        <f>IF(ISNA(VLOOKUP($C66,'NorAm Val St-Come - MO'!$A$17:$I$31,9,FALSE))=TRUE,0,VLOOKUP($C66,'NorAm Val St-Come - MO'!$A$17:$I$31,9,FALSE))</f>
        <v>0</v>
      </c>
      <c r="H66" s="23">
        <f>IF(ISNA(VLOOKUP($C66,'NorAm Val St-Come - DM'!$A$17:$I$31,9,FALSE))=TRUE,0,VLOOKUP($C66,'NorAm Val St-Come - DM'!$A$17:$I$31,9,FALSE))</f>
        <v>0</v>
      </c>
      <c r="I66" s="23">
        <f>IF(ISNA(VLOOKUP($C66,'North Bay TT Day 1'!$A$17:$I$31,9,FALSE))=TRUE,0,VLOOKUP($C66,'North Bay TT Day 1'!$A$17:$I$31,9,FALSE))</f>
        <v>0</v>
      </c>
      <c r="J66" s="23">
        <f>IF(ISNA(VLOOKUP($C66,'North Bay TT Day 2'!$A$17:$I$31,9,FALSE))=TRUE,0,VLOOKUP($C66,'North Bay TT Day 2'!$A$17:$I$31,9,FALSE))</f>
        <v>0</v>
      </c>
      <c r="K66" s="23">
        <f>IF(ISNA(VLOOKUP($C66,'North Bay TT Day 2'!$A$17:$I$31,9,FALSE))=TRUE,0,VLOOKUP($C66,'North Bay TT Day 2'!$A$17:$I$31,9,FALSE))</f>
        <v>0</v>
      </c>
      <c r="L66" s="23">
        <f>IF(ISNA(VLOOKUP($C66,'North Bay TT Day 2'!$A$17:$I$31,9,FALSE))=TRUE,0,VLOOKUP($C66,'North Bay TT Day 2'!$A$17:$I$31,9,FALSE))</f>
        <v>0</v>
      </c>
      <c r="M66" s="23">
        <f>IF(ISNA(VLOOKUP($C66,'North Bay TT Day 2'!$A$17:$I$31,9,FALSE))=TRUE,0,VLOOKUP($C66,'North Bay TT Day 2'!$A$17:$I$31,9,FALSE))</f>
        <v>0</v>
      </c>
      <c r="N66" s="23">
        <f>IF(ISNA(VLOOKUP($C66,'North Bay TT Day 2'!$A$17:$I$31,9,FALSE))=TRUE,0,VLOOKUP($C66,'North Bay TT Day 2'!$A$17:$I$31,9,FALSE))</f>
        <v>0</v>
      </c>
      <c r="O66" s="23">
        <f>IF(ISNA(VLOOKUP($C66,'North Bay TT Day 2'!$A$17:$I$31,9,FALSE))=TRUE,0,VLOOKUP($C66,'North Bay TT Day 2'!$A$17:$I$31,9,FALSE))</f>
        <v>0</v>
      </c>
      <c r="P66" s="23">
        <f>IF(ISNA(VLOOKUP($C66,'Canadian Champs MO'!$A$17:$I$31,9,FALSE))=TRUE,0,VLOOKUP($C66,'Canadian Champs MO'!$A$17:$I$31,9,FALSE))</f>
        <v>0</v>
      </c>
      <c r="Q66" s="23">
        <f>IF(ISNA(VLOOKUP($C66,'North Bay TT Day 2'!$A$17:$I$31,9,FALSE))=TRUE,0,VLOOKUP($C66,'North Bay TT Day 2'!$A$17:$I$31,9,FALSE))</f>
        <v>0</v>
      </c>
    </row>
    <row r="67" spans="1:17" ht="15" customHeight="1">
      <c r="A67" s="96"/>
      <c r="B67" s="96"/>
      <c r="C67" s="81"/>
      <c r="D67" s="99" t="str">
        <f>IF(ISNA(VLOOKUP($C67,'RPA Caclulations'!$C$6:$K$91,3,FALSE))=TRUE,"0",VLOOKUP($C67,'RPA Caclulations'!$C$6:$K$91,3,FALSE))</f>
        <v>0</v>
      </c>
      <c r="E67" s="22" t="str">
        <f>IF(ISNA(VLOOKUP($C67,'Calabogie Canada Cup Jan 13'!$A$17:$I$37,9,FALSE))=TRUE,"0",VLOOKUP($C67,'Calabogie Canada Cup Jan 13'!$A$17:$I$37,9,FALSE))</f>
        <v>0</v>
      </c>
      <c r="F67" s="22" t="str">
        <f>IF(ISNA(VLOOKUP($C67,'Calabogie Canada Cup Jan 14'!$A$17:$I$31,9,FALSE))=TRUE,"0",VLOOKUP($C67,'Calabogie Canada Cup Jan 14'!$A$17:$I$31,9,FALSE))</f>
        <v>0</v>
      </c>
      <c r="G67" s="23">
        <f>IF(ISNA(VLOOKUP($C67,'NorAm Val St-Come - MO'!$A$17:$I$31,9,FALSE))=TRUE,0,VLOOKUP($C67,'NorAm Val St-Come - MO'!$A$17:$I$31,9,FALSE))</f>
        <v>0</v>
      </c>
      <c r="H67" s="23">
        <f>IF(ISNA(VLOOKUP($C67,'NorAm Val St-Come - DM'!$A$17:$I$31,9,FALSE))=TRUE,0,VLOOKUP($C67,'NorAm Val St-Come - DM'!$A$17:$I$31,9,FALSE))</f>
        <v>0</v>
      </c>
      <c r="I67" s="23">
        <f>IF(ISNA(VLOOKUP($C67,'North Bay TT Day 1'!$A$17:$I$31,9,FALSE))=TRUE,0,VLOOKUP($C67,'North Bay TT Day 1'!$A$17:$I$31,9,FALSE))</f>
        <v>0</v>
      </c>
      <c r="J67" s="23">
        <f>IF(ISNA(VLOOKUP($C67,'North Bay TT Day 2'!$A$17:$I$31,9,FALSE))=TRUE,0,VLOOKUP($C67,'North Bay TT Day 2'!$A$17:$I$31,9,FALSE))</f>
        <v>0</v>
      </c>
      <c r="K67" s="23">
        <f>IF(ISNA(VLOOKUP($C67,'North Bay TT Day 2'!$A$17:$I$31,9,FALSE))=TRUE,0,VLOOKUP($C67,'North Bay TT Day 2'!$A$17:$I$31,9,FALSE))</f>
        <v>0</v>
      </c>
      <c r="L67" s="23">
        <f>IF(ISNA(VLOOKUP($C67,'North Bay TT Day 2'!$A$17:$I$31,9,FALSE))=TRUE,0,VLOOKUP($C67,'North Bay TT Day 2'!$A$17:$I$31,9,FALSE))</f>
        <v>0</v>
      </c>
      <c r="M67" s="23">
        <f>IF(ISNA(VLOOKUP($C67,'North Bay TT Day 2'!$A$17:$I$31,9,FALSE))=TRUE,0,VLOOKUP($C67,'North Bay TT Day 2'!$A$17:$I$31,9,FALSE))</f>
        <v>0</v>
      </c>
      <c r="N67" s="23">
        <f>IF(ISNA(VLOOKUP($C67,'North Bay TT Day 2'!$A$17:$I$31,9,FALSE))=TRUE,0,VLOOKUP($C67,'North Bay TT Day 2'!$A$17:$I$31,9,FALSE))</f>
        <v>0</v>
      </c>
      <c r="O67" s="23">
        <f>IF(ISNA(VLOOKUP($C67,'North Bay TT Day 2'!$A$17:$I$31,9,FALSE))=TRUE,0,VLOOKUP($C67,'North Bay TT Day 2'!$A$17:$I$31,9,FALSE))</f>
        <v>0</v>
      </c>
      <c r="P67" s="23">
        <f>IF(ISNA(VLOOKUP($C67,'Canadian Champs MO'!$A$17:$I$31,9,FALSE))=TRUE,0,VLOOKUP($C67,'Canadian Champs MO'!$A$17:$I$31,9,FALSE))</f>
        <v>0</v>
      </c>
      <c r="Q67" s="23">
        <f>IF(ISNA(VLOOKUP($C67,'North Bay TT Day 2'!$A$17:$I$31,9,FALSE))=TRUE,0,VLOOKUP($C67,'North Bay TT Day 2'!$A$17:$I$31,9,FALSE))</f>
        <v>0</v>
      </c>
    </row>
    <row r="68" spans="1:17" ht="15" customHeight="1">
      <c r="A68" s="96"/>
      <c r="B68" s="96"/>
      <c r="C68" s="80"/>
      <c r="D68" s="99" t="str">
        <f>IF(ISNA(VLOOKUP($C68,'RPA Caclulations'!$C$6:$K$91,3,FALSE))=TRUE,"0",VLOOKUP($C68,'RPA Caclulations'!$C$6:$K$91,3,FALSE))</f>
        <v>0</v>
      </c>
      <c r="E68" s="22" t="str">
        <f>IF(ISNA(VLOOKUP($C68,'Calabogie Canada Cup Jan 13'!$A$17:$I$37,9,FALSE))=TRUE,"0",VLOOKUP($C68,'Calabogie Canada Cup Jan 13'!$A$17:$I$37,9,FALSE))</f>
        <v>0</v>
      </c>
      <c r="F68" s="22" t="str">
        <f>IF(ISNA(VLOOKUP($C68,'Calabogie Canada Cup Jan 14'!$A$17:$I$31,9,FALSE))=TRUE,"0",VLOOKUP($C68,'Calabogie Canada Cup Jan 14'!$A$17:$I$31,9,FALSE))</f>
        <v>0</v>
      </c>
      <c r="G68" s="23">
        <f>IF(ISNA(VLOOKUP($C68,'NorAm Val St-Come - MO'!$A$17:$I$31,9,FALSE))=TRUE,0,VLOOKUP($C68,'NorAm Val St-Come - MO'!$A$17:$I$31,9,FALSE))</f>
        <v>0</v>
      </c>
      <c r="H68" s="23">
        <f>IF(ISNA(VLOOKUP($C68,'NorAm Val St-Come - DM'!$A$17:$I$31,9,FALSE))=TRUE,0,VLOOKUP($C68,'NorAm Val St-Come - DM'!$A$17:$I$31,9,FALSE))</f>
        <v>0</v>
      </c>
      <c r="I68" s="23">
        <f>IF(ISNA(VLOOKUP($C68,'North Bay TT Day 1'!$A$17:$I$31,9,FALSE))=TRUE,0,VLOOKUP($C68,'North Bay TT Day 1'!$A$17:$I$31,9,FALSE))</f>
        <v>0</v>
      </c>
      <c r="J68" s="23">
        <f>IF(ISNA(VLOOKUP($C68,'North Bay TT Day 2'!$A$17:$I$31,9,FALSE))=TRUE,0,VLOOKUP($C68,'North Bay TT Day 2'!$A$17:$I$31,9,FALSE))</f>
        <v>0</v>
      </c>
      <c r="K68" s="23">
        <f>IF(ISNA(VLOOKUP($C68,'North Bay TT Day 2'!$A$17:$I$31,9,FALSE))=TRUE,0,VLOOKUP($C68,'North Bay TT Day 2'!$A$17:$I$31,9,FALSE))</f>
        <v>0</v>
      </c>
      <c r="L68" s="23">
        <f>IF(ISNA(VLOOKUP($C68,'North Bay TT Day 2'!$A$17:$I$31,9,FALSE))=TRUE,0,VLOOKUP($C68,'North Bay TT Day 2'!$A$17:$I$31,9,FALSE))</f>
        <v>0</v>
      </c>
      <c r="M68" s="23">
        <f>IF(ISNA(VLOOKUP($C68,'North Bay TT Day 2'!$A$17:$I$31,9,FALSE))=TRUE,0,VLOOKUP($C68,'North Bay TT Day 2'!$A$17:$I$31,9,FALSE))</f>
        <v>0</v>
      </c>
      <c r="N68" s="23">
        <f>IF(ISNA(VLOOKUP($C68,'North Bay TT Day 2'!$A$17:$I$31,9,FALSE))=TRUE,0,VLOOKUP($C68,'North Bay TT Day 2'!$A$17:$I$31,9,FALSE))</f>
        <v>0</v>
      </c>
      <c r="O68" s="23">
        <f>IF(ISNA(VLOOKUP($C68,'North Bay TT Day 2'!$A$17:$I$31,9,FALSE))=TRUE,0,VLOOKUP($C68,'North Bay TT Day 2'!$A$17:$I$31,9,FALSE))</f>
        <v>0</v>
      </c>
      <c r="P68" s="23">
        <f>IF(ISNA(VLOOKUP($C68,'Canadian Champs MO'!$A$17:$I$31,9,FALSE))=TRUE,0,VLOOKUP($C68,'Canadian Champs MO'!$A$17:$I$31,9,FALSE))</f>
        <v>0</v>
      </c>
      <c r="Q68" s="23">
        <f>IF(ISNA(VLOOKUP($C68,'North Bay TT Day 2'!$A$17:$I$31,9,FALSE))=TRUE,0,VLOOKUP($C68,'North Bay TT Day 2'!$A$17:$I$31,9,FALSE))</f>
        <v>0</v>
      </c>
    </row>
    <row r="69" spans="1:17" ht="15" customHeight="1">
      <c r="A69" s="94"/>
      <c r="B69" s="96"/>
      <c r="C69" s="81"/>
      <c r="D69" s="99" t="str">
        <f>IF(ISNA(VLOOKUP($C69,'RPA Caclulations'!$C$6:$K$91,3,FALSE))=TRUE,"0",VLOOKUP($C69,'RPA Caclulations'!$C$6:$K$91,3,FALSE))</f>
        <v>0</v>
      </c>
      <c r="E69" s="22" t="str">
        <f>IF(ISNA(VLOOKUP($C69,'Calabogie Canada Cup Jan 13'!$A$17:$I$37,9,FALSE))=TRUE,"0",VLOOKUP($C69,'Calabogie Canada Cup Jan 13'!$A$17:$I$37,9,FALSE))</f>
        <v>0</v>
      </c>
      <c r="F69" s="22" t="str">
        <f>IF(ISNA(VLOOKUP($C69,'Calabogie Canada Cup Jan 14'!$A$17:$I$31,9,FALSE))=TRUE,"0",VLOOKUP($C69,'Calabogie Canada Cup Jan 14'!$A$17:$I$31,9,FALSE))</f>
        <v>0</v>
      </c>
      <c r="G69" s="23">
        <f>IF(ISNA(VLOOKUP($C69,'NorAm Val St-Come - MO'!$A$17:$I$31,9,FALSE))=TRUE,0,VLOOKUP($C69,'NorAm Val St-Come - MO'!$A$17:$I$31,9,FALSE))</f>
        <v>0</v>
      </c>
      <c r="H69" s="23">
        <f>IF(ISNA(VLOOKUP($C69,'NorAm Val St-Come - DM'!$A$17:$I$31,9,FALSE))=TRUE,0,VLOOKUP($C69,'NorAm Val St-Come - DM'!$A$17:$I$31,9,FALSE))</f>
        <v>0</v>
      </c>
      <c r="I69" s="23">
        <f>IF(ISNA(VLOOKUP($C69,'North Bay TT Day 1'!$A$17:$I$31,9,FALSE))=TRUE,0,VLOOKUP($C69,'North Bay TT Day 1'!$A$17:$I$31,9,FALSE))</f>
        <v>0</v>
      </c>
      <c r="J69" s="23">
        <f>IF(ISNA(VLOOKUP($C69,'North Bay TT Day 2'!$A$17:$I$31,9,FALSE))=TRUE,0,VLOOKUP($C69,'North Bay TT Day 2'!$A$17:$I$31,9,FALSE))</f>
        <v>0</v>
      </c>
      <c r="K69" s="23">
        <f>IF(ISNA(VLOOKUP($C69,'North Bay TT Day 2'!$A$17:$I$31,9,FALSE))=TRUE,0,VLOOKUP($C69,'North Bay TT Day 2'!$A$17:$I$31,9,FALSE))</f>
        <v>0</v>
      </c>
      <c r="L69" s="23">
        <f>IF(ISNA(VLOOKUP($C69,'North Bay TT Day 2'!$A$17:$I$31,9,FALSE))=TRUE,0,VLOOKUP($C69,'North Bay TT Day 2'!$A$17:$I$31,9,FALSE))</f>
        <v>0</v>
      </c>
      <c r="M69" s="23">
        <f>IF(ISNA(VLOOKUP($C69,'North Bay TT Day 2'!$A$17:$I$31,9,FALSE))=TRUE,0,VLOOKUP($C69,'North Bay TT Day 2'!$A$17:$I$31,9,FALSE))</f>
        <v>0</v>
      </c>
      <c r="N69" s="23">
        <f>IF(ISNA(VLOOKUP($C69,'North Bay TT Day 2'!$A$17:$I$31,9,FALSE))=TRUE,0,VLOOKUP($C69,'North Bay TT Day 2'!$A$17:$I$31,9,FALSE))</f>
        <v>0</v>
      </c>
      <c r="O69" s="23">
        <f>IF(ISNA(VLOOKUP($C69,'North Bay TT Day 2'!$A$17:$I$31,9,FALSE))=TRUE,0,VLOOKUP($C69,'North Bay TT Day 2'!$A$17:$I$31,9,FALSE))</f>
        <v>0</v>
      </c>
      <c r="P69" s="23">
        <f>IF(ISNA(VLOOKUP($C69,'Canadian Champs MO'!$A$17:$I$31,9,FALSE))=TRUE,0,VLOOKUP($C69,'Canadian Champs MO'!$A$17:$I$31,9,FALSE))</f>
        <v>0</v>
      </c>
      <c r="Q69" s="23">
        <f>IF(ISNA(VLOOKUP($C69,'North Bay TT Day 2'!$A$17:$I$31,9,FALSE))=TRUE,0,VLOOKUP($C69,'North Bay TT Day 2'!$A$17:$I$31,9,FALSE))</f>
        <v>0</v>
      </c>
    </row>
    <row r="70" spans="1:17" ht="15" customHeight="1">
      <c r="A70" s="96"/>
      <c r="B70" s="94"/>
      <c r="C70" s="98"/>
      <c r="D70" s="99" t="str">
        <f>IF(ISNA(VLOOKUP($C70,'RPA Caclulations'!$C$6:$K$91,3,FALSE))=TRUE,"0",VLOOKUP($C70,'RPA Caclulations'!$C$6:$K$91,3,FALSE))</f>
        <v>0</v>
      </c>
      <c r="E70" s="22" t="str">
        <f>IF(ISNA(VLOOKUP($C70,'Calabogie Canada Cup Jan 13'!$A$17:$I$37,9,FALSE))=TRUE,"0",VLOOKUP($C70,'Calabogie Canada Cup Jan 13'!$A$17:$I$37,9,FALSE))</f>
        <v>0</v>
      </c>
      <c r="F70" s="22" t="str">
        <f>IF(ISNA(VLOOKUP($C70,'Calabogie Canada Cup Jan 14'!$A$17:$I$31,9,FALSE))=TRUE,"0",VLOOKUP($C70,'Calabogie Canada Cup Jan 14'!$A$17:$I$31,9,FALSE))</f>
        <v>0</v>
      </c>
      <c r="G70" s="23">
        <f>IF(ISNA(VLOOKUP($C70,'NorAm Val St-Come - MO'!$A$17:$I$31,9,FALSE))=TRUE,0,VLOOKUP($C70,'NorAm Val St-Come - MO'!$A$17:$I$31,9,FALSE))</f>
        <v>0</v>
      </c>
      <c r="H70" s="23">
        <f>IF(ISNA(VLOOKUP($C70,'NorAm Val St-Come - DM'!$A$17:$I$31,9,FALSE))=TRUE,0,VLOOKUP($C70,'NorAm Val St-Come - DM'!$A$17:$I$31,9,FALSE))</f>
        <v>0</v>
      </c>
      <c r="I70" s="23">
        <f>IF(ISNA(VLOOKUP($C70,'North Bay TT Day 1'!$A$17:$I$31,9,FALSE))=TRUE,0,VLOOKUP($C70,'North Bay TT Day 1'!$A$17:$I$31,9,FALSE))</f>
        <v>0</v>
      </c>
      <c r="J70" s="23">
        <f>IF(ISNA(VLOOKUP($C70,'North Bay TT Day 2'!$A$17:$I$31,9,FALSE))=TRUE,0,VLOOKUP($C70,'North Bay TT Day 2'!$A$17:$I$31,9,FALSE))</f>
        <v>0</v>
      </c>
      <c r="K70" s="23">
        <f>IF(ISNA(VLOOKUP($C70,'North Bay TT Day 2'!$A$17:$I$31,9,FALSE))=TRUE,0,VLOOKUP($C70,'North Bay TT Day 2'!$A$17:$I$31,9,FALSE))</f>
        <v>0</v>
      </c>
      <c r="L70" s="23">
        <f>IF(ISNA(VLOOKUP($C70,'North Bay TT Day 2'!$A$17:$I$31,9,FALSE))=TRUE,0,VLOOKUP($C70,'North Bay TT Day 2'!$A$17:$I$31,9,FALSE))</f>
        <v>0</v>
      </c>
      <c r="M70" s="23">
        <f>IF(ISNA(VLOOKUP($C70,'North Bay TT Day 2'!$A$17:$I$31,9,FALSE))=TRUE,0,VLOOKUP($C70,'North Bay TT Day 2'!$A$17:$I$31,9,FALSE))</f>
        <v>0</v>
      </c>
      <c r="N70" s="23">
        <f>IF(ISNA(VLOOKUP($C70,'North Bay TT Day 2'!$A$17:$I$31,9,FALSE))=TRUE,0,VLOOKUP($C70,'North Bay TT Day 2'!$A$17:$I$31,9,FALSE))</f>
        <v>0</v>
      </c>
      <c r="O70" s="23">
        <f>IF(ISNA(VLOOKUP($C70,'North Bay TT Day 2'!$A$17:$I$31,9,FALSE))=TRUE,0,VLOOKUP($C70,'North Bay TT Day 2'!$A$17:$I$31,9,FALSE))</f>
        <v>0</v>
      </c>
      <c r="P70" s="23">
        <f>IF(ISNA(VLOOKUP($C70,'Canadian Champs MO'!$A$17:$I$31,9,FALSE))=TRUE,0,VLOOKUP($C70,'Canadian Champs MO'!$A$17:$I$31,9,FALSE))</f>
        <v>0</v>
      </c>
      <c r="Q70" s="23">
        <f>IF(ISNA(VLOOKUP($C70,'North Bay TT Day 2'!$A$17:$I$31,9,FALSE))=TRUE,0,VLOOKUP($C70,'North Bay TT Day 2'!$A$17:$I$31,9,FALSE))</f>
        <v>0</v>
      </c>
    </row>
    <row r="71" spans="1:17" ht="15" customHeight="1">
      <c r="A71" s="102"/>
      <c r="B71" s="96"/>
      <c r="C71" s="80"/>
      <c r="D71" s="99" t="str">
        <f>IF(ISNA(VLOOKUP($C71,'RPA Caclulations'!$C$6:$K$91,3,FALSE))=TRUE,"0",VLOOKUP($C71,'RPA Caclulations'!$C$6:$K$91,3,FALSE))</f>
        <v>0</v>
      </c>
      <c r="E71" s="22" t="str">
        <f>IF(ISNA(VLOOKUP($C71,'Calabogie Canada Cup Jan 13'!$A$17:$I$37,9,FALSE))=TRUE,"0",VLOOKUP($C71,'Calabogie Canada Cup Jan 13'!$A$17:$I$37,9,FALSE))</f>
        <v>0</v>
      </c>
      <c r="F71" s="22" t="str">
        <f>IF(ISNA(VLOOKUP($C71,'Calabogie Canada Cup Jan 14'!$A$17:$I$31,9,FALSE))=TRUE,"0",VLOOKUP($C71,'Calabogie Canada Cup Jan 14'!$A$17:$I$31,9,FALSE))</f>
        <v>0</v>
      </c>
      <c r="G71" s="23">
        <f>IF(ISNA(VLOOKUP($C71,'NorAm Val St-Come - MO'!$A$17:$I$31,9,FALSE))=TRUE,0,VLOOKUP($C71,'NorAm Val St-Come - MO'!$A$17:$I$31,9,FALSE))</f>
        <v>0</v>
      </c>
      <c r="H71" s="23">
        <f>IF(ISNA(VLOOKUP($C71,'NorAm Val St-Come - DM'!$A$17:$I$31,9,FALSE))=TRUE,0,VLOOKUP($C71,'NorAm Val St-Come - DM'!$A$17:$I$31,9,FALSE))</f>
        <v>0</v>
      </c>
      <c r="I71" s="23">
        <f>IF(ISNA(VLOOKUP($C71,'North Bay TT Day 1'!$A$17:$I$31,9,FALSE))=TRUE,0,VLOOKUP($C71,'North Bay TT Day 1'!$A$17:$I$31,9,FALSE))</f>
        <v>0</v>
      </c>
      <c r="J71" s="23">
        <f>IF(ISNA(VLOOKUP($C71,'North Bay TT Day 2'!$A$17:$I$31,9,FALSE))=TRUE,0,VLOOKUP($C71,'North Bay TT Day 2'!$A$17:$I$31,9,FALSE))</f>
        <v>0</v>
      </c>
      <c r="K71" s="23">
        <f>IF(ISNA(VLOOKUP($C71,'North Bay TT Day 2'!$A$17:$I$31,9,FALSE))=TRUE,0,VLOOKUP($C71,'North Bay TT Day 2'!$A$17:$I$31,9,FALSE))</f>
        <v>0</v>
      </c>
      <c r="L71" s="23">
        <f>IF(ISNA(VLOOKUP($C71,'North Bay TT Day 2'!$A$17:$I$31,9,FALSE))=TRUE,0,VLOOKUP($C71,'North Bay TT Day 2'!$A$17:$I$31,9,FALSE))</f>
        <v>0</v>
      </c>
      <c r="M71" s="23">
        <f>IF(ISNA(VLOOKUP($C71,'North Bay TT Day 2'!$A$17:$I$31,9,FALSE))=TRUE,0,VLOOKUP($C71,'North Bay TT Day 2'!$A$17:$I$31,9,FALSE))</f>
        <v>0</v>
      </c>
      <c r="N71" s="23">
        <f>IF(ISNA(VLOOKUP($C71,'North Bay TT Day 2'!$A$17:$I$31,9,FALSE))=TRUE,0,VLOOKUP($C71,'North Bay TT Day 2'!$A$17:$I$31,9,FALSE))</f>
        <v>0</v>
      </c>
      <c r="O71" s="23">
        <f>IF(ISNA(VLOOKUP($C71,'North Bay TT Day 2'!$A$17:$I$31,9,FALSE))=TRUE,0,VLOOKUP($C71,'North Bay TT Day 2'!$A$17:$I$31,9,FALSE))</f>
        <v>0</v>
      </c>
      <c r="P71" s="23">
        <f>IF(ISNA(VLOOKUP($C71,'North Bay TT Day 2'!$A$17:$I$31,9,FALSE))=TRUE,0,VLOOKUP($C71,'North Bay TT Day 2'!$A$17:$I$31,9,FALSE))</f>
        <v>0</v>
      </c>
      <c r="Q71" s="23">
        <f>IF(ISNA(VLOOKUP($C71,'North Bay TT Day 2'!$A$17:$I$31,9,FALSE))=TRUE,0,VLOOKUP($C71,'North Bay TT Day 2'!$A$17:$I$31,9,FALSE))</f>
        <v>0</v>
      </c>
    </row>
    <row r="72" spans="1:17" ht="15" customHeight="1">
      <c r="A72" s="96"/>
      <c r="B72" s="96"/>
      <c r="C72" s="97"/>
      <c r="D72" s="99" t="str">
        <f>IF(ISNA(VLOOKUP($C72,'RPA Caclulations'!$C$6:$K$91,3,FALSE))=TRUE,"0",VLOOKUP($C72,'RPA Caclulations'!$C$6:$K$91,3,FALSE))</f>
        <v>0</v>
      </c>
      <c r="E72" s="22" t="str">
        <f>IF(ISNA(VLOOKUP($C72,'Calabogie Canada Cup Jan 13'!$A$17:$I$37,9,FALSE))=TRUE,"0",VLOOKUP($C72,'Calabogie Canada Cup Jan 13'!$A$17:$I$37,9,FALSE))</f>
        <v>0</v>
      </c>
      <c r="F72" s="22" t="str">
        <f>IF(ISNA(VLOOKUP($C72,'Calabogie Canada Cup Jan 14'!$A$17:$I$31,9,FALSE))=TRUE,"0",VLOOKUP($C72,'Calabogie Canada Cup Jan 14'!$A$17:$I$31,9,FALSE))</f>
        <v>0</v>
      </c>
      <c r="G72" s="23">
        <f>IF(ISNA(VLOOKUP($C72,'NorAm Val St-Come - MO'!$A$17:$I$31,9,FALSE))=TRUE,0,VLOOKUP($C72,'NorAm Val St-Come - MO'!$A$17:$I$31,9,FALSE))</f>
        <v>0</v>
      </c>
      <c r="H72" s="23">
        <f>IF(ISNA(VLOOKUP($C72,'NorAm Val St-Come - DM'!$A$17:$I$31,9,FALSE))=TRUE,0,VLOOKUP($C72,'NorAm Val St-Come - DM'!$A$17:$I$31,9,FALSE))</f>
        <v>0</v>
      </c>
      <c r="I72" s="23">
        <f>IF(ISNA(VLOOKUP($C72,'North Bay TT Day 1'!$A$17:$I$31,9,FALSE))=TRUE,0,VLOOKUP($C72,'North Bay TT Day 1'!$A$17:$I$31,9,FALSE))</f>
        <v>0</v>
      </c>
      <c r="J72" s="23">
        <f>IF(ISNA(VLOOKUP($C72,'North Bay TT Day 2'!$A$17:$I$31,9,FALSE))=TRUE,0,VLOOKUP($C72,'North Bay TT Day 2'!$A$17:$I$31,9,FALSE))</f>
        <v>0</v>
      </c>
      <c r="K72" s="23">
        <f>IF(ISNA(VLOOKUP($C72,'North Bay TT Day 2'!$A$17:$I$31,9,FALSE))=TRUE,0,VLOOKUP($C72,'North Bay TT Day 2'!$A$17:$I$31,9,FALSE))</f>
        <v>0</v>
      </c>
      <c r="L72" s="23">
        <f>IF(ISNA(VLOOKUP($C72,'North Bay TT Day 2'!$A$17:$I$31,9,FALSE))=TRUE,0,VLOOKUP($C72,'North Bay TT Day 2'!$A$17:$I$31,9,FALSE))</f>
        <v>0</v>
      </c>
      <c r="M72" s="23">
        <f>IF(ISNA(VLOOKUP($C72,'North Bay TT Day 2'!$A$17:$I$31,9,FALSE))=TRUE,0,VLOOKUP($C72,'North Bay TT Day 2'!$A$17:$I$31,9,FALSE))</f>
        <v>0</v>
      </c>
      <c r="N72" s="23">
        <f>IF(ISNA(VLOOKUP($C72,'North Bay TT Day 2'!$A$17:$I$31,9,FALSE))=TRUE,0,VLOOKUP($C72,'North Bay TT Day 2'!$A$17:$I$31,9,FALSE))</f>
        <v>0</v>
      </c>
      <c r="O72" s="23">
        <f>IF(ISNA(VLOOKUP($C72,'North Bay TT Day 2'!$A$17:$I$31,9,FALSE))=TRUE,0,VLOOKUP($C72,'North Bay TT Day 2'!$A$17:$I$31,9,FALSE))</f>
        <v>0</v>
      </c>
      <c r="P72" s="23">
        <f>IF(ISNA(VLOOKUP($C72,'North Bay TT Day 2'!$A$17:$I$31,9,FALSE))=TRUE,0,VLOOKUP($C72,'North Bay TT Day 2'!$A$17:$I$31,9,FALSE))</f>
        <v>0</v>
      </c>
      <c r="Q72" s="23">
        <f>IF(ISNA(VLOOKUP($C72,'North Bay TT Day 2'!$A$17:$I$31,9,FALSE))=TRUE,0,VLOOKUP($C72,'North Bay TT Day 2'!$A$17:$I$31,9,FALSE))</f>
        <v>0</v>
      </c>
    </row>
    <row r="73" spans="1:17" ht="15" customHeight="1">
      <c r="A73" s="94"/>
      <c r="B73" s="94"/>
      <c r="C73" s="97"/>
      <c r="D73" s="99" t="str">
        <f>IF(ISNA(VLOOKUP($C73,'RPA Caclulations'!$C$6:$K$91,3,FALSE))=TRUE,"0",VLOOKUP($C73,'RPA Caclulations'!$C$6:$K$91,3,FALSE))</f>
        <v>0</v>
      </c>
      <c r="E73" s="22" t="str">
        <f>IF(ISNA(VLOOKUP($C73,'Calabogie Canada Cup Jan 13'!$A$17:$I$37,9,FALSE))=TRUE,"0",VLOOKUP($C73,'Calabogie Canada Cup Jan 13'!$A$17:$I$37,9,FALSE))</f>
        <v>0</v>
      </c>
      <c r="F73" s="22" t="str">
        <f>IF(ISNA(VLOOKUP($C73,'Calabogie Canada Cup Jan 14'!$A$17:$I$31,9,FALSE))=TRUE,"0",VLOOKUP($C73,'Calabogie Canada Cup Jan 14'!$A$17:$I$31,9,FALSE))</f>
        <v>0</v>
      </c>
      <c r="G73" s="23">
        <f>IF(ISNA(VLOOKUP($C73,'NorAm Val St-Come - MO'!$A$17:$I$31,9,FALSE))=TRUE,0,VLOOKUP($C73,'NorAm Val St-Come - MO'!$A$17:$I$31,9,FALSE))</f>
        <v>0</v>
      </c>
      <c r="H73" s="23">
        <f>IF(ISNA(VLOOKUP($C73,'NorAm Val St-Come - DM'!$A$17:$I$31,9,FALSE))=TRUE,0,VLOOKUP($C73,'NorAm Val St-Come - DM'!$A$17:$I$31,9,FALSE))</f>
        <v>0</v>
      </c>
      <c r="I73" s="23">
        <f>IF(ISNA(VLOOKUP($C73,'North Bay TT Day 1'!$A$17:$I$31,9,FALSE))=TRUE,0,VLOOKUP($C73,'North Bay TT Day 1'!$A$17:$I$31,9,FALSE))</f>
        <v>0</v>
      </c>
      <c r="J73" s="23">
        <f>IF(ISNA(VLOOKUP($C73,'North Bay TT Day 2'!$A$17:$I$31,9,FALSE))=TRUE,0,VLOOKUP($C73,'North Bay TT Day 2'!$A$17:$I$31,9,FALSE))</f>
        <v>0</v>
      </c>
      <c r="K73" s="23">
        <f>IF(ISNA(VLOOKUP($C73,'North Bay TT Day 2'!$A$17:$I$31,9,FALSE))=TRUE,0,VLOOKUP($C73,'North Bay TT Day 2'!$A$17:$I$31,9,FALSE))</f>
        <v>0</v>
      </c>
      <c r="L73" s="23">
        <f>IF(ISNA(VLOOKUP($C73,'North Bay TT Day 2'!$A$17:$I$31,9,FALSE))=TRUE,0,VLOOKUP($C73,'North Bay TT Day 2'!$A$17:$I$31,9,FALSE))</f>
        <v>0</v>
      </c>
      <c r="M73" s="23">
        <f>IF(ISNA(VLOOKUP($C73,'North Bay TT Day 2'!$A$17:$I$31,9,FALSE))=TRUE,0,VLOOKUP($C73,'North Bay TT Day 2'!$A$17:$I$31,9,FALSE))</f>
        <v>0</v>
      </c>
      <c r="N73" s="23">
        <f>IF(ISNA(VLOOKUP($C73,'North Bay TT Day 2'!$A$17:$I$31,9,FALSE))=TRUE,0,VLOOKUP($C73,'North Bay TT Day 2'!$A$17:$I$31,9,FALSE))</f>
        <v>0</v>
      </c>
      <c r="O73" s="23">
        <f>IF(ISNA(VLOOKUP($C73,'North Bay TT Day 2'!$A$17:$I$31,9,FALSE))=TRUE,0,VLOOKUP($C73,'North Bay TT Day 2'!$A$17:$I$31,9,FALSE))</f>
        <v>0</v>
      </c>
      <c r="P73" s="23">
        <f>IF(ISNA(VLOOKUP($C73,'North Bay TT Day 2'!$A$17:$I$31,9,FALSE))=TRUE,0,VLOOKUP($C73,'North Bay TT Day 2'!$A$17:$I$31,9,FALSE))</f>
        <v>0</v>
      </c>
      <c r="Q73" s="23">
        <f>IF(ISNA(VLOOKUP($C73,'North Bay TT Day 2'!$A$17:$I$31,9,FALSE))=TRUE,0,VLOOKUP($C73,'North Bay TT Day 2'!$A$17:$I$31,9,FALSE))</f>
        <v>0</v>
      </c>
    </row>
    <row r="74" spans="1:17">
      <c r="A74" s="96"/>
      <c r="B74" s="94"/>
      <c r="C74" s="87"/>
      <c r="D74" s="99" t="str">
        <f>IF(ISNA(VLOOKUP($C74,'RPA Caclulations'!$C$6:$K$91,3,FALSE))=TRUE,"0",VLOOKUP($C74,'RPA Caclulations'!$C$6:$K$91,3,FALSE))</f>
        <v>0</v>
      </c>
      <c r="E74" s="22" t="str">
        <f>IF(ISNA(VLOOKUP($C74,'Calabogie Canada Cup Jan 13'!$A$17:$I$37,9,FALSE))=TRUE,"0",VLOOKUP($C74,'Calabogie Canada Cup Jan 13'!$A$17:$I$37,9,FALSE))</f>
        <v>0</v>
      </c>
      <c r="F74" s="22" t="str">
        <f>IF(ISNA(VLOOKUP($C74,'Calabogie Canada Cup Jan 14'!$A$17:$I$31,9,FALSE))=TRUE,"0",VLOOKUP($C74,'Calabogie Canada Cup Jan 14'!$A$17:$I$31,9,FALSE))</f>
        <v>0</v>
      </c>
      <c r="G74" s="23">
        <f>IF(ISNA(VLOOKUP($C74,'NorAm Val St-Come - MO'!$A$17:$I$31,9,FALSE))=TRUE,0,VLOOKUP($C74,'NorAm Val St-Come - MO'!$A$17:$I$31,9,FALSE))</f>
        <v>0</v>
      </c>
      <c r="H74" s="23">
        <f>IF(ISNA(VLOOKUP($C74,'NorAm Val St-Come - DM'!$A$17:$I$31,9,FALSE))=TRUE,0,VLOOKUP($C74,'NorAm Val St-Come - DM'!$A$17:$I$31,9,FALSE))</f>
        <v>0</v>
      </c>
      <c r="I74" s="23">
        <f>IF(ISNA(VLOOKUP($C74,'North Bay TT Day 1'!$A$17:$I$31,9,FALSE))=TRUE,0,VLOOKUP($C74,'North Bay TT Day 1'!$A$17:$I$31,9,FALSE))</f>
        <v>0</v>
      </c>
      <c r="J74" s="23">
        <f>IF(ISNA(VLOOKUP($C74,'North Bay TT Day 2'!$A$17:$I$31,9,FALSE))=TRUE,0,VLOOKUP($C74,'North Bay TT Day 2'!$A$17:$I$31,9,FALSE))</f>
        <v>0</v>
      </c>
      <c r="K74" s="23">
        <f>IF(ISNA(VLOOKUP($C74,'North Bay TT Day 2'!$A$17:$I$31,9,FALSE))=TRUE,0,VLOOKUP($C74,'North Bay TT Day 2'!$A$17:$I$31,9,FALSE))</f>
        <v>0</v>
      </c>
      <c r="L74" s="23">
        <f>IF(ISNA(VLOOKUP($C74,'North Bay TT Day 2'!$A$17:$I$31,9,FALSE))=TRUE,0,VLOOKUP($C74,'North Bay TT Day 2'!$A$17:$I$31,9,FALSE))</f>
        <v>0</v>
      </c>
      <c r="M74" s="23">
        <f>IF(ISNA(VLOOKUP($C74,'North Bay TT Day 2'!$A$17:$I$31,9,FALSE))=TRUE,0,VLOOKUP($C74,'North Bay TT Day 2'!$A$17:$I$31,9,FALSE))</f>
        <v>0</v>
      </c>
      <c r="N74" s="23">
        <f>IF(ISNA(VLOOKUP($C74,'North Bay TT Day 2'!$A$17:$I$31,9,FALSE))=TRUE,0,VLOOKUP($C74,'North Bay TT Day 2'!$A$17:$I$31,9,FALSE))</f>
        <v>0</v>
      </c>
      <c r="O74" s="23">
        <f>IF(ISNA(VLOOKUP($C74,'North Bay TT Day 2'!$A$17:$I$31,9,FALSE))=TRUE,0,VLOOKUP($C74,'North Bay TT Day 2'!$A$17:$I$31,9,FALSE))</f>
        <v>0</v>
      </c>
      <c r="P74" s="23">
        <f>IF(ISNA(VLOOKUP($C74,'North Bay TT Day 2'!$A$17:$I$31,9,FALSE))=TRUE,0,VLOOKUP($C74,'North Bay TT Day 2'!$A$17:$I$31,9,FALSE))</f>
        <v>0</v>
      </c>
      <c r="Q74" s="23">
        <f>IF(ISNA(VLOOKUP($C74,'North Bay TT Day 2'!$A$17:$I$31,9,FALSE))=TRUE,0,VLOOKUP($C74,'North Bay TT Day 2'!$A$17:$I$31,9,FALSE))</f>
        <v>0</v>
      </c>
    </row>
    <row r="75" spans="1:17">
      <c r="A75" s="102"/>
      <c r="B75" s="96"/>
      <c r="C75" s="87"/>
      <c r="D75" s="99" t="str">
        <f>IF(ISNA(VLOOKUP($C75,'RPA Caclulations'!$C$6:$K$91,3,FALSE))=TRUE,"0",VLOOKUP($C75,'RPA Caclulations'!$C$6:$K$91,3,FALSE))</f>
        <v>0</v>
      </c>
      <c r="E75" s="22" t="str">
        <f>IF(ISNA(VLOOKUP($C75,'Calabogie Canada Cup Jan 13'!$A$17:$I$37,9,FALSE))=TRUE,"0",VLOOKUP($C75,'Calabogie Canada Cup Jan 13'!$A$17:$I$37,9,FALSE))</f>
        <v>0</v>
      </c>
      <c r="F75" s="22" t="str">
        <f>IF(ISNA(VLOOKUP($C75,'Calabogie Canada Cup Jan 14'!$A$17:$I$31,9,FALSE))=TRUE,"0",VLOOKUP($C75,'Calabogie Canada Cup Jan 14'!$A$17:$I$31,9,FALSE))</f>
        <v>0</v>
      </c>
      <c r="G75" s="23">
        <f>IF(ISNA(VLOOKUP($C75,'NorAm Val St-Come - MO'!$A$17:$I$31,9,FALSE))=TRUE,0,VLOOKUP($C75,'NorAm Val St-Come - MO'!$A$17:$I$31,9,FALSE))</f>
        <v>0</v>
      </c>
      <c r="H75" s="23">
        <f>IF(ISNA(VLOOKUP($C75,'NorAm Val St-Come - DM'!$A$17:$I$31,9,FALSE))=TRUE,0,VLOOKUP($C75,'NorAm Val St-Come - DM'!$A$17:$I$31,9,FALSE))</f>
        <v>0</v>
      </c>
      <c r="I75" s="23">
        <f>IF(ISNA(VLOOKUP($C75,'North Bay TT Day 1'!$A$17:$I$31,9,FALSE))=TRUE,0,VLOOKUP($C75,'North Bay TT Day 1'!$A$17:$I$31,9,FALSE))</f>
        <v>0</v>
      </c>
      <c r="J75" s="23">
        <f>IF(ISNA(VLOOKUP($C75,'North Bay TT Day 2'!$A$17:$I$31,9,FALSE))=TRUE,0,VLOOKUP($C75,'North Bay TT Day 2'!$A$17:$I$31,9,FALSE))</f>
        <v>0</v>
      </c>
      <c r="K75" s="23">
        <f>IF(ISNA(VLOOKUP($C75,'North Bay TT Day 2'!$A$17:$I$31,9,FALSE))=TRUE,0,VLOOKUP($C75,'North Bay TT Day 2'!$A$17:$I$31,9,FALSE))</f>
        <v>0</v>
      </c>
      <c r="L75" s="23">
        <f>IF(ISNA(VLOOKUP($C75,'North Bay TT Day 2'!$A$17:$I$31,9,FALSE))=TRUE,0,VLOOKUP($C75,'North Bay TT Day 2'!$A$17:$I$31,9,FALSE))</f>
        <v>0</v>
      </c>
      <c r="M75" s="23">
        <f>IF(ISNA(VLOOKUP($C75,'North Bay TT Day 2'!$A$17:$I$31,9,FALSE))=TRUE,0,VLOOKUP($C75,'North Bay TT Day 2'!$A$17:$I$31,9,FALSE))</f>
        <v>0</v>
      </c>
      <c r="N75" s="23">
        <f>IF(ISNA(VLOOKUP($C75,'North Bay TT Day 2'!$A$17:$I$31,9,FALSE))=TRUE,0,VLOOKUP($C75,'North Bay TT Day 2'!$A$17:$I$31,9,FALSE))</f>
        <v>0</v>
      </c>
      <c r="O75" s="23">
        <f>IF(ISNA(VLOOKUP($C75,'North Bay TT Day 2'!$A$17:$I$31,9,FALSE))=TRUE,0,VLOOKUP($C75,'North Bay TT Day 2'!$A$17:$I$31,9,FALSE))</f>
        <v>0</v>
      </c>
      <c r="P75" s="23">
        <f>IF(ISNA(VLOOKUP($C75,'North Bay TT Day 2'!$A$17:$I$31,9,FALSE))=TRUE,0,VLOOKUP($C75,'North Bay TT Day 2'!$A$17:$I$31,9,FALSE))</f>
        <v>0</v>
      </c>
      <c r="Q75" s="23">
        <f>IF(ISNA(VLOOKUP($C75,'North Bay TT Day 2'!$A$17:$I$31,9,FALSE))=TRUE,0,VLOOKUP($C75,'North Bay TT Day 2'!$A$17:$I$31,9,FALSE))</f>
        <v>0</v>
      </c>
    </row>
  </sheetData>
  <sortState ref="A9:O19">
    <sortCondition ref="D9:D19"/>
  </sortState>
  <conditionalFormatting sqref="C20:C21">
    <cfRule type="duplicateValues" dxfId="202" priority="23"/>
  </conditionalFormatting>
  <conditionalFormatting sqref="C20:C21">
    <cfRule type="duplicateValues" dxfId="201" priority="24"/>
  </conditionalFormatting>
  <conditionalFormatting sqref="C39">
    <cfRule type="duplicateValues" dxfId="200" priority="21"/>
  </conditionalFormatting>
  <conditionalFormatting sqref="C39">
    <cfRule type="duplicateValues" dxfId="199" priority="22"/>
  </conditionalFormatting>
  <conditionalFormatting sqref="C60">
    <cfRule type="duplicateValues" dxfId="198" priority="19"/>
  </conditionalFormatting>
  <conditionalFormatting sqref="C60">
    <cfRule type="duplicateValues" dxfId="197" priority="20"/>
  </conditionalFormatting>
  <conditionalFormatting sqref="C59 C22:C38 C40:C56 C61 C70">
    <cfRule type="duplicateValues" dxfId="196" priority="25"/>
  </conditionalFormatting>
  <conditionalFormatting sqref="C72">
    <cfRule type="duplicateValues" dxfId="195" priority="17"/>
  </conditionalFormatting>
  <conditionalFormatting sqref="C72">
    <cfRule type="duplicateValues" dxfId="194" priority="18"/>
  </conditionalFormatting>
  <conditionalFormatting sqref="C74">
    <cfRule type="duplicateValues" dxfId="193" priority="13"/>
  </conditionalFormatting>
  <conditionalFormatting sqref="C74">
    <cfRule type="duplicateValues" dxfId="192" priority="14"/>
  </conditionalFormatting>
  <conditionalFormatting sqref="C73">
    <cfRule type="duplicateValues" dxfId="191" priority="15"/>
  </conditionalFormatting>
  <conditionalFormatting sqref="C73">
    <cfRule type="duplicateValues" dxfId="190" priority="16"/>
  </conditionalFormatting>
  <conditionalFormatting sqref="C75">
    <cfRule type="duplicateValues" dxfId="189" priority="11"/>
  </conditionalFormatting>
  <conditionalFormatting sqref="C75">
    <cfRule type="duplicateValues" dxfId="188" priority="12"/>
  </conditionalFormatting>
  <conditionalFormatting sqref="C8">
    <cfRule type="duplicateValues" dxfId="187" priority="5"/>
  </conditionalFormatting>
  <conditionalFormatting sqref="C14">
    <cfRule type="duplicateValues" dxfId="186" priority="4"/>
  </conditionalFormatting>
  <conditionalFormatting sqref="C9:C13 C15:C16">
    <cfRule type="duplicateValues" dxfId="185" priority="6"/>
  </conditionalFormatting>
  <conditionalFormatting sqref="C17">
    <cfRule type="duplicateValues" dxfId="184" priority="3"/>
  </conditionalFormatting>
  <conditionalFormatting sqref="C18">
    <cfRule type="duplicateValues" dxfId="183" priority="2"/>
  </conditionalFormatting>
  <conditionalFormatting sqref="C19">
    <cfRule type="duplicateValues" dxfId="182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7" workbookViewId="0">
      <selection activeCell="F15" sqref="F15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9" customWidth="1"/>
    <col min="4" max="8" width="8.7109375" customWidth="1"/>
    <col min="9" max="9" width="9.140625" customWidth="1"/>
  </cols>
  <sheetData>
    <row r="1" spans="1:9" ht="15" customHeight="1">
      <c r="A1" s="163"/>
      <c r="B1" s="108"/>
      <c r="C1" s="108"/>
      <c r="D1" s="108"/>
      <c r="E1" s="108"/>
      <c r="F1" s="108"/>
      <c r="G1" s="108"/>
      <c r="H1" s="108"/>
      <c r="I1" s="45"/>
    </row>
    <row r="2" spans="1:9" ht="15" customHeight="1">
      <c r="A2" s="163"/>
      <c r="B2" s="165" t="s">
        <v>39</v>
      </c>
      <c r="C2" s="165"/>
      <c r="D2" s="165"/>
      <c r="E2" s="165"/>
      <c r="F2" s="165"/>
      <c r="G2" s="108"/>
      <c r="H2" s="108"/>
      <c r="I2" s="45"/>
    </row>
    <row r="3" spans="1:9" ht="15" customHeight="1">
      <c r="A3" s="163"/>
      <c r="B3" s="108"/>
      <c r="C3" s="108"/>
      <c r="D3" s="108"/>
      <c r="E3" s="108"/>
      <c r="F3" s="108"/>
      <c r="G3" s="108"/>
      <c r="H3" s="108"/>
      <c r="I3" s="45"/>
    </row>
    <row r="4" spans="1:9" ht="15" customHeight="1">
      <c r="A4" s="163"/>
      <c r="B4" s="165" t="s">
        <v>34</v>
      </c>
      <c r="C4" s="165"/>
      <c r="D4" s="165"/>
      <c r="E4" s="165"/>
      <c r="F4" s="165"/>
      <c r="G4" s="108"/>
      <c r="H4" s="108"/>
      <c r="I4" s="45"/>
    </row>
    <row r="5" spans="1:9" ht="15" customHeight="1">
      <c r="A5" s="163"/>
      <c r="B5" s="108"/>
      <c r="C5" s="108"/>
      <c r="D5" s="108"/>
      <c r="E5" s="108"/>
      <c r="F5" s="108"/>
      <c r="G5" s="108"/>
      <c r="H5" s="108"/>
      <c r="I5" s="45"/>
    </row>
    <row r="6" spans="1:9" ht="15" customHeight="1">
      <c r="A6" s="163"/>
      <c r="B6" s="164"/>
      <c r="C6" s="164"/>
      <c r="D6" s="108"/>
      <c r="E6" s="108"/>
      <c r="F6" s="108"/>
      <c r="G6" s="108"/>
      <c r="H6" s="108"/>
      <c r="I6" s="45"/>
    </row>
    <row r="7" spans="1:9" ht="15" customHeight="1">
      <c r="A7" s="163"/>
      <c r="B7" s="108"/>
      <c r="C7" s="108"/>
      <c r="D7" s="108"/>
      <c r="E7" s="108"/>
      <c r="F7" s="108"/>
      <c r="G7" s="108"/>
      <c r="H7" s="108"/>
      <c r="I7" s="45"/>
    </row>
    <row r="8" spans="1:9" ht="15" customHeight="1">
      <c r="A8" s="46" t="s">
        <v>11</v>
      </c>
      <c r="B8" s="47" t="s">
        <v>45</v>
      </c>
      <c r="C8" s="47"/>
      <c r="D8" s="47"/>
      <c r="E8" s="47"/>
      <c r="F8" s="107"/>
      <c r="G8" s="107"/>
      <c r="H8" s="107"/>
      <c r="I8" s="45"/>
    </row>
    <row r="9" spans="1:9" ht="15" customHeight="1">
      <c r="A9" s="46" t="s">
        <v>0</v>
      </c>
      <c r="B9" s="47" t="s">
        <v>46</v>
      </c>
      <c r="C9" s="47"/>
      <c r="D9" s="47"/>
      <c r="E9" s="47"/>
      <c r="F9" s="107"/>
      <c r="G9" s="107"/>
      <c r="H9" s="107"/>
      <c r="I9" s="45"/>
    </row>
    <row r="10" spans="1:9" ht="15" customHeight="1">
      <c r="A10" s="46" t="s">
        <v>13</v>
      </c>
      <c r="B10" s="166">
        <v>41651</v>
      </c>
      <c r="C10" s="166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42</v>
      </c>
      <c r="C11" s="48"/>
      <c r="D11" s="108"/>
      <c r="E11" s="108"/>
      <c r="F11" s="108"/>
      <c r="G11" s="108"/>
      <c r="H11" s="108"/>
      <c r="I11" s="45"/>
    </row>
    <row r="12" spans="1:9" ht="15" customHeight="1">
      <c r="A12" s="46" t="s">
        <v>16</v>
      </c>
      <c r="B12" s="107" t="s">
        <v>41</v>
      </c>
      <c r="C12" s="108"/>
      <c r="D12" s="108"/>
      <c r="E12" s="108"/>
      <c r="F12" s="108"/>
      <c r="G12" s="108"/>
      <c r="H12" s="108"/>
      <c r="I12" s="45"/>
    </row>
    <row r="13" spans="1:9" ht="15" customHeight="1">
      <c r="A13" s="10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7" t="s">
        <v>15</v>
      </c>
      <c r="B14" s="55">
        <v>0</v>
      </c>
      <c r="C14" s="56"/>
      <c r="D14" s="57">
        <v>0</v>
      </c>
      <c r="E14" s="56"/>
      <c r="F14" s="57">
        <v>0.8</v>
      </c>
      <c r="G14" s="56"/>
      <c r="H14" s="58" t="s">
        <v>18</v>
      </c>
      <c r="I14" s="59" t="s">
        <v>25</v>
      </c>
    </row>
    <row r="15" spans="1:9" ht="15" customHeight="1">
      <c r="A15" s="107" t="s">
        <v>14</v>
      </c>
      <c r="B15" s="60">
        <v>1</v>
      </c>
      <c r="C15" s="61"/>
      <c r="D15" s="62">
        <v>1</v>
      </c>
      <c r="E15" s="61"/>
      <c r="F15" s="62">
        <v>74.010000000000005</v>
      </c>
      <c r="G15" s="61"/>
      <c r="H15" s="58" t="s">
        <v>19</v>
      </c>
      <c r="I15" s="59" t="s">
        <v>26</v>
      </c>
    </row>
    <row r="16" spans="1:9" ht="15" customHeight="1">
      <c r="A16" s="10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21</v>
      </c>
    </row>
    <row r="17" spans="1:9" ht="15" customHeight="1">
      <c r="A17" s="83" t="s">
        <v>43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59.6</v>
      </c>
      <c r="G17" s="93">
        <f>F17/F$15*1000*F$14</f>
        <v>644.23726523442792</v>
      </c>
      <c r="H17" s="69">
        <f>LARGE((C17,E17,G17),1)</f>
        <v>644.23726523442792</v>
      </c>
      <c r="I17" s="67">
        <v>14</v>
      </c>
    </row>
    <row r="18" spans="1:9" ht="15" customHeight="1">
      <c r="A18" s="84"/>
      <c r="B18" s="91">
        <v>0</v>
      </c>
      <c r="C18" s="93">
        <f>B18/B$15*1000*B$14</f>
        <v>0</v>
      </c>
      <c r="D18" s="92">
        <v>0</v>
      </c>
      <c r="E18" s="93">
        <f>D18/D$15*1000*D$14</f>
        <v>0</v>
      </c>
      <c r="F18" s="92">
        <v>0</v>
      </c>
      <c r="G18" s="93">
        <f>F18/F$15*1000*F$14</f>
        <v>0</v>
      </c>
      <c r="H18" s="69">
        <f>LARGE((C18,E18,G18),1)</f>
        <v>0</v>
      </c>
      <c r="I18" s="67"/>
    </row>
    <row r="19" spans="1:9" ht="15" customHeight="1">
      <c r="A19" s="84"/>
      <c r="B19" s="91">
        <v>0</v>
      </c>
      <c r="C19" s="93">
        <f t="shared" ref="C19:G57" si="0">B19/B$15*1000*B$14</f>
        <v>0</v>
      </c>
      <c r="D19" s="92">
        <v>0</v>
      </c>
      <c r="E19" s="93">
        <f t="shared" si="0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 ht="15" customHeight="1">
      <c r="A20" s="84"/>
      <c r="B20" s="91">
        <v>0</v>
      </c>
      <c r="C20" s="93">
        <f t="shared" si="0"/>
        <v>0</v>
      </c>
      <c r="D20" s="92">
        <v>0</v>
      </c>
      <c r="E20" s="93">
        <f t="shared" si="0"/>
        <v>0</v>
      </c>
      <c r="F20" s="92">
        <v>0</v>
      </c>
      <c r="G20" s="93">
        <f t="shared" si="0"/>
        <v>0</v>
      </c>
      <c r="H20" s="69">
        <f>LARGE((C20,E20,G20),1)</f>
        <v>0</v>
      </c>
      <c r="I20" s="67"/>
    </row>
    <row r="21" spans="1:9" ht="15" customHeight="1">
      <c r="A21" s="71"/>
      <c r="B21" s="91">
        <v>0</v>
      </c>
      <c r="C21" s="93">
        <f t="shared" si="0"/>
        <v>0</v>
      </c>
      <c r="D21" s="92">
        <v>0</v>
      </c>
      <c r="E21" s="93">
        <f t="shared" si="0"/>
        <v>0</v>
      </c>
      <c r="F21" s="92">
        <v>0</v>
      </c>
      <c r="G21" s="93">
        <f t="shared" si="0"/>
        <v>0</v>
      </c>
      <c r="H21" s="69">
        <f>LARGE((C21,E21,G21),1)</f>
        <v>0</v>
      </c>
      <c r="I21" s="67"/>
    </row>
    <row r="22" spans="1:9" ht="15" customHeight="1">
      <c r="A22" s="72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93">
        <f>F22/F$15*1000*F$14</f>
        <v>0</v>
      </c>
      <c r="H22" s="69">
        <f>LARGE((C22,E22,G22),1)</f>
        <v>0</v>
      </c>
      <c r="I22" s="67"/>
    </row>
    <row r="23" spans="1:9" ht="15" customHeight="1">
      <c r="A23" s="71"/>
      <c r="B23" s="91">
        <v>0</v>
      </c>
      <c r="C23" s="93">
        <f t="shared" si="0"/>
        <v>0</v>
      </c>
      <c r="D23" s="92">
        <v>0</v>
      </c>
      <c r="E23" s="93">
        <f t="shared" si="0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 ht="15" customHeight="1">
      <c r="A24" s="87"/>
      <c r="B24" s="91">
        <v>0</v>
      </c>
      <c r="C24" s="93">
        <f t="shared" si="0"/>
        <v>0</v>
      </c>
      <c r="D24" s="92">
        <v>0</v>
      </c>
      <c r="E24" s="93">
        <f t="shared" si="0"/>
        <v>0</v>
      </c>
      <c r="F24" s="92">
        <v>0</v>
      </c>
      <c r="G24" s="93">
        <f t="shared" si="0"/>
        <v>0</v>
      </c>
      <c r="H24" s="69">
        <f>LARGE((C24,E24,G24),1)</f>
        <v>0</v>
      </c>
      <c r="I24" s="67"/>
    </row>
    <row r="25" spans="1:9" ht="15" customHeight="1">
      <c r="A25" s="72"/>
      <c r="B25" s="91">
        <v>0</v>
      </c>
      <c r="C25" s="93">
        <f t="shared" si="0"/>
        <v>0</v>
      </c>
      <c r="D25" s="92">
        <v>0</v>
      </c>
      <c r="E25" s="93">
        <f t="shared" si="0"/>
        <v>0</v>
      </c>
      <c r="F25" s="92">
        <v>0</v>
      </c>
      <c r="G25" s="93">
        <f t="shared" si="0"/>
        <v>0</v>
      </c>
      <c r="H25" s="69">
        <f>LARGE((C25,E25,G25),1)</f>
        <v>0</v>
      </c>
      <c r="I25" s="67"/>
    </row>
    <row r="26" spans="1:9" ht="15" customHeight="1">
      <c r="A26" s="72"/>
      <c r="B26" s="91">
        <v>0</v>
      </c>
      <c r="C26" s="93">
        <f t="shared" si="0"/>
        <v>0</v>
      </c>
      <c r="D26" s="92">
        <v>0</v>
      </c>
      <c r="E26" s="93">
        <f t="shared" si="0"/>
        <v>0</v>
      </c>
      <c r="F26" s="92">
        <v>0</v>
      </c>
      <c r="G26" s="93">
        <f t="shared" si="0"/>
        <v>0</v>
      </c>
      <c r="H26" s="69">
        <f>LARGE((C26,E26,G26),1)</f>
        <v>0</v>
      </c>
      <c r="I26" s="67"/>
    </row>
    <row r="27" spans="1:9" ht="15" customHeight="1">
      <c r="A27" s="72"/>
      <c r="B27" s="91">
        <v>0</v>
      </c>
      <c r="C27" s="93">
        <f t="shared" si="0"/>
        <v>0</v>
      </c>
      <c r="D27" s="92">
        <v>0</v>
      </c>
      <c r="E27" s="93">
        <f t="shared" si="0"/>
        <v>0</v>
      </c>
      <c r="F27" s="92">
        <v>0</v>
      </c>
      <c r="G27" s="93">
        <f t="shared" si="0"/>
        <v>0</v>
      </c>
      <c r="H27" s="69">
        <f>LARGE((C27,E27,G27),1)</f>
        <v>0</v>
      </c>
      <c r="I27" s="67"/>
    </row>
    <row r="28" spans="1:9" ht="15" customHeight="1">
      <c r="A28" s="72"/>
      <c r="B28" s="91">
        <v>0</v>
      </c>
      <c r="C28" s="93">
        <f t="shared" si="0"/>
        <v>0</v>
      </c>
      <c r="D28" s="92">
        <v>0</v>
      </c>
      <c r="E28" s="93">
        <f t="shared" si="0"/>
        <v>0</v>
      </c>
      <c r="F28" s="92">
        <v>0</v>
      </c>
      <c r="G28" s="93">
        <f t="shared" si="0"/>
        <v>0</v>
      </c>
      <c r="H28" s="69">
        <f>LARGE((C28,E28,G28),1)</f>
        <v>0</v>
      </c>
      <c r="I28" s="67"/>
    </row>
    <row r="29" spans="1:9" ht="15" customHeight="1">
      <c r="A29" s="87"/>
      <c r="B29" s="91">
        <v>0</v>
      </c>
      <c r="C29" s="93">
        <f t="shared" si="0"/>
        <v>0</v>
      </c>
      <c r="D29" s="92">
        <v>0</v>
      </c>
      <c r="E29" s="93">
        <f t="shared" si="0"/>
        <v>0</v>
      </c>
      <c r="F29" s="92">
        <v>0</v>
      </c>
      <c r="G29" s="93">
        <f t="shared" si="0"/>
        <v>0</v>
      </c>
      <c r="H29" s="69">
        <f>LARGE((C29,E29,G29),1)</f>
        <v>0</v>
      </c>
      <c r="I29" s="67"/>
    </row>
    <row r="30" spans="1:9" ht="15" customHeight="1">
      <c r="A30" s="74"/>
      <c r="B30" s="91">
        <v>0</v>
      </c>
      <c r="C30" s="93">
        <f t="shared" si="0"/>
        <v>0</v>
      </c>
      <c r="D30" s="92">
        <v>0</v>
      </c>
      <c r="E30" s="93">
        <f t="shared" si="0"/>
        <v>0</v>
      </c>
      <c r="F30" s="92">
        <v>0</v>
      </c>
      <c r="G30" s="93">
        <f t="shared" si="0"/>
        <v>0</v>
      </c>
      <c r="H30" s="69">
        <f>LARGE((C30,E30,G30),1)</f>
        <v>0</v>
      </c>
      <c r="I30" s="67"/>
    </row>
    <row r="31" spans="1:9" ht="15" customHeight="1">
      <c r="A31" s="74"/>
      <c r="B31" s="91">
        <v>0</v>
      </c>
      <c r="C31" s="93">
        <f t="shared" si="0"/>
        <v>0</v>
      </c>
      <c r="D31" s="92">
        <v>0</v>
      </c>
      <c r="E31" s="93">
        <f t="shared" si="0"/>
        <v>0</v>
      </c>
      <c r="F31" s="92">
        <v>0</v>
      </c>
      <c r="G31" s="93">
        <f t="shared" si="0"/>
        <v>0</v>
      </c>
      <c r="H31" s="69">
        <f>LARGE((C31,E31,G31),1)</f>
        <v>0</v>
      </c>
      <c r="I31" s="67"/>
    </row>
    <row r="32" spans="1:9" ht="15" customHeight="1">
      <c r="A32" s="74"/>
      <c r="B32" s="91">
        <v>0</v>
      </c>
      <c r="C32" s="93">
        <f t="shared" si="0"/>
        <v>0</v>
      </c>
      <c r="D32" s="92">
        <v>0</v>
      </c>
      <c r="E32" s="93">
        <f t="shared" si="0"/>
        <v>0</v>
      </c>
      <c r="F32" s="92">
        <v>0</v>
      </c>
      <c r="G32" s="93">
        <f t="shared" si="0"/>
        <v>0</v>
      </c>
      <c r="H32" s="69">
        <f>LARGE((C32,E32,G32),1)</f>
        <v>0</v>
      </c>
      <c r="I32" s="67"/>
    </row>
    <row r="33" spans="1:9" ht="15" customHeight="1">
      <c r="A33" s="75"/>
      <c r="B33" s="91">
        <v>0</v>
      </c>
      <c r="C33" s="93">
        <f t="shared" si="0"/>
        <v>0</v>
      </c>
      <c r="D33" s="92">
        <v>0</v>
      </c>
      <c r="E33" s="93">
        <f t="shared" si="0"/>
        <v>0</v>
      </c>
      <c r="F33" s="92">
        <v>0</v>
      </c>
      <c r="G33" s="93">
        <f t="shared" si="0"/>
        <v>0</v>
      </c>
      <c r="H33" s="69">
        <f>LARGE((C33,E33,G33),1)</f>
        <v>0</v>
      </c>
      <c r="I33" s="67"/>
    </row>
    <row r="34" spans="1:9" ht="15" customHeight="1">
      <c r="A34" s="73"/>
      <c r="B34" s="91">
        <v>0</v>
      </c>
      <c r="C34" s="93">
        <f t="shared" si="0"/>
        <v>0</v>
      </c>
      <c r="D34" s="92">
        <v>0</v>
      </c>
      <c r="E34" s="93">
        <f t="shared" si="0"/>
        <v>0</v>
      </c>
      <c r="F34" s="92">
        <v>0</v>
      </c>
      <c r="G34" s="93">
        <f t="shared" si="0"/>
        <v>0</v>
      </c>
      <c r="H34" s="69">
        <f>LARGE((C34,E34,G34),1)</f>
        <v>0</v>
      </c>
      <c r="I34" s="67"/>
    </row>
    <row r="35" spans="1:9" ht="15" customHeight="1">
      <c r="A35" s="73"/>
      <c r="B35" s="91">
        <v>0</v>
      </c>
      <c r="C35" s="93">
        <f t="shared" si="0"/>
        <v>0</v>
      </c>
      <c r="D35" s="92">
        <v>0</v>
      </c>
      <c r="E35" s="93">
        <f t="shared" si="0"/>
        <v>0</v>
      </c>
      <c r="F35" s="92">
        <v>0</v>
      </c>
      <c r="G35" s="93">
        <f t="shared" si="0"/>
        <v>0</v>
      </c>
      <c r="H35" s="69">
        <f>LARGE((C35,E35,G35),1)</f>
        <v>0</v>
      </c>
      <c r="I35" s="67"/>
    </row>
    <row r="36" spans="1:9" ht="15" customHeight="1">
      <c r="A36" s="73"/>
      <c r="B36" s="91">
        <v>0</v>
      </c>
      <c r="C36" s="93">
        <f t="shared" si="0"/>
        <v>0</v>
      </c>
      <c r="D36" s="92">
        <v>0</v>
      </c>
      <c r="E36" s="93">
        <f t="shared" si="0"/>
        <v>0</v>
      </c>
      <c r="F36" s="92">
        <v>0</v>
      </c>
      <c r="G36" s="93">
        <f t="shared" si="0"/>
        <v>0</v>
      </c>
      <c r="H36" s="69">
        <f>LARGE((C36,E36,G36),1)</f>
        <v>0</v>
      </c>
      <c r="I36" s="67"/>
    </row>
    <row r="37" spans="1:9" ht="15" customHeight="1">
      <c r="A37" s="73"/>
      <c r="B37" s="91">
        <v>0</v>
      </c>
      <c r="C37" s="93">
        <f t="shared" si="0"/>
        <v>0</v>
      </c>
      <c r="D37" s="92">
        <v>0</v>
      </c>
      <c r="E37" s="93">
        <f t="shared" si="0"/>
        <v>0</v>
      </c>
      <c r="F37" s="92">
        <v>0</v>
      </c>
      <c r="G37" s="93">
        <f t="shared" si="0"/>
        <v>0</v>
      </c>
      <c r="H37" s="69">
        <f>LARGE((C37,E37,G37),1)</f>
        <v>0</v>
      </c>
      <c r="I37" s="67"/>
    </row>
    <row r="38" spans="1:9" ht="15" customHeight="1">
      <c r="A38" s="74"/>
      <c r="B38" s="91">
        <v>0</v>
      </c>
      <c r="C38" s="93">
        <f t="shared" si="0"/>
        <v>0</v>
      </c>
      <c r="D38" s="92">
        <v>0</v>
      </c>
      <c r="E38" s="93">
        <f t="shared" si="0"/>
        <v>0</v>
      </c>
      <c r="F38" s="92">
        <v>0</v>
      </c>
      <c r="G38" s="93">
        <f t="shared" si="0"/>
        <v>0</v>
      </c>
      <c r="H38" s="69">
        <f>LARGE((C38,E38,G38),1)</f>
        <v>0</v>
      </c>
      <c r="I38" s="67"/>
    </row>
    <row r="39" spans="1:9" ht="15" customHeight="1">
      <c r="A39" s="74"/>
      <c r="B39" s="91">
        <v>0</v>
      </c>
      <c r="C39" s="93">
        <f t="shared" si="0"/>
        <v>0</v>
      </c>
      <c r="D39" s="92">
        <v>0</v>
      </c>
      <c r="E39" s="93">
        <f t="shared" si="0"/>
        <v>0</v>
      </c>
      <c r="F39" s="92">
        <v>0</v>
      </c>
      <c r="G39" s="93">
        <f t="shared" si="0"/>
        <v>0</v>
      </c>
      <c r="H39" s="69">
        <f>LARGE((C39,E39,G39),1)</f>
        <v>0</v>
      </c>
      <c r="I39" s="67"/>
    </row>
    <row r="40" spans="1:9" ht="15" customHeight="1">
      <c r="A40" s="73"/>
      <c r="B40" s="91">
        <v>0</v>
      </c>
      <c r="C40" s="93">
        <f t="shared" si="0"/>
        <v>0</v>
      </c>
      <c r="D40" s="92">
        <v>0</v>
      </c>
      <c r="E40" s="93">
        <f t="shared" si="0"/>
        <v>0</v>
      </c>
      <c r="F40" s="92">
        <v>0</v>
      </c>
      <c r="G40" s="93">
        <f t="shared" si="0"/>
        <v>0</v>
      </c>
      <c r="H40" s="69">
        <f>LARGE((C40,E40,G40),1)</f>
        <v>0</v>
      </c>
      <c r="I40" s="67"/>
    </row>
    <row r="41" spans="1:9" ht="15" customHeight="1">
      <c r="A41" s="73"/>
      <c r="B41" s="92">
        <v>0</v>
      </c>
      <c r="C41" s="93">
        <f t="shared" si="0"/>
        <v>0</v>
      </c>
      <c r="D41" s="92">
        <v>0</v>
      </c>
      <c r="E41" s="93">
        <f t="shared" si="0"/>
        <v>0</v>
      </c>
      <c r="F41" s="92">
        <v>0</v>
      </c>
      <c r="G41" s="93">
        <f t="shared" si="0"/>
        <v>0</v>
      </c>
      <c r="H41" s="69">
        <f>LARGE((C41,E41,G41),1)</f>
        <v>0</v>
      </c>
      <c r="I41" s="67"/>
    </row>
    <row r="42" spans="1:9" ht="15" customHeight="1">
      <c r="A42" s="87"/>
      <c r="B42" s="92">
        <v>0</v>
      </c>
      <c r="C42" s="93">
        <f t="shared" si="0"/>
        <v>0</v>
      </c>
      <c r="D42" s="92">
        <v>0</v>
      </c>
      <c r="E42" s="93">
        <f t="shared" si="0"/>
        <v>0</v>
      </c>
      <c r="F42" s="92">
        <v>0</v>
      </c>
      <c r="G42" s="93">
        <f t="shared" si="0"/>
        <v>0</v>
      </c>
      <c r="H42" s="69">
        <f>LARGE((C42,E42,G42),1)</f>
        <v>0</v>
      </c>
      <c r="I42" s="67"/>
    </row>
    <row r="43" spans="1:9" ht="15" customHeight="1">
      <c r="A43" s="73"/>
      <c r="B43" s="92">
        <v>0</v>
      </c>
      <c r="C43" s="93">
        <f t="shared" si="0"/>
        <v>0</v>
      </c>
      <c r="D43" s="92">
        <v>0</v>
      </c>
      <c r="E43" s="93">
        <f t="shared" si="0"/>
        <v>0</v>
      </c>
      <c r="F43" s="92">
        <v>0</v>
      </c>
      <c r="G43" s="93">
        <f t="shared" si="0"/>
        <v>0</v>
      </c>
      <c r="H43" s="69">
        <f>LARGE((C43,E43,G43),1)</f>
        <v>0</v>
      </c>
      <c r="I43" s="67"/>
    </row>
    <row r="44" spans="1:9" ht="15" customHeight="1">
      <c r="A44" s="73"/>
      <c r="B44" s="92">
        <v>0</v>
      </c>
      <c r="C44" s="93">
        <f t="shared" si="0"/>
        <v>0</v>
      </c>
      <c r="D44" s="92">
        <v>0</v>
      </c>
      <c r="E44" s="93">
        <f t="shared" si="0"/>
        <v>0</v>
      </c>
      <c r="F44" s="92">
        <v>0</v>
      </c>
      <c r="G44" s="93">
        <f t="shared" si="0"/>
        <v>0</v>
      </c>
      <c r="H44" s="69">
        <f>LARGE((C44,E44,G44),1)</f>
        <v>0</v>
      </c>
      <c r="I44" s="67"/>
    </row>
    <row r="45" spans="1:9" ht="15" customHeight="1">
      <c r="A45" s="74"/>
      <c r="B45" s="92">
        <v>0</v>
      </c>
      <c r="C45" s="93">
        <f t="shared" si="0"/>
        <v>0</v>
      </c>
      <c r="D45" s="92">
        <v>0</v>
      </c>
      <c r="E45" s="93">
        <f t="shared" si="0"/>
        <v>0</v>
      </c>
      <c r="F45" s="92">
        <v>0</v>
      </c>
      <c r="G45" s="93">
        <f t="shared" si="0"/>
        <v>0</v>
      </c>
      <c r="H45" s="69">
        <f>LARGE((C45,E45,G45),1)</f>
        <v>0</v>
      </c>
      <c r="I45" s="67"/>
    </row>
    <row r="46" spans="1:9" ht="15" customHeight="1">
      <c r="A46" s="74"/>
      <c r="B46" s="92">
        <v>0</v>
      </c>
      <c r="C46" s="93">
        <f t="shared" si="0"/>
        <v>0</v>
      </c>
      <c r="D46" s="92">
        <v>0</v>
      </c>
      <c r="E46" s="93">
        <f t="shared" si="0"/>
        <v>0</v>
      </c>
      <c r="F46" s="92">
        <v>0</v>
      </c>
      <c r="G46" s="93">
        <f t="shared" si="0"/>
        <v>0</v>
      </c>
      <c r="H46" s="69">
        <f>LARGE((C46,E46,G46),1)</f>
        <v>0</v>
      </c>
      <c r="I46" s="67"/>
    </row>
    <row r="47" spans="1:9" ht="15" customHeight="1">
      <c r="A47" s="73"/>
      <c r="B47" s="92">
        <v>0</v>
      </c>
      <c r="C47" s="93">
        <f t="shared" si="0"/>
        <v>0</v>
      </c>
      <c r="D47" s="92">
        <v>0</v>
      </c>
      <c r="E47" s="93">
        <f t="shared" si="0"/>
        <v>0</v>
      </c>
      <c r="F47" s="92">
        <v>0</v>
      </c>
      <c r="G47" s="93">
        <f t="shared" si="0"/>
        <v>0</v>
      </c>
      <c r="H47" s="69">
        <f>LARGE((C47,E47,G47),1)</f>
        <v>0</v>
      </c>
      <c r="I47" s="67"/>
    </row>
    <row r="48" spans="1:9" ht="15" customHeight="1">
      <c r="A48" s="73"/>
      <c r="B48" s="92">
        <v>0</v>
      </c>
      <c r="C48" s="93">
        <f t="shared" si="0"/>
        <v>0</v>
      </c>
      <c r="D48" s="92">
        <v>0</v>
      </c>
      <c r="E48" s="93">
        <f t="shared" si="0"/>
        <v>0</v>
      </c>
      <c r="F48" s="92">
        <v>0</v>
      </c>
      <c r="G48" s="93">
        <f t="shared" si="0"/>
        <v>0</v>
      </c>
      <c r="H48" s="69">
        <f>LARGE((C48,E48,G48),1)</f>
        <v>0</v>
      </c>
      <c r="I48" s="67"/>
    </row>
    <row r="49" spans="1:9" ht="15" customHeight="1">
      <c r="A49" s="73"/>
      <c r="B49" s="92">
        <v>0</v>
      </c>
      <c r="C49" s="93">
        <f t="shared" si="0"/>
        <v>0</v>
      </c>
      <c r="D49" s="92">
        <v>0</v>
      </c>
      <c r="E49" s="93">
        <f t="shared" si="0"/>
        <v>0</v>
      </c>
      <c r="F49" s="92">
        <v>0</v>
      </c>
      <c r="G49" s="93">
        <f t="shared" si="0"/>
        <v>0</v>
      </c>
      <c r="H49" s="69">
        <f>LARGE((C49,E49,G49),1)</f>
        <v>0</v>
      </c>
      <c r="I49" s="67"/>
    </row>
    <row r="50" spans="1:9" ht="15" customHeight="1">
      <c r="A50" s="74"/>
      <c r="B50" s="92">
        <v>0</v>
      </c>
      <c r="C50" s="93">
        <f t="shared" si="0"/>
        <v>0</v>
      </c>
      <c r="D50" s="92">
        <v>0</v>
      </c>
      <c r="E50" s="93">
        <f t="shared" si="0"/>
        <v>0</v>
      </c>
      <c r="F50" s="92">
        <v>0</v>
      </c>
      <c r="G50" s="93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92">
        <v>0</v>
      </c>
      <c r="C51" s="93">
        <f t="shared" si="0"/>
        <v>0</v>
      </c>
      <c r="D51" s="92">
        <v>0</v>
      </c>
      <c r="E51" s="93">
        <f t="shared" si="0"/>
        <v>0</v>
      </c>
      <c r="F51" s="92">
        <v>0</v>
      </c>
      <c r="G51" s="93">
        <f t="shared" si="0"/>
        <v>0</v>
      </c>
      <c r="H51" s="69">
        <f>LARGE((C51,E51,G51),1)</f>
        <v>0</v>
      </c>
      <c r="I51" s="67"/>
    </row>
    <row r="52" spans="1:9" ht="15" customHeight="1">
      <c r="A52" s="82"/>
      <c r="B52" s="92">
        <v>0</v>
      </c>
      <c r="C52" s="93">
        <f t="shared" si="0"/>
        <v>0</v>
      </c>
      <c r="D52" s="92">
        <v>0</v>
      </c>
      <c r="E52" s="93">
        <f t="shared" si="0"/>
        <v>0</v>
      </c>
      <c r="F52" s="92">
        <v>0</v>
      </c>
      <c r="G52" s="93">
        <f t="shared" si="0"/>
        <v>0</v>
      </c>
      <c r="H52" s="69">
        <f>LARGE((C52,E52,G52),1)</f>
        <v>0</v>
      </c>
      <c r="I52" s="67"/>
    </row>
    <row r="53" spans="1:9" ht="15" customHeight="1">
      <c r="A53" s="76"/>
      <c r="B53" s="92">
        <v>0</v>
      </c>
      <c r="C53" s="93">
        <f t="shared" si="0"/>
        <v>0</v>
      </c>
      <c r="D53" s="92">
        <v>0</v>
      </c>
      <c r="E53" s="93">
        <f t="shared" si="0"/>
        <v>0</v>
      </c>
      <c r="F53" s="92">
        <v>0</v>
      </c>
      <c r="G53" s="93">
        <f t="shared" si="0"/>
        <v>0</v>
      </c>
      <c r="H53" s="69">
        <f>LARGE((C53,E53,G53),1)</f>
        <v>0</v>
      </c>
      <c r="I53" s="67"/>
    </row>
    <row r="54" spans="1:9" ht="15" customHeight="1">
      <c r="A54" s="73"/>
      <c r="B54" s="92">
        <v>0</v>
      </c>
      <c r="C54" s="93">
        <f t="shared" si="0"/>
        <v>0</v>
      </c>
      <c r="D54" s="92">
        <v>0</v>
      </c>
      <c r="E54" s="93">
        <f t="shared" si="0"/>
        <v>0</v>
      </c>
      <c r="F54" s="92">
        <v>0</v>
      </c>
      <c r="G54" s="93">
        <f t="shared" si="0"/>
        <v>0</v>
      </c>
      <c r="H54" s="69">
        <f>LARGE((C54,E54,G54),1)</f>
        <v>0</v>
      </c>
      <c r="I54" s="67"/>
    </row>
    <row r="55" spans="1:9" ht="15" customHeight="1">
      <c r="A55" s="74"/>
      <c r="B55" s="92">
        <v>0</v>
      </c>
      <c r="C55" s="93">
        <f t="shared" si="0"/>
        <v>0</v>
      </c>
      <c r="D55" s="92">
        <v>0</v>
      </c>
      <c r="E55" s="93">
        <f t="shared" si="0"/>
        <v>0</v>
      </c>
      <c r="F55" s="92">
        <v>0</v>
      </c>
      <c r="G55" s="93">
        <f t="shared" si="0"/>
        <v>0</v>
      </c>
      <c r="H55" s="69">
        <f>LARGE((C55,E55,G55),1)</f>
        <v>0</v>
      </c>
      <c r="I55" s="67"/>
    </row>
    <row r="56" spans="1:9" ht="15" customHeight="1">
      <c r="A56" s="74"/>
      <c r="B56" s="92">
        <v>0</v>
      </c>
      <c r="C56" s="93">
        <f t="shared" si="0"/>
        <v>0</v>
      </c>
      <c r="D56" s="92">
        <v>0</v>
      </c>
      <c r="E56" s="93">
        <f t="shared" si="0"/>
        <v>0</v>
      </c>
      <c r="F56" s="92">
        <v>0</v>
      </c>
      <c r="G56" s="93">
        <f t="shared" si="0"/>
        <v>0</v>
      </c>
      <c r="H56" s="69">
        <f>LARGE((C56,E56,G56),1)</f>
        <v>0</v>
      </c>
      <c r="I56" s="67"/>
    </row>
    <row r="57" spans="1:9" ht="15" customHeight="1">
      <c r="A57" s="77"/>
      <c r="B57" s="92">
        <v>0</v>
      </c>
      <c r="C57" s="93">
        <f t="shared" si="0"/>
        <v>0</v>
      </c>
      <c r="D57" s="92">
        <v>0</v>
      </c>
      <c r="E57" s="93">
        <f t="shared" si="0"/>
        <v>0</v>
      </c>
      <c r="F57" s="92">
        <v>0</v>
      </c>
      <c r="G57" s="93">
        <f t="shared" si="0"/>
        <v>0</v>
      </c>
      <c r="H57" s="69">
        <f>LARGE((C57,E57,G57),1)</f>
        <v>0</v>
      </c>
      <c r="I57" s="67"/>
    </row>
    <row r="58" spans="1:9" ht="15" customHeight="1">
      <c r="A58" s="74"/>
      <c r="B58" s="92">
        <v>0</v>
      </c>
      <c r="C58" s="93">
        <f>B58/B$15*1000*B$14</f>
        <v>0</v>
      </c>
      <c r="D58" s="92">
        <v>0</v>
      </c>
      <c r="E58" s="93">
        <f>D58/D$15*1000*D$14</f>
        <v>0</v>
      </c>
      <c r="F58" s="92">
        <v>0</v>
      </c>
      <c r="G58" s="93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181" priority="5"/>
  </conditionalFormatting>
  <conditionalFormatting sqref="A34:A41 A21:A23 A27:A28 A53 A30:A32 A43:A49 A25">
    <cfRule type="duplicateValues" dxfId="180" priority="19"/>
  </conditionalFormatting>
  <conditionalFormatting sqref="A34:A41 A21:A23 A27:A28 A53 A30:A32 A43:A49 A25">
    <cfRule type="duplicateValues" dxfId="179" priority="20"/>
  </conditionalFormatting>
  <conditionalFormatting sqref="A57">
    <cfRule type="duplicateValues" dxfId="178" priority="17"/>
  </conditionalFormatting>
  <conditionalFormatting sqref="A57">
    <cfRule type="duplicateValues" dxfId="177" priority="18"/>
  </conditionalFormatting>
  <conditionalFormatting sqref="A33">
    <cfRule type="duplicateValues" dxfId="176" priority="15"/>
  </conditionalFormatting>
  <conditionalFormatting sqref="A33">
    <cfRule type="duplicateValues" dxfId="175" priority="16"/>
  </conditionalFormatting>
  <conditionalFormatting sqref="A26">
    <cfRule type="duplicateValues" dxfId="174" priority="13"/>
  </conditionalFormatting>
  <conditionalFormatting sqref="A26">
    <cfRule type="duplicateValues" dxfId="173" priority="14"/>
  </conditionalFormatting>
  <conditionalFormatting sqref="A50">
    <cfRule type="duplicateValues" dxfId="172" priority="11"/>
  </conditionalFormatting>
  <conditionalFormatting sqref="A50">
    <cfRule type="duplicateValues" dxfId="171" priority="12"/>
  </conditionalFormatting>
  <conditionalFormatting sqref="A51">
    <cfRule type="duplicateValues" dxfId="170" priority="9"/>
  </conditionalFormatting>
  <conditionalFormatting sqref="A51">
    <cfRule type="duplicateValues" dxfId="169" priority="10"/>
  </conditionalFormatting>
  <conditionalFormatting sqref="A29">
    <cfRule type="duplicateValues" dxfId="168" priority="7"/>
  </conditionalFormatting>
  <conditionalFormatting sqref="A42">
    <cfRule type="duplicateValues" dxfId="167" priority="6"/>
  </conditionalFormatting>
  <conditionalFormatting sqref="A18:A20">
    <cfRule type="duplicateValues" dxfId="166" priority="3"/>
  </conditionalFormatting>
  <conditionalFormatting sqref="A18:A20">
    <cfRule type="duplicateValues" dxfId="165" priority="4"/>
  </conditionalFormatting>
  <conditionalFormatting sqref="A17">
    <cfRule type="duplicateValues" dxfId="164" priority="1"/>
  </conditionalFormatting>
  <conditionalFormatting sqref="A17">
    <cfRule type="duplicateValues" dxfId="163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workbookViewId="0">
      <selection activeCell="K8" sqref="K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9" customWidth="1"/>
    <col min="4" max="8" width="8.7109375" customWidth="1"/>
    <col min="9" max="9" width="9.140625" customWidth="1"/>
  </cols>
  <sheetData>
    <row r="1" spans="1:9" ht="15" customHeight="1">
      <c r="A1" s="163"/>
      <c r="B1" s="108"/>
      <c r="C1" s="108"/>
      <c r="D1" s="108"/>
      <c r="E1" s="108"/>
      <c r="F1" s="108"/>
      <c r="G1" s="108"/>
      <c r="H1" s="108"/>
      <c r="I1" s="45"/>
    </row>
    <row r="2" spans="1:9" ht="15" customHeight="1">
      <c r="A2" s="163"/>
      <c r="B2" s="165" t="s">
        <v>39</v>
      </c>
      <c r="C2" s="165"/>
      <c r="D2" s="165"/>
      <c r="E2" s="165"/>
      <c r="F2" s="165"/>
      <c r="G2" s="108"/>
      <c r="H2" s="108"/>
      <c r="I2" s="45"/>
    </row>
    <row r="3" spans="1:9" ht="15" customHeight="1">
      <c r="A3" s="163"/>
      <c r="B3" s="108"/>
      <c r="C3" s="108"/>
      <c r="D3" s="108"/>
      <c r="E3" s="108"/>
      <c r="F3" s="108"/>
      <c r="G3" s="108"/>
      <c r="H3" s="108"/>
      <c r="I3" s="45"/>
    </row>
    <row r="4" spans="1:9" ht="15" customHeight="1">
      <c r="A4" s="163"/>
      <c r="B4" s="165" t="s">
        <v>34</v>
      </c>
      <c r="C4" s="165"/>
      <c r="D4" s="165"/>
      <c r="E4" s="165"/>
      <c r="F4" s="165"/>
      <c r="G4" s="108"/>
      <c r="H4" s="108"/>
      <c r="I4" s="45"/>
    </row>
    <row r="5" spans="1:9" ht="15" customHeight="1">
      <c r="A5" s="163"/>
      <c r="B5" s="108"/>
      <c r="C5" s="108"/>
      <c r="D5" s="108"/>
      <c r="E5" s="108"/>
      <c r="F5" s="108"/>
      <c r="G5" s="108"/>
      <c r="H5" s="108"/>
      <c r="I5" s="45"/>
    </row>
    <row r="6" spans="1:9" ht="15" customHeight="1">
      <c r="A6" s="163"/>
      <c r="B6" s="164"/>
      <c r="C6" s="164"/>
      <c r="D6" s="108"/>
      <c r="E6" s="108"/>
      <c r="F6" s="108"/>
      <c r="G6" s="108"/>
      <c r="H6" s="108"/>
      <c r="I6" s="45"/>
    </row>
    <row r="7" spans="1:9" ht="15" customHeight="1">
      <c r="A7" s="163"/>
      <c r="B7" s="108"/>
      <c r="C7" s="108"/>
      <c r="D7" s="108"/>
      <c r="E7" s="108"/>
      <c r="F7" s="108"/>
      <c r="G7" s="108"/>
      <c r="H7" s="108"/>
      <c r="I7" s="45"/>
    </row>
    <row r="8" spans="1:9" ht="15" customHeight="1">
      <c r="A8" s="46" t="s">
        <v>11</v>
      </c>
      <c r="B8" s="47" t="s">
        <v>47</v>
      </c>
      <c r="C8" s="47"/>
      <c r="D8" s="47"/>
      <c r="E8" s="47"/>
      <c r="F8" s="107"/>
      <c r="G8" s="107"/>
      <c r="H8" s="107"/>
      <c r="I8" s="45"/>
    </row>
    <row r="9" spans="1:9" ht="15" customHeight="1">
      <c r="A9" s="46" t="s">
        <v>0</v>
      </c>
      <c r="B9" s="47" t="s">
        <v>46</v>
      </c>
      <c r="C9" s="47"/>
      <c r="D9" s="47"/>
      <c r="E9" s="47"/>
      <c r="F9" s="107"/>
      <c r="G9" s="107"/>
      <c r="H9" s="107"/>
      <c r="I9" s="45"/>
    </row>
    <row r="10" spans="1:9" ht="15" customHeight="1">
      <c r="A10" s="46" t="s">
        <v>13</v>
      </c>
      <c r="B10" s="167">
        <v>41652</v>
      </c>
      <c r="C10" s="168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42</v>
      </c>
      <c r="C11" s="48"/>
      <c r="D11" s="108"/>
      <c r="E11" s="108"/>
      <c r="F11" s="108"/>
      <c r="G11" s="108"/>
      <c r="H11" s="108"/>
      <c r="I11" s="45"/>
    </row>
    <row r="12" spans="1:9" ht="15" customHeight="1">
      <c r="A12" s="46" t="s">
        <v>16</v>
      </c>
      <c r="B12" s="107" t="s">
        <v>41</v>
      </c>
      <c r="C12" s="108"/>
      <c r="D12" s="108"/>
      <c r="E12" s="108"/>
      <c r="F12" s="108"/>
      <c r="G12" s="108"/>
      <c r="H12" s="108"/>
      <c r="I12" s="45"/>
    </row>
    <row r="13" spans="1:9" ht="15" customHeight="1">
      <c r="A13" s="10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7" t="s">
        <v>15</v>
      </c>
      <c r="B14" s="55">
        <v>0.75</v>
      </c>
      <c r="C14" s="56"/>
      <c r="D14" s="57">
        <v>0</v>
      </c>
      <c r="E14" s="56"/>
      <c r="F14" s="57">
        <v>0.8</v>
      </c>
      <c r="G14" s="56"/>
      <c r="H14" s="58" t="s">
        <v>18</v>
      </c>
      <c r="I14" s="59" t="s">
        <v>25</v>
      </c>
    </row>
    <row r="15" spans="1:9" ht="15" customHeight="1">
      <c r="A15" s="107" t="s">
        <v>14</v>
      </c>
      <c r="B15" s="60">
        <v>77.83</v>
      </c>
      <c r="C15" s="61"/>
      <c r="D15" s="62">
        <v>1</v>
      </c>
      <c r="E15" s="61"/>
      <c r="F15" s="62">
        <v>81.09</v>
      </c>
      <c r="G15" s="61"/>
      <c r="H15" s="58" t="s">
        <v>19</v>
      </c>
      <c r="I15" s="59" t="s">
        <v>26</v>
      </c>
    </row>
    <row r="16" spans="1:9" ht="15" customHeight="1">
      <c r="A16" s="10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20</v>
      </c>
    </row>
    <row r="17" spans="1:9" ht="15" customHeight="1">
      <c r="A17" s="83" t="s">
        <v>43</v>
      </c>
      <c r="B17" s="91">
        <v>55.98</v>
      </c>
      <c r="C17" s="93">
        <f>B17/B$15*1000*B$14</f>
        <v>539.44494410895538</v>
      </c>
      <c r="D17" s="92">
        <v>0</v>
      </c>
      <c r="E17" s="93">
        <f>D17/D$15*1000*D$14</f>
        <v>0</v>
      </c>
      <c r="F17" s="92">
        <v>0</v>
      </c>
      <c r="G17" s="93">
        <f>F17/F$15*1000*F$14</f>
        <v>0</v>
      </c>
      <c r="H17" s="69">
        <f>LARGE((C17,E17,G17),1)</f>
        <v>539.44494410895538</v>
      </c>
      <c r="I17" s="67">
        <v>11</v>
      </c>
    </row>
    <row r="18" spans="1:9" ht="15" customHeight="1">
      <c r="A18" s="72"/>
      <c r="B18" s="91">
        <v>0</v>
      </c>
      <c r="C18" s="93">
        <f>B18/B$15*1000*B$14</f>
        <v>0</v>
      </c>
      <c r="D18" s="92">
        <v>0</v>
      </c>
      <c r="E18" s="93">
        <f>D18/D$15*1000*D$14</f>
        <v>0</v>
      </c>
      <c r="F18" s="92">
        <v>0</v>
      </c>
      <c r="G18" s="93">
        <f>F18/F$15*1000*F$14</f>
        <v>0</v>
      </c>
      <c r="H18" s="69">
        <f>LARGE((C18,E18,G18),1)</f>
        <v>0</v>
      </c>
      <c r="I18" s="67"/>
    </row>
    <row r="19" spans="1:9" ht="15" customHeight="1">
      <c r="A19" s="71"/>
      <c r="B19" s="91">
        <v>0</v>
      </c>
      <c r="C19" s="93">
        <f t="shared" ref="C19:G57" si="0">B19/B$15*1000*B$14</f>
        <v>0</v>
      </c>
      <c r="D19" s="92">
        <v>0</v>
      </c>
      <c r="E19" s="93">
        <f t="shared" si="0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 ht="15" customHeight="1">
      <c r="A20" s="89"/>
      <c r="B20" s="91">
        <v>0</v>
      </c>
      <c r="C20" s="93">
        <f t="shared" si="0"/>
        <v>0</v>
      </c>
      <c r="D20" s="92">
        <v>0</v>
      </c>
      <c r="E20" s="93">
        <f t="shared" si="0"/>
        <v>0</v>
      </c>
      <c r="F20" s="92">
        <v>0</v>
      </c>
      <c r="G20" s="93">
        <f>F20/F$15*1000*F$14</f>
        <v>0</v>
      </c>
      <c r="H20" s="69">
        <f>LARGE((C20,E20,G20),1)</f>
        <v>0</v>
      </c>
      <c r="I20" s="67"/>
    </row>
    <row r="21" spans="1:9" ht="15" customHeight="1">
      <c r="A21" s="71"/>
      <c r="B21" s="91">
        <v>0</v>
      </c>
      <c r="C21" s="93">
        <f t="shared" si="0"/>
        <v>0</v>
      </c>
      <c r="D21" s="92">
        <v>0</v>
      </c>
      <c r="E21" s="93">
        <f>D21/D$15*1000*D$14</f>
        <v>0</v>
      </c>
      <c r="F21" s="92">
        <v>0</v>
      </c>
      <c r="G21" s="93">
        <f t="shared" si="0"/>
        <v>0</v>
      </c>
      <c r="H21" s="69">
        <f>LARGE((C21,E21,G21),1)</f>
        <v>0</v>
      </c>
      <c r="I21" s="67"/>
    </row>
    <row r="22" spans="1:9" ht="15" customHeight="1">
      <c r="A22" s="72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93">
        <f>F22/F$15*1000*F$14</f>
        <v>0</v>
      </c>
      <c r="H22" s="69">
        <f>LARGE((C22,E22,G22),1)</f>
        <v>0</v>
      </c>
      <c r="I22" s="67"/>
    </row>
    <row r="23" spans="1:9" ht="15" customHeight="1">
      <c r="A23" s="71"/>
      <c r="B23" s="91">
        <v>0</v>
      </c>
      <c r="C23" s="93">
        <f>B23/B$15*1000*B$14</f>
        <v>0</v>
      </c>
      <c r="D23" s="92">
        <v>0</v>
      </c>
      <c r="E23" s="93">
        <f t="shared" si="0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 ht="15" customHeight="1">
      <c r="A24" s="87"/>
      <c r="B24" s="91">
        <v>0</v>
      </c>
      <c r="C24" s="93">
        <f t="shared" si="0"/>
        <v>0</v>
      </c>
      <c r="D24" s="92">
        <v>0</v>
      </c>
      <c r="E24" s="93">
        <f t="shared" si="0"/>
        <v>0</v>
      </c>
      <c r="F24" s="92">
        <v>0</v>
      </c>
      <c r="G24" s="93">
        <f t="shared" si="0"/>
        <v>0</v>
      </c>
      <c r="H24" s="69">
        <f>LARGE((C24,E24,G24),1)</f>
        <v>0</v>
      </c>
      <c r="I24" s="67"/>
    </row>
    <row r="25" spans="1:9" ht="15" customHeight="1">
      <c r="A25" s="72"/>
      <c r="B25" s="91">
        <v>0</v>
      </c>
      <c r="C25" s="93">
        <f t="shared" si="0"/>
        <v>0</v>
      </c>
      <c r="D25" s="92">
        <v>0</v>
      </c>
      <c r="E25" s="93">
        <f t="shared" si="0"/>
        <v>0</v>
      </c>
      <c r="F25" s="92">
        <v>0</v>
      </c>
      <c r="G25" s="93">
        <f t="shared" si="0"/>
        <v>0</v>
      </c>
      <c r="H25" s="69">
        <f>LARGE((C25,E25,G25),1)</f>
        <v>0</v>
      </c>
      <c r="I25" s="67"/>
    </row>
    <row r="26" spans="1:9" ht="15" customHeight="1">
      <c r="A26" s="72"/>
      <c r="B26" s="91">
        <v>0</v>
      </c>
      <c r="C26" s="93">
        <f t="shared" si="0"/>
        <v>0</v>
      </c>
      <c r="D26" s="92">
        <v>0</v>
      </c>
      <c r="E26" s="93">
        <f t="shared" si="0"/>
        <v>0</v>
      </c>
      <c r="F26" s="92">
        <v>0</v>
      </c>
      <c r="G26" s="93">
        <f t="shared" si="0"/>
        <v>0</v>
      </c>
      <c r="H26" s="69">
        <f>LARGE((C26,E26,G26),1)</f>
        <v>0</v>
      </c>
      <c r="I26" s="67"/>
    </row>
    <row r="27" spans="1:9" ht="15" customHeight="1">
      <c r="A27" s="72"/>
      <c r="B27" s="91">
        <v>0</v>
      </c>
      <c r="C27" s="93">
        <f t="shared" si="0"/>
        <v>0</v>
      </c>
      <c r="D27" s="92">
        <v>0</v>
      </c>
      <c r="E27" s="93">
        <f t="shared" si="0"/>
        <v>0</v>
      </c>
      <c r="F27" s="92">
        <v>0</v>
      </c>
      <c r="G27" s="93">
        <f t="shared" si="0"/>
        <v>0</v>
      </c>
      <c r="H27" s="69">
        <f>LARGE((C27,E27,G27),1)</f>
        <v>0</v>
      </c>
      <c r="I27" s="67"/>
    </row>
    <row r="28" spans="1:9" ht="15" customHeight="1">
      <c r="A28" s="72"/>
      <c r="B28" s="91">
        <v>0</v>
      </c>
      <c r="C28" s="93">
        <f t="shared" si="0"/>
        <v>0</v>
      </c>
      <c r="D28" s="92">
        <v>0</v>
      </c>
      <c r="E28" s="93">
        <f t="shared" si="0"/>
        <v>0</v>
      </c>
      <c r="F28" s="92">
        <v>0</v>
      </c>
      <c r="G28" s="93">
        <f t="shared" si="0"/>
        <v>0</v>
      </c>
      <c r="H28" s="69">
        <f>LARGE((C28,E28,G28),1)</f>
        <v>0</v>
      </c>
      <c r="I28" s="67"/>
    </row>
    <row r="29" spans="1:9" ht="15" customHeight="1">
      <c r="A29" s="87"/>
      <c r="B29" s="91">
        <v>0</v>
      </c>
      <c r="C29" s="93">
        <f t="shared" si="0"/>
        <v>0</v>
      </c>
      <c r="D29" s="92">
        <v>0</v>
      </c>
      <c r="E29" s="93">
        <f t="shared" si="0"/>
        <v>0</v>
      </c>
      <c r="F29" s="92">
        <v>0</v>
      </c>
      <c r="G29" s="93">
        <f t="shared" si="0"/>
        <v>0</v>
      </c>
      <c r="H29" s="69">
        <f>LARGE((C29,E29,G29),1)</f>
        <v>0</v>
      </c>
      <c r="I29" s="67"/>
    </row>
    <row r="30" spans="1:9" ht="15" customHeight="1">
      <c r="A30" s="74"/>
      <c r="B30" s="91">
        <v>0</v>
      </c>
      <c r="C30" s="93">
        <f t="shared" si="0"/>
        <v>0</v>
      </c>
      <c r="D30" s="92">
        <v>0</v>
      </c>
      <c r="E30" s="93">
        <f t="shared" si="0"/>
        <v>0</v>
      </c>
      <c r="F30" s="92">
        <v>0</v>
      </c>
      <c r="G30" s="93">
        <f t="shared" si="0"/>
        <v>0</v>
      </c>
      <c r="H30" s="69">
        <f>LARGE((C30,E30,G30),1)</f>
        <v>0</v>
      </c>
      <c r="I30" s="67"/>
    </row>
    <row r="31" spans="1:9" ht="15" customHeight="1">
      <c r="A31" s="74"/>
      <c r="B31" s="91">
        <v>0</v>
      </c>
      <c r="C31" s="93">
        <f t="shared" si="0"/>
        <v>0</v>
      </c>
      <c r="D31" s="92">
        <v>0</v>
      </c>
      <c r="E31" s="93">
        <f t="shared" si="0"/>
        <v>0</v>
      </c>
      <c r="F31" s="92">
        <v>0</v>
      </c>
      <c r="G31" s="93">
        <f t="shared" si="0"/>
        <v>0</v>
      </c>
      <c r="H31" s="69">
        <f>LARGE((C31,E31,G31),1)</f>
        <v>0</v>
      </c>
      <c r="I31" s="67"/>
    </row>
    <row r="32" spans="1:9" ht="15" customHeight="1">
      <c r="A32" s="74"/>
      <c r="B32" s="91">
        <v>0</v>
      </c>
      <c r="C32" s="93">
        <f t="shared" si="0"/>
        <v>0</v>
      </c>
      <c r="D32" s="92">
        <v>0</v>
      </c>
      <c r="E32" s="93">
        <f t="shared" si="0"/>
        <v>0</v>
      </c>
      <c r="F32" s="92">
        <v>0</v>
      </c>
      <c r="G32" s="93">
        <f t="shared" si="0"/>
        <v>0</v>
      </c>
      <c r="H32" s="69">
        <f>LARGE((C32,E32,G32),1)</f>
        <v>0</v>
      </c>
      <c r="I32" s="67"/>
    </row>
    <row r="33" spans="1:9" ht="15" customHeight="1">
      <c r="A33" s="75"/>
      <c r="B33" s="91">
        <v>0</v>
      </c>
      <c r="C33" s="93">
        <f t="shared" si="0"/>
        <v>0</v>
      </c>
      <c r="D33" s="92">
        <v>0</v>
      </c>
      <c r="E33" s="93">
        <f t="shared" si="0"/>
        <v>0</v>
      </c>
      <c r="F33" s="92">
        <v>0</v>
      </c>
      <c r="G33" s="93">
        <f t="shared" si="0"/>
        <v>0</v>
      </c>
      <c r="H33" s="69">
        <f>LARGE((C33,E33,G33),1)</f>
        <v>0</v>
      </c>
      <c r="I33" s="67"/>
    </row>
    <row r="34" spans="1:9" ht="15" customHeight="1">
      <c r="A34" s="73"/>
      <c r="B34" s="91">
        <v>0</v>
      </c>
      <c r="C34" s="93">
        <f t="shared" si="0"/>
        <v>0</v>
      </c>
      <c r="D34" s="92">
        <v>0</v>
      </c>
      <c r="E34" s="93">
        <f t="shared" si="0"/>
        <v>0</v>
      </c>
      <c r="F34" s="92">
        <v>0</v>
      </c>
      <c r="G34" s="93">
        <f t="shared" si="0"/>
        <v>0</v>
      </c>
      <c r="H34" s="69">
        <f>LARGE((C34,E34,G34),1)</f>
        <v>0</v>
      </c>
      <c r="I34" s="67"/>
    </row>
    <row r="35" spans="1:9" ht="15" customHeight="1">
      <c r="A35" s="73"/>
      <c r="B35" s="91">
        <v>0</v>
      </c>
      <c r="C35" s="93">
        <f t="shared" si="0"/>
        <v>0</v>
      </c>
      <c r="D35" s="92">
        <v>0</v>
      </c>
      <c r="E35" s="93">
        <f t="shared" si="0"/>
        <v>0</v>
      </c>
      <c r="F35" s="92">
        <v>0</v>
      </c>
      <c r="G35" s="93">
        <f t="shared" si="0"/>
        <v>0</v>
      </c>
      <c r="H35" s="69">
        <f>LARGE((C35,E35,G35),1)</f>
        <v>0</v>
      </c>
      <c r="I35" s="67"/>
    </row>
    <row r="36" spans="1:9" ht="15" customHeight="1">
      <c r="A36" s="73"/>
      <c r="B36" s="91">
        <v>0</v>
      </c>
      <c r="C36" s="93">
        <f t="shared" si="0"/>
        <v>0</v>
      </c>
      <c r="D36" s="92">
        <v>0</v>
      </c>
      <c r="E36" s="93">
        <f t="shared" si="0"/>
        <v>0</v>
      </c>
      <c r="F36" s="92">
        <v>0</v>
      </c>
      <c r="G36" s="93">
        <f t="shared" si="0"/>
        <v>0</v>
      </c>
      <c r="H36" s="69">
        <f>LARGE((C36,E36,G36),1)</f>
        <v>0</v>
      </c>
      <c r="I36" s="67"/>
    </row>
    <row r="37" spans="1:9" ht="15" customHeight="1">
      <c r="A37" s="73"/>
      <c r="B37" s="91">
        <v>0</v>
      </c>
      <c r="C37" s="93">
        <f t="shared" si="0"/>
        <v>0</v>
      </c>
      <c r="D37" s="92">
        <v>0</v>
      </c>
      <c r="E37" s="93">
        <f t="shared" si="0"/>
        <v>0</v>
      </c>
      <c r="F37" s="92">
        <v>0</v>
      </c>
      <c r="G37" s="93">
        <f t="shared" si="0"/>
        <v>0</v>
      </c>
      <c r="H37" s="69">
        <f>LARGE((C37,E37,G37),1)</f>
        <v>0</v>
      </c>
      <c r="I37" s="67"/>
    </row>
    <row r="38" spans="1:9" ht="15" customHeight="1">
      <c r="A38" s="74"/>
      <c r="B38" s="91">
        <v>0</v>
      </c>
      <c r="C38" s="93">
        <f t="shared" si="0"/>
        <v>0</v>
      </c>
      <c r="D38" s="92">
        <v>0</v>
      </c>
      <c r="E38" s="93">
        <f t="shared" si="0"/>
        <v>0</v>
      </c>
      <c r="F38" s="92">
        <v>0</v>
      </c>
      <c r="G38" s="93">
        <f t="shared" si="0"/>
        <v>0</v>
      </c>
      <c r="H38" s="69">
        <f>LARGE((C38,E38,G38),1)</f>
        <v>0</v>
      </c>
      <c r="I38" s="67"/>
    </row>
    <row r="39" spans="1:9" ht="15" customHeight="1">
      <c r="A39" s="74"/>
      <c r="B39" s="91">
        <v>0</v>
      </c>
      <c r="C39" s="93">
        <f t="shared" si="0"/>
        <v>0</v>
      </c>
      <c r="D39" s="92">
        <v>0</v>
      </c>
      <c r="E39" s="93">
        <f t="shared" si="0"/>
        <v>0</v>
      </c>
      <c r="F39" s="92">
        <v>0</v>
      </c>
      <c r="G39" s="93">
        <f t="shared" si="0"/>
        <v>0</v>
      </c>
      <c r="H39" s="69">
        <f>LARGE((C39,E39,G39),1)</f>
        <v>0</v>
      </c>
      <c r="I39" s="67"/>
    </row>
    <row r="40" spans="1:9" ht="15" customHeight="1">
      <c r="A40" s="73"/>
      <c r="B40" s="91">
        <v>0</v>
      </c>
      <c r="C40" s="93">
        <f t="shared" si="0"/>
        <v>0</v>
      </c>
      <c r="D40" s="92">
        <v>0</v>
      </c>
      <c r="E40" s="93">
        <f t="shared" si="0"/>
        <v>0</v>
      </c>
      <c r="F40" s="92">
        <v>0</v>
      </c>
      <c r="G40" s="93">
        <f t="shared" si="0"/>
        <v>0</v>
      </c>
      <c r="H40" s="69">
        <f>LARGE((C40,E40,G40),1)</f>
        <v>0</v>
      </c>
      <c r="I40" s="67"/>
    </row>
    <row r="41" spans="1:9" ht="15" customHeight="1">
      <c r="A41" s="73"/>
      <c r="B41" s="92">
        <v>0</v>
      </c>
      <c r="C41" s="93">
        <f t="shared" si="0"/>
        <v>0</v>
      </c>
      <c r="D41" s="92">
        <v>0</v>
      </c>
      <c r="E41" s="93">
        <f t="shared" si="0"/>
        <v>0</v>
      </c>
      <c r="F41" s="92">
        <v>0</v>
      </c>
      <c r="G41" s="93">
        <f t="shared" si="0"/>
        <v>0</v>
      </c>
      <c r="H41" s="69">
        <f>LARGE((C41,E41,G41),1)</f>
        <v>0</v>
      </c>
      <c r="I41" s="67"/>
    </row>
    <row r="42" spans="1:9" ht="15" customHeight="1">
      <c r="A42" s="87"/>
      <c r="B42" s="92">
        <v>0</v>
      </c>
      <c r="C42" s="93">
        <f t="shared" si="0"/>
        <v>0</v>
      </c>
      <c r="D42" s="92">
        <v>0</v>
      </c>
      <c r="E42" s="93">
        <f t="shared" si="0"/>
        <v>0</v>
      </c>
      <c r="F42" s="92">
        <v>0</v>
      </c>
      <c r="G42" s="93">
        <f t="shared" si="0"/>
        <v>0</v>
      </c>
      <c r="H42" s="69">
        <f>LARGE((C42,E42,G42),1)</f>
        <v>0</v>
      </c>
      <c r="I42" s="67"/>
    </row>
    <row r="43" spans="1:9" ht="15" customHeight="1">
      <c r="A43" s="73"/>
      <c r="B43" s="92">
        <v>0</v>
      </c>
      <c r="C43" s="93">
        <f t="shared" si="0"/>
        <v>0</v>
      </c>
      <c r="D43" s="92">
        <v>0</v>
      </c>
      <c r="E43" s="93">
        <f t="shared" si="0"/>
        <v>0</v>
      </c>
      <c r="F43" s="92">
        <v>0</v>
      </c>
      <c r="G43" s="93">
        <f t="shared" si="0"/>
        <v>0</v>
      </c>
      <c r="H43" s="69">
        <f>LARGE((C43,E43,G43),1)</f>
        <v>0</v>
      </c>
      <c r="I43" s="67"/>
    </row>
    <row r="44" spans="1:9" ht="15" customHeight="1">
      <c r="A44" s="73"/>
      <c r="B44" s="92">
        <v>0</v>
      </c>
      <c r="C44" s="93">
        <f t="shared" si="0"/>
        <v>0</v>
      </c>
      <c r="D44" s="92">
        <v>0</v>
      </c>
      <c r="E44" s="93">
        <f t="shared" si="0"/>
        <v>0</v>
      </c>
      <c r="F44" s="92">
        <v>0</v>
      </c>
      <c r="G44" s="93">
        <f t="shared" si="0"/>
        <v>0</v>
      </c>
      <c r="H44" s="69">
        <f>LARGE((C44,E44,G44),1)</f>
        <v>0</v>
      </c>
      <c r="I44" s="67"/>
    </row>
    <row r="45" spans="1:9" ht="15" customHeight="1">
      <c r="A45" s="74"/>
      <c r="B45" s="92">
        <v>0</v>
      </c>
      <c r="C45" s="93">
        <f t="shared" si="0"/>
        <v>0</v>
      </c>
      <c r="D45" s="92">
        <v>0</v>
      </c>
      <c r="E45" s="93">
        <f t="shared" si="0"/>
        <v>0</v>
      </c>
      <c r="F45" s="92">
        <v>0</v>
      </c>
      <c r="G45" s="93">
        <f t="shared" si="0"/>
        <v>0</v>
      </c>
      <c r="H45" s="69">
        <f>LARGE((C45,E45,G45),1)</f>
        <v>0</v>
      </c>
      <c r="I45" s="67"/>
    </row>
    <row r="46" spans="1:9" ht="15" customHeight="1">
      <c r="A46" s="74"/>
      <c r="B46" s="92">
        <v>0</v>
      </c>
      <c r="C46" s="93">
        <f t="shared" si="0"/>
        <v>0</v>
      </c>
      <c r="D46" s="92">
        <v>0</v>
      </c>
      <c r="E46" s="93">
        <f t="shared" si="0"/>
        <v>0</v>
      </c>
      <c r="F46" s="92">
        <v>0</v>
      </c>
      <c r="G46" s="93">
        <f t="shared" si="0"/>
        <v>0</v>
      </c>
      <c r="H46" s="69">
        <f>LARGE((C46,E46,G46),1)</f>
        <v>0</v>
      </c>
      <c r="I46" s="67"/>
    </row>
    <row r="47" spans="1:9" ht="15" customHeight="1">
      <c r="A47" s="73"/>
      <c r="B47" s="92">
        <v>0</v>
      </c>
      <c r="C47" s="93">
        <f t="shared" si="0"/>
        <v>0</v>
      </c>
      <c r="D47" s="92">
        <v>0</v>
      </c>
      <c r="E47" s="93">
        <f t="shared" si="0"/>
        <v>0</v>
      </c>
      <c r="F47" s="92">
        <v>0</v>
      </c>
      <c r="G47" s="93">
        <f t="shared" si="0"/>
        <v>0</v>
      </c>
      <c r="H47" s="69">
        <f>LARGE((C47,E47,G47),1)</f>
        <v>0</v>
      </c>
      <c r="I47" s="67"/>
    </row>
    <row r="48" spans="1:9" ht="15" customHeight="1">
      <c r="A48" s="73"/>
      <c r="B48" s="92">
        <v>0</v>
      </c>
      <c r="C48" s="93">
        <f t="shared" si="0"/>
        <v>0</v>
      </c>
      <c r="D48" s="92">
        <v>0</v>
      </c>
      <c r="E48" s="93">
        <f t="shared" si="0"/>
        <v>0</v>
      </c>
      <c r="F48" s="92">
        <v>0</v>
      </c>
      <c r="G48" s="93">
        <f t="shared" si="0"/>
        <v>0</v>
      </c>
      <c r="H48" s="69">
        <f>LARGE((C48,E48,G48),1)</f>
        <v>0</v>
      </c>
      <c r="I48" s="67"/>
    </row>
    <row r="49" spans="1:9" ht="15" customHeight="1">
      <c r="A49" s="73"/>
      <c r="B49" s="92">
        <v>0</v>
      </c>
      <c r="C49" s="93">
        <f t="shared" si="0"/>
        <v>0</v>
      </c>
      <c r="D49" s="92">
        <v>0</v>
      </c>
      <c r="E49" s="93">
        <f t="shared" si="0"/>
        <v>0</v>
      </c>
      <c r="F49" s="92">
        <v>0</v>
      </c>
      <c r="G49" s="93">
        <f t="shared" si="0"/>
        <v>0</v>
      </c>
      <c r="H49" s="69">
        <f>LARGE((C49,E49,G49),1)</f>
        <v>0</v>
      </c>
      <c r="I49" s="67"/>
    </row>
    <row r="50" spans="1:9" ht="15" customHeight="1">
      <c r="A50" s="74"/>
      <c r="B50" s="92">
        <v>0</v>
      </c>
      <c r="C50" s="93">
        <f t="shared" si="0"/>
        <v>0</v>
      </c>
      <c r="D50" s="92">
        <v>0</v>
      </c>
      <c r="E50" s="93">
        <f t="shared" si="0"/>
        <v>0</v>
      </c>
      <c r="F50" s="92">
        <v>0</v>
      </c>
      <c r="G50" s="93">
        <f t="shared" si="0"/>
        <v>0</v>
      </c>
      <c r="H50" s="69">
        <f>LARGE((C50,E50,G50),1)</f>
        <v>0</v>
      </c>
      <c r="I50" s="67"/>
    </row>
    <row r="51" spans="1:9" ht="15" customHeight="1">
      <c r="A51" s="68"/>
      <c r="B51" s="92">
        <v>0</v>
      </c>
      <c r="C51" s="93">
        <f t="shared" si="0"/>
        <v>0</v>
      </c>
      <c r="D51" s="92">
        <v>0</v>
      </c>
      <c r="E51" s="93">
        <f t="shared" si="0"/>
        <v>0</v>
      </c>
      <c r="F51" s="92">
        <v>0</v>
      </c>
      <c r="G51" s="93">
        <f t="shared" si="0"/>
        <v>0</v>
      </c>
      <c r="H51" s="69">
        <f>LARGE((C51,E51,G51),1)</f>
        <v>0</v>
      </c>
      <c r="I51" s="67"/>
    </row>
    <row r="52" spans="1:9" ht="15" customHeight="1">
      <c r="A52" s="82"/>
      <c r="B52" s="92">
        <v>0</v>
      </c>
      <c r="C52" s="93">
        <f t="shared" si="0"/>
        <v>0</v>
      </c>
      <c r="D52" s="92">
        <v>0</v>
      </c>
      <c r="E52" s="93">
        <f t="shared" si="0"/>
        <v>0</v>
      </c>
      <c r="F52" s="92">
        <v>0</v>
      </c>
      <c r="G52" s="93">
        <f t="shared" si="0"/>
        <v>0</v>
      </c>
      <c r="H52" s="69">
        <f>LARGE((C52,E52,G52),1)</f>
        <v>0</v>
      </c>
      <c r="I52" s="67"/>
    </row>
    <row r="53" spans="1:9" ht="15" customHeight="1">
      <c r="A53" s="76"/>
      <c r="B53" s="92">
        <v>0</v>
      </c>
      <c r="C53" s="93">
        <f t="shared" si="0"/>
        <v>0</v>
      </c>
      <c r="D53" s="92">
        <v>0</v>
      </c>
      <c r="E53" s="93">
        <f t="shared" si="0"/>
        <v>0</v>
      </c>
      <c r="F53" s="92">
        <v>0</v>
      </c>
      <c r="G53" s="93">
        <f t="shared" si="0"/>
        <v>0</v>
      </c>
      <c r="H53" s="69">
        <f>LARGE((C53,E53,G53),1)</f>
        <v>0</v>
      </c>
      <c r="I53" s="67"/>
    </row>
    <row r="54" spans="1:9" ht="15" customHeight="1">
      <c r="A54" s="73"/>
      <c r="B54" s="92">
        <v>0</v>
      </c>
      <c r="C54" s="93">
        <f t="shared" si="0"/>
        <v>0</v>
      </c>
      <c r="D54" s="92">
        <v>0</v>
      </c>
      <c r="E54" s="93">
        <f t="shared" si="0"/>
        <v>0</v>
      </c>
      <c r="F54" s="92">
        <v>0</v>
      </c>
      <c r="G54" s="93">
        <f t="shared" si="0"/>
        <v>0</v>
      </c>
      <c r="H54" s="69">
        <f>LARGE((C54,E54,G54),1)</f>
        <v>0</v>
      </c>
      <c r="I54" s="67"/>
    </row>
    <row r="55" spans="1:9" ht="15" customHeight="1">
      <c r="A55" s="74"/>
      <c r="B55" s="92">
        <v>0</v>
      </c>
      <c r="C55" s="93">
        <f t="shared" si="0"/>
        <v>0</v>
      </c>
      <c r="D55" s="92">
        <v>0</v>
      </c>
      <c r="E55" s="93">
        <f t="shared" si="0"/>
        <v>0</v>
      </c>
      <c r="F55" s="92">
        <v>0</v>
      </c>
      <c r="G55" s="93">
        <f t="shared" si="0"/>
        <v>0</v>
      </c>
      <c r="H55" s="69">
        <f>LARGE((C55,E55,G55),1)</f>
        <v>0</v>
      </c>
      <c r="I55" s="67"/>
    </row>
    <row r="56" spans="1:9" ht="15" customHeight="1">
      <c r="A56" s="74"/>
      <c r="B56" s="92">
        <v>0</v>
      </c>
      <c r="C56" s="93">
        <f t="shared" si="0"/>
        <v>0</v>
      </c>
      <c r="D56" s="92">
        <v>0</v>
      </c>
      <c r="E56" s="93">
        <f t="shared" si="0"/>
        <v>0</v>
      </c>
      <c r="F56" s="92">
        <v>0</v>
      </c>
      <c r="G56" s="93">
        <f t="shared" si="0"/>
        <v>0</v>
      </c>
      <c r="H56" s="69">
        <f>LARGE((C56,E56,G56),1)</f>
        <v>0</v>
      </c>
      <c r="I56" s="67"/>
    </row>
    <row r="57" spans="1:9" ht="15" customHeight="1">
      <c r="A57" s="77"/>
      <c r="B57" s="92">
        <v>0</v>
      </c>
      <c r="C57" s="93">
        <f t="shared" si="0"/>
        <v>0</v>
      </c>
      <c r="D57" s="92">
        <v>0</v>
      </c>
      <c r="E57" s="93">
        <f t="shared" si="0"/>
        <v>0</v>
      </c>
      <c r="F57" s="92">
        <v>0</v>
      </c>
      <c r="G57" s="93">
        <f t="shared" si="0"/>
        <v>0</v>
      </c>
      <c r="H57" s="69">
        <f>LARGE((C57,E57,G57),1)</f>
        <v>0</v>
      </c>
      <c r="I57" s="67"/>
    </row>
    <row r="58" spans="1:9" ht="15" customHeight="1">
      <c r="A58" s="74"/>
      <c r="B58" s="92">
        <v>0</v>
      </c>
      <c r="C58" s="93">
        <f>B58/B$15*1000*B$14</f>
        <v>0</v>
      </c>
      <c r="D58" s="92">
        <v>0</v>
      </c>
      <c r="E58" s="93">
        <f>D58/D$15*1000*D$14</f>
        <v>0</v>
      </c>
      <c r="F58" s="92">
        <v>0</v>
      </c>
      <c r="G58" s="93">
        <f>F58/F$15*1000*F$14</f>
        <v>0</v>
      </c>
      <c r="H58" s="69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B10:C10"/>
    <mergeCell ref="A1:A7"/>
    <mergeCell ref="B6:C6"/>
    <mergeCell ref="B2:F2"/>
    <mergeCell ref="B4:F4"/>
  </mergeCells>
  <phoneticPr fontId="1" type="noConversion"/>
  <conditionalFormatting sqref="A52">
    <cfRule type="duplicateValues" dxfId="162" priority="3"/>
  </conditionalFormatting>
  <conditionalFormatting sqref="A18:A19 A34:A41 A21:A23 A27:A28 A53 A30:A32 A43:A49 A25">
    <cfRule type="duplicateValues" dxfId="161" priority="17"/>
  </conditionalFormatting>
  <conditionalFormatting sqref="A18:A19 A34:A41 A21:A23 A27:A28 A53 A30:A32 A43:A49 A25">
    <cfRule type="duplicateValues" dxfId="160" priority="18"/>
  </conditionalFormatting>
  <conditionalFormatting sqref="A57">
    <cfRule type="duplicateValues" dxfId="159" priority="15"/>
  </conditionalFormatting>
  <conditionalFormatting sqref="A57">
    <cfRule type="duplicateValues" dxfId="158" priority="16"/>
  </conditionalFormatting>
  <conditionalFormatting sqref="A33">
    <cfRule type="duplicateValues" dxfId="157" priority="13"/>
  </conditionalFormatting>
  <conditionalFormatting sqref="A33">
    <cfRule type="duplicateValues" dxfId="156" priority="14"/>
  </conditionalFormatting>
  <conditionalFormatting sqref="A26">
    <cfRule type="duplicateValues" dxfId="155" priority="11"/>
  </conditionalFormatting>
  <conditionalFormatting sqref="A26">
    <cfRule type="duplicateValues" dxfId="154" priority="12"/>
  </conditionalFormatting>
  <conditionalFormatting sqref="A50">
    <cfRule type="duplicateValues" dxfId="153" priority="9"/>
  </conditionalFormatting>
  <conditionalFormatting sqref="A50">
    <cfRule type="duplicateValues" dxfId="152" priority="10"/>
  </conditionalFormatting>
  <conditionalFormatting sqref="A51">
    <cfRule type="duplicateValues" dxfId="151" priority="7"/>
  </conditionalFormatting>
  <conditionalFormatting sqref="A51">
    <cfRule type="duplicateValues" dxfId="150" priority="8"/>
  </conditionalFormatting>
  <conditionalFormatting sqref="A29">
    <cfRule type="duplicateValues" dxfId="149" priority="5"/>
  </conditionalFormatting>
  <conditionalFormatting sqref="A42">
    <cfRule type="duplicateValues" dxfId="148" priority="4"/>
  </conditionalFormatting>
  <conditionalFormatting sqref="A17">
    <cfRule type="duplicateValues" dxfId="147" priority="1"/>
  </conditionalFormatting>
  <conditionalFormatting sqref="A17">
    <cfRule type="duplicateValues" dxfId="146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workbookViewId="0">
      <selection activeCell="S29" sqref="S29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109" customWidth="1"/>
    <col min="4" max="8" width="8.7109375" customWidth="1"/>
    <col min="9" max="9" width="9.140625" customWidth="1"/>
  </cols>
  <sheetData>
    <row r="1" spans="1:9" ht="15" customHeight="1">
      <c r="A1" s="163"/>
      <c r="B1" s="108"/>
      <c r="C1" s="108"/>
      <c r="D1" s="108"/>
      <c r="E1" s="108"/>
      <c r="F1" s="108"/>
      <c r="G1" s="108"/>
      <c r="H1" s="108"/>
      <c r="I1" s="45"/>
    </row>
    <row r="2" spans="1:9" ht="15" customHeight="1">
      <c r="A2" s="163"/>
      <c r="B2" s="165" t="s">
        <v>39</v>
      </c>
      <c r="C2" s="165"/>
      <c r="D2" s="165"/>
      <c r="E2" s="165"/>
      <c r="F2" s="165"/>
      <c r="G2" s="108"/>
      <c r="H2" s="108"/>
      <c r="I2" s="45"/>
    </row>
    <row r="3" spans="1:9" ht="15" customHeight="1">
      <c r="A3" s="163"/>
      <c r="B3" s="108"/>
      <c r="C3" s="108"/>
      <c r="D3" s="108"/>
      <c r="E3" s="108"/>
      <c r="F3" s="108"/>
      <c r="G3" s="108"/>
      <c r="H3" s="108"/>
      <c r="I3" s="45"/>
    </row>
    <row r="4" spans="1:9" ht="15" customHeight="1">
      <c r="A4" s="163"/>
      <c r="B4" s="165" t="s">
        <v>34</v>
      </c>
      <c r="C4" s="165"/>
      <c r="D4" s="165"/>
      <c r="E4" s="165"/>
      <c r="F4" s="165"/>
      <c r="G4" s="108"/>
      <c r="H4" s="108"/>
      <c r="I4" s="45"/>
    </row>
    <row r="5" spans="1:9" ht="15" customHeight="1">
      <c r="A5" s="163"/>
      <c r="B5" s="108"/>
      <c r="C5" s="108"/>
      <c r="D5" s="108"/>
      <c r="E5" s="108"/>
      <c r="F5" s="108"/>
      <c r="G5" s="108"/>
      <c r="H5" s="108"/>
      <c r="I5" s="45"/>
    </row>
    <row r="6" spans="1:9" ht="15" customHeight="1">
      <c r="A6" s="163"/>
      <c r="B6" s="164"/>
      <c r="C6" s="164"/>
      <c r="D6" s="108"/>
      <c r="E6" s="108"/>
      <c r="F6" s="108"/>
      <c r="G6" s="108"/>
      <c r="H6" s="108"/>
      <c r="I6" s="45"/>
    </row>
    <row r="7" spans="1:9" ht="15" customHeight="1">
      <c r="A7" s="163"/>
      <c r="B7" s="108"/>
      <c r="C7" s="108"/>
      <c r="D7" s="108"/>
      <c r="E7" s="108"/>
      <c r="F7" s="108"/>
      <c r="G7" s="108"/>
      <c r="H7" s="108"/>
      <c r="I7" s="45"/>
    </row>
    <row r="8" spans="1:9" ht="15" customHeight="1">
      <c r="A8" s="46" t="s">
        <v>11</v>
      </c>
      <c r="B8" s="47" t="s">
        <v>49</v>
      </c>
      <c r="C8" s="47"/>
      <c r="D8" s="47"/>
      <c r="E8" s="47"/>
      <c r="F8" s="107"/>
      <c r="G8" s="107"/>
      <c r="H8" s="107"/>
      <c r="I8" s="45"/>
    </row>
    <row r="9" spans="1:9" ht="15" customHeight="1">
      <c r="A9" s="46" t="s">
        <v>0</v>
      </c>
      <c r="B9" s="112" t="s">
        <v>50</v>
      </c>
      <c r="C9" s="47"/>
      <c r="D9" s="47"/>
      <c r="E9" s="47"/>
      <c r="F9" s="107"/>
      <c r="G9" s="107"/>
      <c r="H9" s="107"/>
      <c r="I9" s="45"/>
    </row>
    <row r="10" spans="1:9" ht="15" customHeight="1">
      <c r="A10" s="46" t="s">
        <v>13</v>
      </c>
      <c r="B10" s="166">
        <v>41665</v>
      </c>
      <c r="C10" s="166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112" t="s">
        <v>42</v>
      </c>
      <c r="C11" s="48"/>
      <c r="D11" s="108"/>
      <c r="E11" s="108"/>
      <c r="F11" s="108"/>
      <c r="G11" s="108"/>
      <c r="H11" s="108"/>
      <c r="I11" s="45"/>
    </row>
    <row r="12" spans="1:9" ht="15" customHeight="1">
      <c r="A12" s="46" t="s">
        <v>16</v>
      </c>
      <c r="B12" s="113" t="s">
        <v>41</v>
      </c>
      <c r="C12" s="108"/>
      <c r="D12" s="108"/>
      <c r="E12" s="108"/>
      <c r="F12" s="108"/>
      <c r="G12" s="108"/>
      <c r="H12" s="108"/>
      <c r="I12" s="45"/>
    </row>
    <row r="13" spans="1:9" ht="15" customHeight="1">
      <c r="A13" s="10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07" t="s">
        <v>15</v>
      </c>
      <c r="B14" s="55">
        <v>1.25</v>
      </c>
      <c r="C14" s="56"/>
      <c r="D14" s="114">
        <v>1.2749999999999999</v>
      </c>
      <c r="E14" s="56"/>
      <c r="F14" s="114">
        <v>1.3</v>
      </c>
      <c r="G14" s="56"/>
      <c r="H14" s="58" t="s">
        <v>18</v>
      </c>
      <c r="I14" s="59" t="s">
        <v>25</v>
      </c>
    </row>
    <row r="15" spans="1:9" ht="15" customHeight="1">
      <c r="A15" s="107" t="s">
        <v>14</v>
      </c>
      <c r="B15" s="60">
        <v>78.55</v>
      </c>
      <c r="C15" s="61"/>
      <c r="D15" s="62">
        <v>1</v>
      </c>
      <c r="E15" s="61"/>
      <c r="F15" s="62">
        <v>75.62</v>
      </c>
      <c r="G15" s="61"/>
      <c r="H15" s="58" t="s">
        <v>19</v>
      </c>
      <c r="I15" s="59" t="s">
        <v>26</v>
      </c>
    </row>
    <row r="16" spans="1:9" ht="15" customHeight="1">
      <c r="A16" s="10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42</v>
      </c>
    </row>
    <row r="17" spans="1:9" ht="15" customHeight="1">
      <c r="A17" s="81" t="s">
        <v>43</v>
      </c>
      <c r="B17" s="92">
        <v>14.3</v>
      </c>
      <c r="C17" s="93">
        <f>B17/B$15*1000*B$14</f>
        <v>227.56206238064931</v>
      </c>
      <c r="D17" s="92">
        <v>0</v>
      </c>
      <c r="E17" s="93">
        <f>D17/D$15*1000*D$14</f>
        <v>0</v>
      </c>
      <c r="F17" s="92">
        <v>0</v>
      </c>
      <c r="G17" s="93">
        <f t="shared" ref="G17:G57" si="0">F17/F$15*1000*F$14</f>
        <v>0</v>
      </c>
      <c r="H17" s="69">
        <f>LARGE((C17,E17,G17),1)</f>
        <v>227.56206238064931</v>
      </c>
      <c r="I17" s="67">
        <v>41</v>
      </c>
    </row>
    <row r="18" spans="1:9" ht="15" customHeight="1">
      <c r="A18" s="84"/>
      <c r="B18" s="91">
        <v>0</v>
      </c>
      <c r="C18" s="93">
        <f t="shared" ref="C18:E56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/>
    </row>
    <row r="19" spans="1:9" ht="15" customHeight="1">
      <c r="A19" s="89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 ht="15" customHeight="1">
      <c r="A20" s="71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 t="shared" si="0"/>
        <v>0</v>
      </c>
      <c r="H20" s="69">
        <f>LARGE((C20,E20,G20),1)</f>
        <v>0</v>
      </c>
      <c r="I20" s="67"/>
    </row>
    <row r="21" spans="1:9" ht="15" customHeight="1">
      <c r="A21" s="72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93">
        <f t="shared" si="0"/>
        <v>0</v>
      </c>
      <c r="H21" s="69">
        <f>LARGE((C21,E21,G21),1)</f>
        <v>0</v>
      </c>
      <c r="I21" s="67"/>
    </row>
    <row r="22" spans="1:9" ht="15" customHeight="1">
      <c r="A22" s="71"/>
      <c r="B22" s="91">
        <v>0</v>
      </c>
      <c r="C22" s="93">
        <f>B22/B$15*1000*B$14</f>
        <v>0</v>
      </c>
      <c r="D22" s="92">
        <v>0</v>
      </c>
      <c r="E22" s="93">
        <f t="shared" si="1"/>
        <v>0</v>
      </c>
      <c r="F22" s="92">
        <v>0</v>
      </c>
      <c r="G22" s="93">
        <f t="shared" si="0"/>
        <v>0</v>
      </c>
      <c r="H22" s="69">
        <f>LARGE((C22,E22,G22),1)</f>
        <v>0</v>
      </c>
      <c r="I22" s="67"/>
    </row>
    <row r="23" spans="1:9" ht="15" customHeight="1">
      <c r="A23" s="87"/>
      <c r="B23" s="91">
        <v>0</v>
      </c>
      <c r="C23" s="93">
        <f t="shared" si="1"/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 ht="15" customHeight="1">
      <c r="A24" s="72"/>
      <c r="B24" s="91">
        <v>0</v>
      </c>
      <c r="C24" s="93">
        <f t="shared" si="1"/>
        <v>0</v>
      </c>
      <c r="D24" s="92">
        <v>0</v>
      </c>
      <c r="E24" s="93">
        <f t="shared" si="1"/>
        <v>0</v>
      </c>
      <c r="F24" s="92">
        <v>0</v>
      </c>
      <c r="G24" s="93">
        <f t="shared" si="0"/>
        <v>0</v>
      </c>
      <c r="H24" s="69">
        <f>LARGE((C24,E24,G24),1)</f>
        <v>0</v>
      </c>
      <c r="I24" s="67"/>
    </row>
    <row r="25" spans="1:9" ht="15" customHeight="1">
      <c r="A25" s="72"/>
      <c r="B25" s="91">
        <v>0</v>
      </c>
      <c r="C25" s="93">
        <f t="shared" si="1"/>
        <v>0</v>
      </c>
      <c r="D25" s="92">
        <v>0</v>
      </c>
      <c r="E25" s="93">
        <f t="shared" si="1"/>
        <v>0</v>
      </c>
      <c r="F25" s="92">
        <v>0</v>
      </c>
      <c r="G25" s="93">
        <f t="shared" si="0"/>
        <v>0</v>
      </c>
      <c r="H25" s="69">
        <f>LARGE((C25,E25,G25),1)</f>
        <v>0</v>
      </c>
      <c r="I25" s="67"/>
    </row>
    <row r="26" spans="1:9" ht="15" customHeight="1">
      <c r="A26" s="72"/>
      <c r="B26" s="91">
        <v>0</v>
      </c>
      <c r="C26" s="93">
        <f t="shared" si="1"/>
        <v>0</v>
      </c>
      <c r="D26" s="92">
        <v>0</v>
      </c>
      <c r="E26" s="93">
        <f t="shared" si="1"/>
        <v>0</v>
      </c>
      <c r="F26" s="92">
        <v>0</v>
      </c>
      <c r="G26" s="93">
        <f t="shared" si="0"/>
        <v>0</v>
      </c>
      <c r="H26" s="69">
        <f>LARGE((C26,E26,G26),1)</f>
        <v>0</v>
      </c>
      <c r="I26" s="67"/>
    </row>
    <row r="27" spans="1:9" ht="15" customHeight="1">
      <c r="A27" s="72"/>
      <c r="B27" s="91">
        <v>0</v>
      </c>
      <c r="C27" s="93">
        <f t="shared" si="1"/>
        <v>0</v>
      </c>
      <c r="D27" s="92">
        <v>0</v>
      </c>
      <c r="E27" s="93">
        <f t="shared" si="1"/>
        <v>0</v>
      </c>
      <c r="F27" s="92">
        <v>0</v>
      </c>
      <c r="G27" s="93">
        <f t="shared" si="0"/>
        <v>0</v>
      </c>
      <c r="H27" s="69">
        <f>LARGE((C27,E27,G27),1)</f>
        <v>0</v>
      </c>
      <c r="I27" s="67"/>
    </row>
    <row r="28" spans="1:9" ht="15" customHeight="1">
      <c r="A28" s="87"/>
      <c r="B28" s="91">
        <v>0</v>
      </c>
      <c r="C28" s="93">
        <f t="shared" si="1"/>
        <v>0</v>
      </c>
      <c r="D28" s="92">
        <v>0</v>
      </c>
      <c r="E28" s="93">
        <f t="shared" si="1"/>
        <v>0</v>
      </c>
      <c r="F28" s="92">
        <v>0</v>
      </c>
      <c r="G28" s="93">
        <f t="shared" si="0"/>
        <v>0</v>
      </c>
      <c r="H28" s="69">
        <f>LARGE((C28,E28,G28),1)</f>
        <v>0</v>
      </c>
      <c r="I28" s="67"/>
    </row>
    <row r="29" spans="1:9" ht="15" customHeight="1">
      <c r="A29" s="74"/>
      <c r="B29" s="91">
        <v>0</v>
      </c>
      <c r="C29" s="93">
        <f t="shared" si="1"/>
        <v>0</v>
      </c>
      <c r="D29" s="92">
        <v>0</v>
      </c>
      <c r="E29" s="93">
        <f t="shared" si="1"/>
        <v>0</v>
      </c>
      <c r="F29" s="92">
        <v>0</v>
      </c>
      <c r="G29" s="93">
        <f t="shared" si="0"/>
        <v>0</v>
      </c>
      <c r="H29" s="69">
        <f>LARGE((C29,E29,G29),1)</f>
        <v>0</v>
      </c>
      <c r="I29" s="67"/>
    </row>
    <row r="30" spans="1:9" ht="15" customHeight="1">
      <c r="A30" s="74"/>
      <c r="B30" s="91">
        <v>0</v>
      </c>
      <c r="C30" s="93">
        <f t="shared" si="1"/>
        <v>0</v>
      </c>
      <c r="D30" s="92">
        <v>0</v>
      </c>
      <c r="E30" s="93">
        <f t="shared" si="1"/>
        <v>0</v>
      </c>
      <c r="F30" s="92">
        <v>0</v>
      </c>
      <c r="G30" s="93">
        <f t="shared" si="0"/>
        <v>0</v>
      </c>
      <c r="H30" s="69">
        <f>LARGE((C30,E30,G30),1)</f>
        <v>0</v>
      </c>
      <c r="I30" s="67"/>
    </row>
    <row r="31" spans="1:9" ht="15" customHeight="1">
      <c r="A31" s="74"/>
      <c r="B31" s="91">
        <v>0</v>
      </c>
      <c r="C31" s="93">
        <f t="shared" si="1"/>
        <v>0</v>
      </c>
      <c r="D31" s="92">
        <v>0</v>
      </c>
      <c r="E31" s="93">
        <f t="shared" si="1"/>
        <v>0</v>
      </c>
      <c r="F31" s="92">
        <v>0</v>
      </c>
      <c r="G31" s="93">
        <f t="shared" si="0"/>
        <v>0</v>
      </c>
      <c r="H31" s="69">
        <f>LARGE((C31,E31,G31),1)</f>
        <v>0</v>
      </c>
      <c r="I31" s="67"/>
    </row>
    <row r="32" spans="1:9" ht="15" customHeight="1">
      <c r="A32" s="75"/>
      <c r="B32" s="91">
        <v>0</v>
      </c>
      <c r="C32" s="93">
        <f t="shared" si="1"/>
        <v>0</v>
      </c>
      <c r="D32" s="92">
        <v>0</v>
      </c>
      <c r="E32" s="93">
        <f t="shared" si="1"/>
        <v>0</v>
      </c>
      <c r="F32" s="92">
        <v>0</v>
      </c>
      <c r="G32" s="93">
        <f t="shared" si="0"/>
        <v>0</v>
      </c>
      <c r="H32" s="69">
        <f>LARGE((C32,E32,G32),1)</f>
        <v>0</v>
      </c>
      <c r="I32" s="67"/>
    </row>
    <row r="33" spans="1:9" ht="15" customHeight="1">
      <c r="A33" s="73"/>
      <c r="B33" s="91">
        <v>0</v>
      </c>
      <c r="C33" s="93">
        <f t="shared" si="1"/>
        <v>0</v>
      </c>
      <c r="D33" s="92">
        <v>0</v>
      </c>
      <c r="E33" s="93">
        <f t="shared" si="1"/>
        <v>0</v>
      </c>
      <c r="F33" s="92">
        <v>0</v>
      </c>
      <c r="G33" s="93">
        <f t="shared" si="0"/>
        <v>0</v>
      </c>
      <c r="H33" s="69">
        <f>LARGE((C33,E33,G33),1)</f>
        <v>0</v>
      </c>
      <c r="I33" s="67"/>
    </row>
    <row r="34" spans="1:9" ht="15" customHeight="1">
      <c r="A34" s="73"/>
      <c r="B34" s="91">
        <v>0</v>
      </c>
      <c r="C34" s="93">
        <f t="shared" si="1"/>
        <v>0</v>
      </c>
      <c r="D34" s="92">
        <v>0</v>
      </c>
      <c r="E34" s="93">
        <f t="shared" si="1"/>
        <v>0</v>
      </c>
      <c r="F34" s="92">
        <v>0</v>
      </c>
      <c r="G34" s="93">
        <f t="shared" si="0"/>
        <v>0</v>
      </c>
      <c r="H34" s="69">
        <f>LARGE((C34,E34,G34),1)</f>
        <v>0</v>
      </c>
      <c r="I34" s="67"/>
    </row>
    <row r="35" spans="1:9" ht="15" customHeight="1">
      <c r="A35" s="73"/>
      <c r="B35" s="91">
        <v>0</v>
      </c>
      <c r="C35" s="93">
        <f t="shared" si="1"/>
        <v>0</v>
      </c>
      <c r="D35" s="92">
        <v>0</v>
      </c>
      <c r="E35" s="93">
        <f t="shared" si="1"/>
        <v>0</v>
      </c>
      <c r="F35" s="92">
        <v>0</v>
      </c>
      <c r="G35" s="93">
        <f t="shared" si="0"/>
        <v>0</v>
      </c>
      <c r="H35" s="69">
        <f>LARGE((C35,E35,G35),1)</f>
        <v>0</v>
      </c>
      <c r="I35" s="67"/>
    </row>
    <row r="36" spans="1:9" ht="15" customHeight="1">
      <c r="A36" s="73"/>
      <c r="B36" s="91">
        <v>0</v>
      </c>
      <c r="C36" s="93">
        <f t="shared" si="1"/>
        <v>0</v>
      </c>
      <c r="D36" s="92">
        <v>0</v>
      </c>
      <c r="E36" s="93">
        <f t="shared" si="1"/>
        <v>0</v>
      </c>
      <c r="F36" s="92">
        <v>0</v>
      </c>
      <c r="G36" s="93">
        <f t="shared" si="0"/>
        <v>0</v>
      </c>
      <c r="H36" s="69">
        <f>LARGE((C36,E36,G36),1)</f>
        <v>0</v>
      </c>
      <c r="I36" s="67"/>
    </row>
    <row r="37" spans="1:9" ht="15" customHeight="1">
      <c r="A37" s="74"/>
      <c r="B37" s="91">
        <v>0</v>
      </c>
      <c r="C37" s="93">
        <f t="shared" si="1"/>
        <v>0</v>
      </c>
      <c r="D37" s="92">
        <v>0</v>
      </c>
      <c r="E37" s="93">
        <f t="shared" si="1"/>
        <v>0</v>
      </c>
      <c r="F37" s="92">
        <v>0</v>
      </c>
      <c r="G37" s="93">
        <f t="shared" si="0"/>
        <v>0</v>
      </c>
      <c r="H37" s="69">
        <f>LARGE((C37,E37,G37),1)</f>
        <v>0</v>
      </c>
      <c r="I37" s="67"/>
    </row>
    <row r="38" spans="1:9" ht="15" customHeight="1">
      <c r="A38" s="74"/>
      <c r="B38" s="91">
        <v>0</v>
      </c>
      <c r="C38" s="93">
        <f t="shared" si="1"/>
        <v>0</v>
      </c>
      <c r="D38" s="92">
        <v>0</v>
      </c>
      <c r="E38" s="93">
        <f t="shared" si="1"/>
        <v>0</v>
      </c>
      <c r="F38" s="92">
        <v>0</v>
      </c>
      <c r="G38" s="93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91">
        <v>0</v>
      </c>
      <c r="C39" s="93">
        <f t="shared" si="1"/>
        <v>0</v>
      </c>
      <c r="D39" s="92">
        <v>0</v>
      </c>
      <c r="E39" s="93">
        <f t="shared" si="1"/>
        <v>0</v>
      </c>
      <c r="F39" s="92">
        <v>0</v>
      </c>
      <c r="G39" s="93">
        <f t="shared" si="0"/>
        <v>0</v>
      </c>
      <c r="H39" s="69">
        <f>LARGE((C39,E39,G39),1)</f>
        <v>0</v>
      </c>
      <c r="I39" s="67"/>
    </row>
    <row r="40" spans="1:9" ht="15" customHeight="1">
      <c r="A40" s="73"/>
      <c r="B40" s="92">
        <v>0</v>
      </c>
      <c r="C40" s="93">
        <f t="shared" si="1"/>
        <v>0</v>
      </c>
      <c r="D40" s="92">
        <v>0</v>
      </c>
      <c r="E40" s="93">
        <f t="shared" si="1"/>
        <v>0</v>
      </c>
      <c r="F40" s="92">
        <v>0</v>
      </c>
      <c r="G40" s="93">
        <f t="shared" si="0"/>
        <v>0</v>
      </c>
      <c r="H40" s="69">
        <f>LARGE((C40,E40,G40),1)</f>
        <v>0</v>
      </c>
      <c r="I40" s="67"/>
    </row>
    <row r="41" spans="1:9" ht="15" customHeight="1">
      <c r="A41" s="87"/>
      <c r="B41" s="92">
        <v>0</v>
      </c>
      <c r="C41" s="93">
        <f t="shared" si="1"/>
        <v>0</v>
      </c>
      <c r="D41" s="92">
        <v>0</v>
      </c>
      <c r="E41" s="93">
        <f t="shared" si="1"/>
        <v>0</v>
      </c>
      <c r="F41" s="92">
        <v>0</v>
      </c>
      <c r="G41" s="93">
        <f t="shared" si="0"/>
        <v>0</v>
      </c>
      <c r="H41" s="69">
        <f>LARGE((C41,E41,G41),1)</f>
        <v>0</v>
      </c>
      <c r="I41" s="67"/>
    </row>
    <row r="42" spans="1:9" ht="15" customHeight="1">
      <c r="A42" s="73"/>
      <c r="B42" s="92">
        <v>0</v>
      </c>
      <c r="C42" s="93">
        <f t="shared" si="1"/>
        <v>0</v>
      </c>
      <c r="D42" s="92">
        <v>0</v>
      </c>
      <c r="E42" s="93">
        <f t="shared" si="1"/>
        <v>0</v>
      </c>
      <c r="F42" s="92">
        <v>0</v>
      </c>
      <c r="G42" s="93">
        <f t="shared" si="0"/>
        <v>0</v>
      </c>
      <c r="H42" s="69">
        <f>LARGE((C42,E42,G42),1)</f>
        <v>0</v>
      </c>
      <c r="I42" s="67"/>
    </row>
    <row r="43" spans="1:9" ht="15" customHeight="1">
      <c r="A43" s="73"/>
      <c r="B43" s="92">
        <v>0</v>
      </c>
      <c r="C43" s="93">
        <f t="shared" si="1"/>
        <v>0</v>
      </c>
      <c r="D43" s="92">
        <v>0</v>
      </c>
      <c r="E43" s="93">
        <f t="shared" si="1"/>
        <v>0</v>
      </c>
      <c r="F43" s="92">
        <v>0</v>
      </c>
      <c r="G43" s="93">
        <f t="shared" si="0"/>
        <v>0</v>
      </c>
      <c r="H43" s="69">
        <f>LARGE((C43,E43,G43),1)</f>
        <v>0</v>
      </c>
      <c r="I43" s="67"/>
    </row>
    <row r="44" spans="1:9" ht="15" customHeight="1">
      <c r="A44" s="74"/>
      <c r="B44" s="92">
        <v>0</v>
      </c>
      <c r="C44" s="93">
        <f t="shared" si="1"/>
        <v>0</v>
      </c>
      <c r="D44" s="92">
        <v>0</v>
      </c>
      <c r="E44" s="93">
        <f t="shared" si="1"/>
        <v>0</v>
      </c>
      <c r="F44" s="92">
        <v>0</v>
      </c>
      <c r="G44" s="93">
        <f t="shared" si="0"/>
        <v>0</v>
      </c>
      <c r="H44" s="69">
        <f>LARGE((C44,E44,G44),1)</f>
        <v>0</v>
      </c>
      <c r="I44" s="67"/>
    </row>
    <row r="45" spans="1:9" ht="15" customHeight="1">
      <c r="A45" s="74"/>
      <c r="B45" s="92">
        <v>0</v>
      </c>
      <c r="C45" s="93">
        <f t="shared" si="1"/>
        <v>0</v>
      </c>
      <c r="D45" s="92">
        <v>0</v>
      </c>
      <c r="E45" s="93">
        <f t="shared" si="1"/>
        <v>0</v>
      </c>
      <c r="F45" s="92">
        <v>0</v>
      </c>
      <c r="G45" s="93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92">
        <v>0</v>
      </c>
      <c r="C46" s="93">
        <f t="shared" si="1"/>
        <v>0</v>
      </c>
      <c r="D46" s="92">
        <v>0</v>
      </c>
      <c r="E46" s="93">
        <f t="shared" si="1"/>
        <v>0</v>
      </c>
      <c r="F46" s="92">
        <v>0</v>
      </c>
      <c r="G46" s="93">
        <f t="shared" si="0"/>
        <v>0</v>
      </c>
      <c r="H46" s="69">
        <f>LARGE((C46,E46,G46),1)</f>
        <v>0</v>
      </c>
      <c r="I46" s="67"/>
    </row>
    <row r="47" spans="1:9" ht="15" customHeight="1">
      <c r="A47" s="73"/>
      <c r="B47" s="92">
        <v>0</v>
      </c>
      <c r="C47" s="93">
        <f t="shared" si="1"/>
        <v>0</v>
      </c>
      <c r="D47" s="92">
        <v>0</v>
      </c>
      <c r="E47" s="93">
        <f t="shared" si="1"/>
        <v>0</v>
      </c>
      <c r="F47" s="92">
        <v>0</v>
      </c>
      <c r="G47" s="93">
        <f t="shared" si="0"/>
        <v>0</v>
      </c>
      <c r="H47" s="69">
        <f>LARGE((C47,E47,G47),1)</f>
        <v>0</v>
      </c>
      <c r="I47" s="67"/>
    </row>
    <row r="48" spans="1:9" ht="15" customHeight="1">
      <c r="A48" s="73"/>
      <c r="B48" s="92">
        <v>0</v>
      </c>
      <c r="C48" s="93">
        <f t="shared" si="1"/>
        <v>0</v>
      </c>
      <c r="D48" s="92">
        <v>0</v>
      </c>
      <c r="E48" s="93">
        <f t="shared" si="1"/>
        <v>0</v>
      </c>
      <c r="F48" s="92">
        <v>0</v>
      </c>
      <c r="G48" s="93">
        <f t="shared" si="0"/>
        <v>0</v>
      </c>
      <c r="H48" s="69">
        <f>LARGE((C48,E48,G48),1)</f>
        <v>0</v>
      </c>
      <c r="I48" s="67"/>
    </row>
    <row r="49" spans="1:9" ht="15" customHeight="1">
      <c r="A49" s="74"/>
      <c r="B49" s="92">
        <v>0</v>
      </c>
      <c r="C49" s="93">
        <f t="shared" si="1"/>
        <v>0</v>
      </c>
      <c r="D49" s="92">
        <v>0</v>
      </c>
      <c r="E49" s="93">
        <f t="shared" si="1"/>
        <v>0</v>
      </c>
      <c r="F49" s="92">
        <v>0</v>
      </c>
      <c r="G49" s="93">
        <f t="shared" si="0"/>
        <v>0</v>
      </c>
      <c r="H49" s="69">
        <f>LARGE((C49,E49,G49),1)</f>
        <v>0</v>
      </c>
      <c r="I49" s="67"/>
    </row>
    <row r="50" spans="1:9" ht="15" customHeight="1">
      <c r="A50" s="68"/>
      <c r="B50" s="92">
        <v>0</v>
      </c>
      <c r="C50" s="93">
        <f t="shared" si="1"/>
        <v>0</v>
      </c>
      <c r="D50" s="92">
        <v>0</v>
      </c>
      <c r="E50" s="93">
        <f t="shared" si="1"/>
        <v>0</v>
      </c>
      <c r="F50" s="92">
        <v>0</v>
      </c>
      <c r="G50" s="93">
        <f t="shared" si="0"/>
        <v>0</v>
      </c>
      <c r="H50" s="69">
        <f>LARGE((C50,E50,G50),1)</f>
        <v>0</v>
      </c>
      <c r="I50" s="67"/>
    </row>
    <row r="51" spans="1:9" ht="15" customHeight="1">
      <c r="A51" s="82"/>
      <c r="B51" s="92">
        <v>0</v>
      </c>
      <c r="C51" s="93">
        <f t="shared" si="1"/>
        <v>0</v>
      </c>
      <c r="D51" s="92">
        <v>0</v>
      </c>
      <c r="E51" s="93">
        <f t="shared" si="1"/>
        <v>0</v>
      </c>
      <c r="F51" s="92">
        <v>0</v>
      </c>
      <c r="G51" s="93">
        <f t="shared" si="0"/>
        <v>0</v>
      </c>
      <c r="H51" s="69">
        <f>LARGE((C51,E51,G51),1)</f>
        <v>0</v>
      </c>
      <c r="I51" s="67"/>
    </row>
    <row r="52" spans="1:9" ht="15" customHeight="1">
      <c r="A52" s="76"/>
      <c r="B52" s="92">
        <v>0</v>
      </c>
      <c r="C52" s="93">
        <f t="shared" si="1"/>
        <v>0</v>
      </c>
      <c r="D52" s="92">
        <v>0</v>
      </c>
      <c r="E52" s="93">
        <f t="shared" si="1"/>
        <v>0</v>
      </c>
      <c r="F52" s="92">
        <v>0</v>
      </c>
      <c r="G52" s="93">
        <f t="shared" si="0"/>
        <v>0</v>
      </c>
      <c r="H52" s="69">
        <f>LARGE((C52,E52,G52),1)</f>
        <v>0</v>
      </c>
      <c r="I52" s="67"/>
    </row>
    <row r="53" spans="1:9" ht="15" customHeight="1">
      <c r="A53" s="73"/>
      <c r="B53" s="92">
        <v>0</v>
      </c>
      <c r="C53" s="93">
        <f t="shared" si="1"/>
        <v>0</v>
      </c>
      <c r="D53" s="92">
        <v>0</v>
      </c>
      <c r="E53" s="93">
        <f t="shared" si="1"/>
        <v>0</v>
      </c>
      <c r="F53" s="92">
        <v>0</v>
      </c>
      <c r="G53" s="93">
        <f t="shared" si="0"/>
        <v>0</v>
      </c>
      <c r="H53" s="69">
        <f>LARGE((C53,E53,G53),1)</f>
        <v>0</v>
      </c>
      <c r="I53" s="67"/>
    </row>
    <row r="54" spans="1:9" ht="15" customHeight="1">
      <c r="A54" s="74"/>
      <c r="B54" s="92">
        <v>0</v>
      </c>
      <c r="C54" s="93">
        <f t="shared" si="1"/>
        <v>0</v>
      </c>
      <c r="D54" s="92">
        <v>0</v>
      </c>
      <c r="E54" s="93">
        <f t="shared" si="1"/>
        <v>0</v>
      </c>
      <c r="F54" s="92">
        <v>0</v>
      </c>
      <c r="G54" s="93">
        <f t="shared" si="0"/>
        <v>0</v>
      </c>
      <c r="H54" s="69">
        <f>LARGE((C54,E54,G54),1)</f>
        <v>0</v>
      </c>
      <c r="I54" s="67"/>
    </row>
    <row r="55" spans="1:9" ht="15" customHeight="1">
      <c r="A55" s="74"/>
      <c r="B55" s="92">
        <v>0</v>
      </c>
      <c r="C55" s="93">
        <f t="shared" si="1"/>
        <v>0</v>
      </c>
      <c r="D55" s="92">
        <v>0</v>
      </c>
      <c r="E55" s="93">
        <f t="shared" si="1"/>
        <v>0</v>
      </c>
      <c r="F55" s="92">
        <v>0</v>
      </c>
      <c r="G55" s="93">
        <f t="shared" si="0"/>
        <v>0</v>
      </c>
      <c r="H55" s="69">
        <f>LARGE((C55,E55,G55),1)</f>
        <v>0</v>
      </c>
      <c r="I55" s="67"/>
    </row>
    <row r="56" spans="1:9" ht="15" customHeight="1">
      <c r="A56" s="77"/>
      <c r="B56" s="92">
        <v>0</v>
      </c>
      <c r="C56" s="93">
        <f t="shared" si="1"/>
        <v>0</v>
      </c>
      <c r="D56" s="92">
        <v>0</v>
      </c>
      <c r="E56" s="93">
        <f t="shared" si="1"/>
        <v>0</v>
      </c>
      <c r="F56" s="92">
        <v>0</v>
      </c>
      <c r="G56" s="93">
        <f t="shared" si="0"/>
        <v>0</v>
      </c>
      <c r="H56" s="69">
        <f>LARGE((C56,E56,G56),1)</f>
        <v>0</v>
      </c>
      <c r="I56" s="67"/>
    </row>
    <row r="57" spans="1:9" ht="15" customHeight="1">
      <c r="A57" s="74"/>
      <c r="B57" s="92">
        <v>0</v>
      </c>
      <c r="C57" s="93">
        <f>B57/B$15*1000*B$14</f>
        <v>0</v>
      </c>
      <c r="D57" s="92">
        <v>0</v>
      </c>
      <c r="E57" s="93">
        <f>D57/D$15*1000*D$14</f>
        <v>0</v>
      </c>
      <c r="F57" s="92">
        <v>0</v>
      </c>
      <c r="G57" s="93">
        <f t="shared" si="0"/>
        <v>0</v>
      </c>
      <c r="H57" s="69">
        <f>LARGE((C57,E57,G57),1)</f>
        <v>0</v>
      </c>
      <c r="I57" s="6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5">
    <mergeCell ref="B10:C10"/>
    <mergeCell ref="B6:C6"/>
    <mergeCell ref="B2:F2"/>
    <mergeCell ref="B4:F4"/>
    <mergeCell ref="A1:A7"/>
  </mergeCells>
  <phoneticPr fontId="1" type="noConversion"/>
  <conditionalFormatting sqref="A49">
    <cfRule type="duplicateValues" dxfId="145" priority="11"/>
  </conditionalFormatting>
  <conditionalFormatting sqref="A49">
    <cfRule type="duplicateValues" dxfId="144" priority="12"/>
  </conditionalFormatting>
  <conditionalFormatting sqref="A50">
    <cfRule type="duplicateValues" dxfId="143" priority="9"/>
  </conditionalFormatting>
  <conditionalFormatting sqref="A50">
    <cfRule type="duplicateValues" dxfId="142" priority="10"/>
  </conditionalFormatting>
  <conditionalFormatting sqref="A33:A40 A20:A22 A26:A27 A52 A29:A31 A42:A48 A24">
    <cfRule type="duplicateValues" dxfId="141" priority="19"/>
  </conditionalFormatting>
  <conditionalFormatting sqref="A33:A40">
    <cfRule type="duplicateValues" dxfId="140" priority="20"/>
  </conditionalFormatting>
  <conditionalFormatting sqref="A56">
    <cfRule type="duplicateValues" dxfId="139" priority="17"/>
  </conditionalFormatting>
  <conditionalFormatting sqref="A56">
    <cfRule type="duplicateValues" dxfId="138" priority="18"/>
  </conditionalFormatting>
  <conditionalFormatting sqref="A32">
    <cfRule type="duplicateValues" dxfId="137" priority="15"/>
  </conditionalFormatting>
  <conditionalFormatting sqref="A32">
    <cfRule type="duplicateValues" dxfId="136" priority="16"/>
  </conditionalFormatting>
  <conditionalFormatting sqref="A25">
    <cfRule type="duplicateValues" dxfId="135" priority="13"/>
  </conditionalFormatting>
  <conditionalFormatting sqref="A25">
    <cfRule type="duplicateValues" dxfId="134" priority="14"/>
  </conditionalFormatting>
  <conditionalFormatting sqref="A28">
    <cfRule type="duplicateValues" dxfId="133" priority="7"/>
  </conditionalFormatting>
  <conditionalFormatting sqref="A41">
    <cfRule type="duplicateValues" dxfId="132" priority="6"/>
  </conditionalFormatting>
  <conditionalFormatting sqref="A51">
    <cfRule type="duplicateValues" dxfId="131" priority="5"/>
  </conditionalFormatting>
  <conditionalFormatting sqref="A18">
    <cfRule type="duplicateValues" dxfId="130" priority="3"/>
  </conditionalFormatting>
  <conditionalFormatting sqref="A18">
    <cfRule type="duplicateValues" dxfId="129" priority="4"/>
  </conditionalFormatting>
  <conditionalFormatting sqref="A17">
    <cfRule type="duplicateValues" dxfId="128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O39" sqref="O39"/>
    </sheetView>
  </sheetViews>
  <sheetFormatPr baseColWidth="10" defaultColWidth="8.7109375" defaultRowHeight="13" x14ac:dyDescent="0"/>
  <cols>
    <col min="1" max="1" width="15.85546875" customWidth="1"/>
  </cols>
  <sheetData>
    <row r="1" spans="1:9" ht="15" customHeight="1">
      <c r="A1" s="163"/>
      <c r="B1" s="111"/>
      <c r="C1" s="111"/>
      <c r="D1" s="111"/>
      <c r="E1" s="111"/>
      <c r="F1" s="111"/>
      <c r="G1" s="111"/>
      <c r="H1" s="111"/>
      <c r="I1" s="45"/>
    </row>
    <row r="2" spans="1:9" ht="15" customHeight="1">
      <c r="A2" s="163"/>
      <c r="B2" s="165" t="s">
        <v>39</v>
      </c>
      <c r="C2" s="165"/>
      <c r="D2" s="165"/>
      <c r="E2" s="165"/>
      <c r="F2" s="165"/>
      <c r="G2" s="111"/>
      <c r="H2" s="111"/>
      <c r="I2" s="45"/>
    </row>
    <row r="3" spans="1:9" ht="15" customHeight="1">
      <c r="A3" s="163"/>
      <c r="B3" s="111"/>
      <c r="C3" s="111"/>
      <c r="D3" s="111"/>
      <c r="E3" s="111"/>
      <c r="F3" s="111"/>
      <c r="G3" s="111"/>
      <c r="H3" s="111"/>
      <c r="I3" s="45"/>
    </row>
    <row r="4" spans="1:9" ht="15" customHeight="1">
      <c r="A4" s="163"/>
      <c r="B4" s="165" t="s">
        <v>34</v>
      </c>
      <c r="C4" s="165"/>
      <c r="D4" s="165"/>
      <c r="E4" s="165"/>
      <c r="F4" s="165"/>
      <c r="G4" s="111"/>
      <c r="H4" s="111"/>
      <c r="I4" s="45"/>
    </row>
    <row r="5" spans="1:9" ht="15" customHeight="1">
      <c r="A5" s="163"/>
      <c r="B5" s="111"/>
      <c r="C5" s="111"/>
      <c r="D5" s="111"/>
      <c r="E5" s="111"/>
      <c r="F5" s="111"/>
      <c r="G5" s="111"/>
      <c r="H5" s="111"/>
      <c r="I5" s="45"/>
    </row>
    <row r="6" spans="1:9" ht="15" customHeight="1">
      <c r="A6" s="163"/>
      <c r="B6" s="164"/>
      <c r="C6" s="164"/>
      <c r="D6" s="111"/>
      <c r="E6" s="111"/>
      <c r="F6" s="111"/>
      <c r="G6" s="111"/>
      <c r="H6" s="111"/>
      <c r="I6" s="45"/>
    </row>
    <row r="7" spans="1:9" ht="15" customHeight="1">
      <c r="A7" s="163"/>
      <c r="B7" s="111"/>
      <c r="C7" s="111"/>
      <c r="D7" s="111"/>
      <c r="E7" s="111"/>
      <c r="F7" s="111"/>
      <c r="G7" s="111"/>
      <c r="H7" s="111"/>
      <c r="I7" s="45"/>
    </row>
    <row r="8" spans="1:9" ht="15" customHeight="1">
      <c r="A8" s="46" t="s">
        <v>11</v>
      </c>
      <c r="B8" s="47" t="s">
        <v>49</v>
      </c>
      <c r="C8" s="47"/>
      <c r="D8" s="47"/>
      <c r="E8" s="47"/>
      <c r="F8" s="110"/>
      <c r="G8" s="110"/>
      <c r="H8" s="110"/>
      <c r="I8" s="45"/>
    </row>
    <row r="9" spans="1:9" ht="15" customHeight="1">
      <c r="A9" s="46" t="s">
        <v>0</v>
      </c>
      <c r="B9" s="112" t="s">
        <v>50</v>
      </c>
      <c r="C9" s="47"/>
      <c r="D9" s="47"/>
      <c r="E9" s="47"/>
      <c r="F9" s="110"/>
      <c r="G9" s="110"/>
      <c r="H9" s="110"/>
      <c r="I9" s="45"/>
    </row>
    <row r="10" spans="1:9" ht="15" customHeight="1">
      <c r="A10" s="46" t="s">
        <v>13</v>
      </c>
      <c r="B10" s="166">
        <v>41666</v>
      </c>
      <c r="C10" s="166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52</v>
      </c>
      <c r="C11" s="48"/>
      <c r="D11" s="111"/>
      <c r="E11" s="111"/>
      <c r="F11" s="111"/>
      <c r="G11" s="111"/>
      <c r="H11" s="111"/>
      <c r="I11" s="45"/>
    </row>
    <row r="12" spans="1:9" ht="15" customHeight="1">
      <c r="A12" s="46" t="s">
        <v>16</v>
      </c>
      <c r="B12" s="113" t="s">
        <v>41</v>
      </c>
      <c r="C12" s="111"/>
      <c r="D12" s="111"/>
      <c r="E12" s="111"/>
      <c r="F12" s="111"/>
      <c r="G12" s="111"/>
      <c r="H12" s="111"/>
      <c r="I12" s="45"/>
    </row>
    <row r="13" spans="1:9" ht="15" customHeight="1">
      <c r="A13" s="110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110" t="s">
        <v>15</v>
      </c>
      <c r="B14" s="55">
        <v>1.25</v>
      </c>
      <c r="C14" s="56"/>
      <c r="D14" s="114">
        <v>1.2749999999999999</v>
      </c>
      <c r="E14" s="56"/>
      <c r="F14" s="114">
        <v>1.3</v>
      </c>
      <c r="G14" s="56"/>
      <c r="H14" s="58" t="s">
        <v>18</v>
      </c>
      <c r="I14" s="59" t="s">
        <v>25</v>
      </c>
    </row>
    <row r="15" spans="1:9" ht="15" customHeight="1">
      <c r="A15" s="110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 ht="15" customHeight="1">
      <c r="A16" s="110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41</v>
      </c>
    </row>
    <row r="17" spans="1:9" ht="15" customHeight="1">
      <c r="A17" s="83" t="s">
        <v>43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2</v>
      </c>
      <c r="G17" s="93">
        <f t="shared" ref="G17:G57" si="0">F17/F$15*1000*F$14</f>
        <v>86.666666666666671</v>
      </c>
      <c r="H17" s="69">
        <f>LARGE((C17,E17,G17),1)</f>
        <v>86.666666666666671</v>
      </c>
      <c r="I17" s="67">
        <v>39</v>
      </c>
    </row>
    <row r="18" spans="1:9" ht="15" customHeight="1">
      <c r="A18" s="84"/>
      <c r="B18" s="91">
        <v>0</v>
      </c>
      <c r="C18" s="93">
        <f t="shared" ref="C18:E56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/>
    </row>
    <row r="19" spans="1:9" ht="15" customHeight="1">
      <c r="A19" s="89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/>
    </row>
    <row r="20" spans="1:9" ht="15" customHeight="1">
      <c r="A20" s="71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 t="shared" si="0"/>
        <v>0</v>
      </c>
      <c r="H20" s="69">
        <f>LARGE((C20,E20,G20),1)</f>
        <v>0</v>
      </c>
      <c r="I20" s="67"/>
    </row>
    <row r="21" spans="1:9" ht="15" customHeight="1">
      <c r="A21" s="72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93">
        <f t="shared" si="0"/>
        <v>0</v>
      </c>
      <c r="H21" s="69">
        <f>LARGE((C21,E21,G21),1)</f>
        <v>0</v>
      </c>
      <c r="I21" s="67"/>
    </row>
    <row r="22" spans="1:9" ht="15" customHeight="1">
      <c r="A22" s="71"/>
      <c r="B22" s="91">
        <v>0</v>
      </c>
      <c r="C22" s="93">
        <f>B22/B$15*1000*B$14</f>
        <v>0</v>
      </c>
      <c r="D22" s="92">
        <v>0</v>
      </c>
      <c r="E22" s="93">
        <f t="shared" si="1"/>
        <v>0</v>
      </c>
      <c r="F22" s="92">
        <v>0</v>
      </c>
      <c r="G22" s="93">
        <f t="shared" si="0"/>
        <v>0</v>
      </c>
      <c r="H22" s="69">
        <f>LARGE((C22,E22,G22),1)</f>
        <v>0</v>
      </c>
      <c r="I22" s="67"/>
    </row>
    <row r="23" spans="1:9" ht="15" customHeight="1">
      <c r="A23" s="87"/>
      <c r="B23" s="91">
        <v>0</v>
      </c>
      <c r="C23" s="93">
        <f t="shared" si="1"/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/>
    </row>
    <row r="24" spans="1:9" ht="15" customHeight="1">
      <c r="A24" s="72"/>
      <c r="B24" s="91">
        <v>0</v>
      </c>
      <c r="C24" s="93">
        <f t="shared" si="1"/>
        <v>0</v>
      </c>
      <c r="D24" s="92">
        <v>0</v>
      </c>
      <c r="E24" s="93">
        <f t="shared" si="1"/>
        <v>0</v>
      </c>
      <c r="F24" s="92">
        <v>0</v>
      </c>
      <c r="G24" s="93">
        <f t="shared" si="0"/>
        <v>0</v>
      </c>
      <c r="H24" s="69">
        <f>LARGE((C24,E24,G24),1)</f>
        <v>0</v>
      </c>
      <c r="I24" s="67"/>
    </row>
    <row r="25" spans="1:9" ht="15" customHeight="1">
      <c r="A25" s="72"/>
      <c r="B25" s="91">
        <v>0</v>
      </c>
      <c r="C25" s="93">
        <f t="shared" si="1"/>
        <v>0</v>
      </c>
      <c r="D25" s="92">
        <v>0</v>
      </c>
      <c r="E25" s="93">
        <f t="shared" si="1"/>
        <v>0</v>
      </c>
      <c r="F25" s="92">
        <v>0</v>
      </c>
      <c r="G25" s="93">
        <f t="shared" si="0"/>
        <v>0</v>
      </c>
      <c r="H25" s="69">
        <f>LARGE((C25,E25,G25),1)</f>
        <v>0</v>
      </c>
      <c r="I25" s="67"/>
    </row>
    <row r="26" spans="1:9" ht="15" customHeight="1">
      <c r="A26" s="72"/>
      <c r="B26" s="91">
        <v>0</v>
      </c>
      <c r="C26" s="93">
        <f t="shared" si="1"/>
        <v>0</v>
      </c>
      <c r="D26" s="92">
        <v>0</v>
      </c>
      <c r="E26" s="93">
        <f t="shared" si="1"/>
        <v>0</v>
      </c>
      <c r="F26" s="92">
        <v>0</v>
      </c>
      <c r="G26" s="93">
        <f t="shared" si="0"/>
        <v>0</v>
      </c>
      <c r="H26" s="69">
        <f>LARGE((C26,E26,G26),1)</f>
        <v>0</v>
      </c>
      <c r="I26" s="67"/>
    </row>
    <row r="27" spans="1:9" ht="15" customHeight="1">
      <c r="A27" s="72"/>
      <c r="B27" s="91">
        <v>0</v>
      </c>
      <c r="C27" s="93">
        <f t="shared" si="1"/>
        <v>0</v>
      </c>
      <c r="D27" s="92">
        <v>0</v>
      </c>
      <c r="E27" s="93">
        <f t="shared" si="1"/>
        <v>0</v>
      </c>
      <c r="F27" s="92">
        <v>0</v>
      </c>
      <c r="G27" s="93">
        <f t="shared" si="0"/>
        <v>0</v>
      </c>
      <c r="H27" s="69">
        <f>LARGE((C27,E27,G27),1)</f>
        <v>0</v>
      </c>
      <c r="I27" s="67"/>
    </row>
    <row r="28" spans="1:9" ht="15" customHeight="1">
      <c r="A28" s="87"/>
      <c r="B28" s="91">
        <v>0</v>
      </c>
      <c r="C28" s="93">
        <f t="shared" si="1"/>
        <v>0</v>
      </c>
      <c r="D28" s="92">
        <v>0</v>
      </c>
      <c r="E28" s="93">
        <f t="shared" si="1"/>
        <v>0</v>
      </c>
      <c r="F28" s="92">
        <v>0</v>
      </c>
      <c r="G28" s="93">
        <f t="shared" si="0"/>
        <v>0</v>
      </c>
      <c r="H28" s="69">
        <f>LARGE((C28,E28,G28),1)</f>
        <v>0</v>
      </c>
      <c r="I28" s="67"/>
    </row>
    <row r="29" spans="1:9" ht="15" customHeight="1">
      <c r="A29" s="74"/>
      <c r="B29" s="91">
        <v>0</v>
      </c>
      <c r="C29" s="93">
        <f t="shared" si="1"/>
        <v>0</v>
      </c>
      <c r="D29" s="92">
        <v>0</v>
      </c>
      <c r="E29" s="93">
        <f t="shared" si="1"/>
        <v>0</v>
      </c>
      <c r="F29" s="92">
        <v>0</v>
      </c>
      <c r="G29" s="93">
        <f t="shared" si="0"/>
        <v>0</v>
      </c>
      <c r="H29" s="69">
        <f>LARGE((C29,E29,G29),1)</f>
        <v>0</v>
      </c>
      <c r="I29" s="67"/>
    </row>
    <row r="30" spans="1:9" ht="15" customHeight="1">
      <c r="A30" s="74"/>
      <c r="B30" s="91">
        <v>0</v>
      </c>
      <c r="C30" s="93">
        <f t="shared" si="1"/>
        <v>0</v>
      </c>
      <c r="D30" s="92">
        <v>0</v>
      </c>
      <c r="E30" s="93">
        <f t="shared" si="1"/>
        <v>0</v>
      </c>
      <c r="F30" s="92">
        <v>0</v>
      </c>
      <c r="G30" s="93">
        <f t="shared" si="0"/>
        <v>0</v>
      </c>
      <c r="H30" s="69">
        <f>LARGE((C30,E30,G30),1)</f>
        <v>0</v>
      </c>
      <c r="I30" s="67"/>
    </row>
    <row r="31" spans="1:9" ht="15" customHeight="1">
      <c r="A31" s="74"/>
      <c r="B31" s="91">
        <v>0</v>
      </c>
      <c r="C31" s="93">
        <f t="shared" si="1"/>
        <v>0</v>
      </c>
      <c r="D31" s="92">
        <v>0</v>
      </c>
      <c r="E31" s="93">
        <f t="shared" si="1"/>
        <v>0</v>
      </c>
      <c r="F31" s="92">
        <v>0</v>
      </c>
      <c r="G31" s="93">
        <f t="shared" si="0"/>
        <v>0</v>
      </c>
      <c r="H31" s="69">
        <f>LARGE((C31,E31,G31),1)</f>
        <v>0</v>
      </c>
      <c r="I31" s="67"/>
    </row>
    <row r="32" spans="1:9" ht="15" customHeight="1">
      <c r="A32" s="75"/>
      <c r="B32" s="91">
        <v>0</v>
      </c>
      <c r="C32" s="93">
        <f t="shared" si="1"/>
        <v>0</v>
      </c>
      <c r="D32" s="92">
        <v>0</v>
      </c>
      <c r="E32" s="93">
        <f t="shared" si="1"/>
        <v>0</v>
      </c>
      <c r="F32" s="92">
        <v>0</v>
      </c>
      <c r="G32" s="93">
        <f t="shared" si="0"/>
        <v>0</v>
      </c>
      <c r="H32" s="69">
        <f>LARGE((C32,E32,G32),1)</f>
        <v>0</v>
      </c>
      <c r="I32" s="67"/>
    </row>
    <row r="33" spans="1:9" ht="15" customHeight="1">
      <c r="A33" s="73"/>
      <c r="B33" s="91">
        <v>0</v>
      </c>
      <c r="C33" s="93">
        <f t="shared" si="1"/>
        <v>0</v>
      </c>
      <c r="D33" s="92">
        <v>0</v>
      </c>
      <c r="E33" s="93">
        <f t="shared" si="1"/>
        <v>0</v>
      </c>
      <c r="F33" s="92">
        <v>0</v>
      </c>
      <c r="G33" s="93">
        <f t="shared" si="0"/>
        <v>0</v>
      </c>
      <c r="H33" s="69">
        <f>LARGE((C33,E33,G33),1)</f>
        <v>0</v>
      </c>
      <c r="I33" s="67"/>
    </row>
    <row r="34" spans="1:9" ht="15" customHeight="1">
      <c r="A34" s="73"/>
      <c r="B34" s="91">
        <v>0</v>
      </c>
      <c r="C34" s="93">
        <f t="shared" si="1"/>
        <v>0</v>
      </c>
      <c r="D34" s="92">
        <v>0</v>
      </c>
      <c r="E34" s="93">
        <f t="shared" si="1"/>
        <v>0</v>
      </c>
      <c r="F34" s="92">
        <v>0</v>
      </c>
      <c r="G34" s="93">
        <f t="shared" si="0"/>
        <v>0</v>
      </c>
      <c r="H34" s="69">
        <f>LARGE((C34,E34,G34),1)</f>
        <v>0</v>
      </c>
      <c r="I34" s="67"/>
    </row>
    <row r="35" spans="1:9" ht="15" customHeight="1">
      <c r="A35" s="73"/>
      <c r="B35" s="91">
        <v>0</v>
      </c>
      <c r="C35" s="93">
        <f t="shared" si="1"/>
        <v>0</v>
      </c>
      <c r="D35" s="92">
        <v>0</v>
      </c>
      <c r="E35" s="93">
        <f t="shared" si="1"/>
        <v>0</v>
      </c>
      <c r="F35" s="92">
        <v>0</v>
      </c>
      <c r="G35" s="93">
        <f t="shared" si="0"/>
        <v>0</v>
      </c>
      <c r="H35" s="69">
        <f>LARGE((C35,E35,G35),1)</f>
        <v>0</v>
      </c>
      <c r="I35" s="67"/>
    </row>
    <row r="36" spans="1:9" ht="15" customHeight="1">
      <c r="A36" s="73"/>
      <c r="B36" s="91">
        <v>0</v>
      </c>
      <c r="C36" s="93">
        <f t="shared" si="1"/>
        <v>0</v>
      </c>
      <c r="D36" s="92">
        <v>0</v>
      </c>
      <c r="E36" s="93">
        <f t="shared" si="1"/>
        <v>0</v>
      </c>
      <c r="F36" s="92">
        <v>0</v>
      </c>
      <c r="G36" s="93">
        <f t="shared" si="0"/>
        <v>0</v>
      </c>
      <c r="H36" s="69">
        <f>LARGE((C36,E36,G36),1)</f>
        <v>0</v>
      </c>
      <c r="I36" s="67"/>
    </row>
    <row r="37" spans="1:9" ht="15" customHeight="1">
      <c r="A37" s="74"/>
      <c r="B37" s="91">
        <v>0</v>
      </c>
      <c r="C37" s="93">
        <f t="shared" si="1"/>
        <v>0</v>
      </c>
      <c r="D37" s="92">
        <v>0</v>
      </c>
      <c r="E37" s="93">
        <f t="shared" si="1"/>
        <v>0</v>
      </c>
      <c r="F37" s="92">
        <v>0</v>
      </c>
      <c r="G37" s="93">
        <f t="shared" si="0"/>
        <v>0</v>
      </c>
      <c r="H37" s="69">
        <f>LARGE((C37,E37,G37),1)</f>
        <v>0</v>
      </c>
      <c r="I37" s="67"/>
    </row>
    <row r="38" spans="1:9" ht="15" customHeight="1">
      <c r="A38" s="74"/>
      <c r="B38" s="91">
        <v>0</v>
      </c>
      <c r="C38" s="93">
        <f t="shared" si="1"/>
        <v>0</v>
      </c>
      <c r="D38" s="92">
        <v>0</v>
      </c>
      <c r="E38" s="93">
        <f t="shared" si="1"/>
        <v>0</v>
      </c>
      <c r="F38" s="92">
        <v>0</v>
      </c>
      <c r="G38" s="93">
        <f t="shared" si="0"/>
        <v>0</v>
      </c>
      <c r="H38" s="69">
        <f>LARGE((C38,E38,G38),1)</f>
        <v>0</v>
      </c>
      <c r="I38" s="67"/>
    </row>
    <row r="39" spans="1:9" ht="15" customHeight="1">
      <c r="A39" s="73"/>
      <c r="B39" s="91">
        <v>0</v>
      </c>
      <c r="C39" s="93">
        <f t="shared" si="1"/>
        <v>0</v>
      </c>
      <c r="D39" s="92">
        <v>0</v>
      </c>
      <c r="E39" s="93">
        <f t="shared" si="1"/>
        <v>0</v>
      </c>
      <c r="F39" s="92">
        <v>0</v>
      </c>
      <c r="G39" s="93">
        <f t="shared" si="0"/>
        <v>0</v>
      </c>
      <c r="H39" s="69">
        <f>LARGE((C39,E39,G39),1)</f>
        <v>0</v>
      </c>
      <c r="I39" s="67"/>
    </row>
    <row r="40" spans="1:9" ht="15" customHeight="1">
      <c r="A40" s="73"/>
      <c r="B40" s="92">
        <v>0</v>
      </c>
      <c r="C40" s="93">
        <f t="shared" si="1"/>
        <v>0</v>
      </c>
      <c r="D40" s="92">
        <v>0</v>
      </c>
      <c r="E40" s="93">
        <f t="shared" si="1"/>
        <v>0</v>
      </c>
      <c r="F40" s="92">
        <v>0</v>
      </c>
      <c r="G40" s="93">
        <f t="shared" si="0"/>
        <v>0</v>
      </c>
      <c r="H40" s="69">
        <f>LARGE((C40,E40,G40),1)</f>
        <v>0</v>
      </c>
      <c r="I40" s="67"/>
    </row>
    <row r="41" spans="1:9" ht="15" customHeight="1">
      <c r="A41" s="87"/>
      <c r="B41" s="92">
        <v>0</v>
      </c>
      <c r="C41" s="93">
        <f t="shared" si="1"/>
        <v>0</v>
      </c>
      <c r="D41" s="92">
        <v>0</v>
      </c>
      <c r="E41" s="93">
        <f t="shared" si="1"/>
        <v>0</v>
      </c>
      <c r="F41" s="92">
        <v>0</v>
      </c>
      <c r="G41" s="93">
        <f t="shared" si="0"/>
        <v>0</v>
      </c>
      <c r="H41" s="69">
        <f>LARGE((C41,E41,G41),1)</f>
        <v>0</v>
      </c>
      <c r="I41" s="67"/>
    </row>
    <row r="42" spans="1:9" ht="15" customHeight="1">
      <c r="A42" s="73"/>
      <c r="B42" s="92">
        <v>0</v>
      </c>
      <c r="C42" s="93">
        <f t="shared" si="1"/>
        <v>0</v>
      </c>
      <c r="D42" s="92">
        <v>0</v>
      </c>
      <c r="E42" s="93">
        <f t="shared" si="1"/>
        <v>0</v>
      </c>
      <c r="F42" s="92">
        <v>0</v>
      </c>
      <c r="G42" s="93">
        <f t="shared" si="0"/>
        <v>0</v>
      </c>
      <c r="H42" s="69">
        <f>LARGE((C42,E42,G42),1)</f>
        <v>0</v>
      </c>
      <c r="I42" s="67"/>
    </row>
    <row r="43" spans="1:9" ht="15" customHeight="1">
      <c r="A43" s="73"/>
      <c r="B43" s="92">
        <v>0</v>
      </c>
      <c r="C43" s="93">
        <f t="shared" si="1"/>
        <v>0</v>
      </c>
      <c r="D43" s="92">
        <v>0</v>
      </c>
      <c r="E43" s="93">
        <f t="shared" si="1"/>
        <v>0</v>
      </c>
      <c r="F43" s="92">
        <v>0</v>
      </c>
      <c r="G43" s="93">
        <f t="shared" si="0"/>
        <v>0</v>
      </c>
      <c r="H43" s="69">
        <f>LARGE((C43,E43,G43),1)</f>
        <v>0</v>
      </c>
      <c r="I43" s="67"/>
    </row>
    <row r="44" spans="1:9" ht="15" customHeight="1">
      <c r="A44" s="74"/>
      <c r="B44" s="92">
        <v>0</v>
      </c>
      <c r="C44" s="93">
        <f t="shared" si="1"/>
        <v>0</v>
      </c>
      <c r="D44" s="92">
        <v>0</v>
      </c>
      <c r="E44" s="93">
        <f t="shared" si="1"/>
        <v>0</v>
      </c>
      <c r="F44" s="92">
        <v>0</v>
      </c>
      <c r="G44" s="93">
        <f t="shared" si="0"/>
        <v>0</v>
      </c>
      <c r="H44" s="69">
        <f>LARGE((C44,E44,G44),1)</f>
        <v>0</v>
      </c>
      <c r="I44" s="67"/>
    </row>
    <row r="45" spans="1:9" ht="15" customHeight="1">
      <c r="A45" s="74"/>
      <c r="B45" s="92">
        <v>0</v>
      </c>
      <c r="C45" s="93">
        <f t="shared" si="1"/>
        <v>0</v>
      </c>
      <c r="D45" s="92">
        <v>0</v>
      </c>
      <c r="E45" s="93">
        <f t="shared" si="1"/>
        <v>0</v>
      </c>
      <c r="F45" s="92">
        <v>0</v>
      </c>
      <c r="G45" s="93">
        <f t="shared" si="0"/>
        <v>0</v>
      </c>
      <c r="H45" s="69">
        <f>LARGE((C45,E45,G45),1)</f>
        <v>0</v>
      </c>
      <c r="I45" s="67"/>
    </row>
    <row r="46" spans="1:9" ht="15" customHeight="1">
      <c r="A46" s="73"/>
      <c r="B46" s="92">
        <v>0</v>
      </c>
      <c r="C46" s="93">
        <f t="shared" si="1"/>
        <v>0</v>
      </c>
      <c r="D46" s="92">
        <v>0</v>
      </c>
      <c r="E46" s="93">
        <f t="shared" si="1"/>
        <v>0</v>
      </c>
      <c r="F46" s="92">
        <v>0</v>
      </c>
      <c r="G46" s="93">
        <f t="shared" si="0"/>
        <v>0</v>
      </c>
      <c r="H46" s="69">
        <f>LARGE((C46,E46,G46),1)</f>
        <v>0</v>
      </c>
      <c r="I46" s="67"/>
    </row>
    <row r="47" spans="1:9" ht="15" customHeight="1">
      <c r="A47" s="73"/>
      <c r="B47" s="92">
        <v>0</v>
      </c>
      <c r="C47" s="93">
        <f t="shared" si="1"/>
        <v>0</v>
      </c>
      <c r="D47" s="92">
        <v>0</v>
      </c>
      <c r="E47" s="93">
        <f t="shared" si="1"/>
        <v>0</v>
      </c>
      <c r="F47" s="92">
        <v>0</v>
      </c>
      <c r="G47" s="93">
        <f t="shared" si="0"/>
        <v>0</v>
      </c>
      <c r="H47" s="69">
        <f>LARGE((C47,E47,G47),1)</f>
        <v>0</v>
      </c>
      <c r="I47" s="67"/>
    </row>
    <row r="48" spans="1:9" ht="15" customHeight="1">
      <c r="A48" s="73"/>
      <c r="B48" s="92">
        <v>0</v>
      </c>
      <c r="C48" s="93">
        <f t="shared" si="1"/>
        <v>0</v>
      </c>
      <c r="D48" s="92">
        <v>0</v>
      </c>
      <c r="E48" s="93">
        <f t="shared" si="1"/>
        <v>0</v>
      </c>
      <c r="F48" s="92">
        <v>0</v>
      </c>
      <c r="G48" s="93">
        <f t="shared" si="0"/>
        <v>0</v>
      </c>
      <c r="H48" s="69">
        <f>LARGE((C48,E48,G48),1)</f>
        <v>0</v>
      </c>
      <c r="I48" s="67"/>
    </row>
    <row r="49" spans="1:9" ht="15" customHeight="1">
      <c r="A49" s="74"/>
      <c r="B49" s="92">
        <v>0</v>
      </c>
      <c r="C49" s="93">
        <f t="shared" si="1"/>
        <v>0</v>
      </c>
      <c r="D49" s="92">
        <v>0</v>
      </c>
      <c r="E49" s="93">
        <f t="shared" si="1"/>
        <v>0</v>
      </c>
      <c r="F49" s="92">
        <v>0</v>
      </c>
      <c r="G49" s="93">
        <f t="shared" si="0"/>
        <v>0</v>
      </c>
      <c r="H49" s="69">
        <f>LARGE((C49,E49,G49),1)</f>
        <v>0</v>
      </c>
      <c r="I49" s="67"/>
    </row>
    <row r="50" spans="1:9" ht="15" customHeight="1">
      <c r="A50" s="68"/>
      <c r="B50" s="92">
        <v>0</v>
      </c>
      <c r="C50" s="93">
        <f t="shared" si="1"/>
        <v>0</v>
      </c>
      <c r="D50" s="92">
        <v>0</v>
      </c>
      <c r="E50" s="93">
        <f t="shared" si="1"/>
        <v>0</v>
      </c>
      <c r="F50" s="92">
        <v>0</v>
      </c>
      <c r="G50" s="93">
        <f t="shared" si="0"/>
        <v>0</v>
      </c>
      <c r="H50" s="69">
        <f>LARGE((C50,E50,G50),1)</f>
        <v>0</v>
      </c>
      <c r="I50" s="67"/>
    </row>
    <row r="51" spans="1:9" ht="15" customHeight="1">
      <c r="A51" s="82"/>
      <c r="B51" s="92">
        <v>0</v>
      </c>
      <c r="C51" s="93">
        <f t="shared" si="1"/>
        <v>0</v>
      </c>
      <c r="D51" s="92">
        <v>0</v>
      </c>
      <c r="E51" s="93">
        <f t="shared" si="1"/>
        <v>0</v>
      </c>
      <c r="F51" s="92">
        <v>0</v>
      </c>
      <c r="G51" s="93">
        <f t="shared" si="0"/>
        <v>0</v>
      </c>
      <c r="H51" s="69">
        <f>LARGE((C51,E51,G51),1)</f>
        <v>0</v>
      </c>
      <c r="I51" s="67"/>
    </row>
    <row r="52" spans="1:9" ht="15" customHeight="1">
      <c r="A52" s="76"/>
      <c r="B52" s="92">
        <v>0</v>
      </c>
      <c r="C52" s="93">
        <f t="shared" si="1"/>
        <v>0</v>
      </c>
      <c r="D52" s="92">
        <v>0</v>
      </c>
      <c r="E52" s="93">
        <f t="shared" si="1"/>
        <v>0</v>
      </c>
      <c r="F52" s="92">
        <v>0</v>
      </c>
      <c r="G52" s="93">
        <f t="shared" si="0"/>
        <v>0</v>
      </c>
      <c r="H52" s="69">
        <f>LARGE((C52,E52,G52),1)</f>
        <v>0</v>
      </c>
      <c r="I52" s="67"/>
    </row>
    <row r="53" spans="1:9" ht="15" customHeight="1">
      <c r="A53" s="73"/>
      <c r="B53" s="92">
        <v>0</v>
      </c>
      <c r="C53" s="93">
        <f t="shared" si="1"/>
        <v>0</v>
      </c>
      <c r="D53" s="92">
        <v>0</v>
      </c>
      <c r="E53" s="93">
        <f t="shared" si="1"/>
        <v>0</v>
      </c>
      <c r="F53" s="92">
        <v>0</v>
      </c>
      <c r="G53" s="93">
        <f t="shared" si="0"/>
        <v>0</v>
      </c>
      <c r="H53" s="69">
        <f>LARGE((C53,E53,G53),1)</f>
        <v>0</v>
      </c>
      <c r="I53" s="67"/>
    </row>
    <row r="54" spans="1:9" ht="15" customHeight="1">
      <c r="A54" s="74"/>
      <c r="B54" s="92">
        <v>0</v>
      </c>
      <c r="C54" s="93">
        <f t="shared" si="1"/>
        <v>0</v>
      </c>
      <c r="D54" s="92">
        <v>0</v>
      </c>
      <c r="E54" s="93">
        <f t="shared" si="1"/>
        <v>0</v>
      </c>
      <c r="F54" s="92">
        <v>0</v>
      </c>
      <c r="G54" s="93">
        <f t="shared" si="0"/>
        <v>0</v>
      </c>
      <c r="H54" s="69">
        <f>LARGE((C54,E54,G54),1)</f>
        <v>0</v>
      </c>
      <c r="I54" s="67"/>
    </row>
    <row r="55" spans="1:9" ht="15" customHeight="1">
      <c r="A55" s="74"/>
      <c r="B55" s="92">
        <v>0</v>
      </c>
      <c r="C55" s="93">
        <f t="shared" si="1"/>
        <v>0</v>
      </c>
      <c r="D55" s="92">
        <v>0</v>
      </c>
      <c r="E55" s="93">
        <f t="shared" si="1"/>
        <v>0</v>
      </c>
      <c r="F55" s="92">
        <v>0</v>
      </c>
      <c r="G55" s="93">
        <f t="shared" si="0"/>
        <v>0</v>
      </c>
      <c r="H55" s="69">
        <f>LARGE((C55,E55,G55),1)</f>
        <v>0</v>
      </c>
      <c r="I55" s="67"/>
    </row>
    <row r="56" spans="1:9" ht="15" customHeight="1">
      <c r="A56" s="77"/>
      <c r="B56" s="92">
        <v>0</v>
      </c>
      <c r="C56" s="93">
        <f t="shared" si="1"/>
        <v>0</v>
      </c>
      <c r="D56" s="92">
        <v>0</v>
      </c>
      <c r="E56" s="93">
        <f t="shared" si="1"/>
        <v>0</v>
      </c>
      <c r="F56" s="92">
        <v>0</v>
      </c>
      <c r="G56" s="93">
        <f t="shared" si="0"/>
        <v>0</v>
      </c>
      <c r="H56" s="69">
        <f>LARGE((C56,E56,G56),1)</f>
        <v>0</v>
      </c>
      <c r="I56" s="67"/>
    </row>
    <row r="57" spans="1:9" ht="15" customHeight="1">
      <c r="A57" s="74"/>
      <c r="B57" s="92">
        <v>0</v>
      </c>
      <c r="C57" s="93">
        <f>B57/B$15*1000*B$14</f>
        <v>0</v>
      </c>
      <c r="D57" s="92">
        <v>0</v>
      </c>
      <c r="E57" s="93">
        <f>D57/D$15*1000*D$14</f>
        <v>0</v>
      </c>
      <c r="F57" s="92">
        <v>0</v>
      </c>
      <c r="G57" s="93">
        <f t="shared" si="0"/>
        <v>0</v>
      </c>
      <c r="H57" s="69">
        <f>LARGE((C57,E57,G57),1)</f>
        <v>0</v>
      </c>
      <c r="I57" s="67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27" priority="12"/>
  </conditionalFormatting>
  <conditionalFormatting sqref="A49">
    <cfRule type="duplicateValues" dxfId="126" priority="13"/>
  </conditionalFormatting>
  <conditionalFormatting sqref="A50">
    <cfRule type="duplicateValues" dxfId="125" priority="10"/>
  </conditionalFormatting>
  <conditionalFormatting sqref="A50">
    <cfRule type="duplicateValues" dxfId="124" priority="11"/>
  </conditionalFormatting>
  <conditionalFormatting sqref="A33:A40 A20:A22 A26:A27 A52 A29:A31 A42:A48 A24">
    <cfRule type="duplicateValues" dxfId="123" priority="20"/>
  </conditionalFormatting>
  <conditionalFormatting sqref="A33:A40">
    <cfRule type="duplicateValues" dxfId="122" priority="21"/>
  </conditionalFormatting>
  <conditionalFormatting sqref="A56">
    <cfRule type="duplicateValues" dxfId="121" priority="18"/>
  </conditionalFormatting>
  <conditionalFormatting sqref="A56">
    <cfRule type="duplicateValues" dxfId="120" priority="19"/>
  </conditionalFormatting>
  <conditionalFormatting sqref="A32">
    <cfRule type="duplicateValues" dxfId="119" priority="16"/>
  </conditionalFormatting>
  <conditionalFormatting sqref="A32">
    <cfRule type="duplicateValues" dxfId="118" priority="17"/>
  </conditionalFormatting>
  <conditionalFormatting sqref="A25">
    <cfRule type="duplicateValues" dxfId="117" priority="14"/>
  </conditionalFormatting>
  <conditionalFormatting sqref="A25">
    <cfRule type="duplicateValues" dxfId="116" priority="15"/>
  </conditionalFormatting>
  <conditionalFormatting sqref="A28">
    <cfRule type="duplicateValues" dxfId="115" priority="9"/>
  </conditionalFormatting>
  <conditionalFormatting sqref="A41">
    <cfRule type="duplicateValues" dxfId="114" priority="8"/>
  </conditionalFormatting>
  <conditionalFormatting sqref="A51">
    <cfRule type="duplicateValues" dxfId="113" priority="7"/>
  </conditionalFormatting>
  <conditionalFormatting sqref="A18">
    <cfRule type="duplicateValues" dxfId="112" priority="5"/>
  </conditionalFormatting>
  <conditionalFormatting sqref="A18">
    <cfRule type="duplicateValues" dxfId="111" priority="6"/>
  </conditionalFormatting>
  <conditionalFormatting sqref="A17">
    <cfRule type="duplicateValues" dxfId="11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24" sqref="F24"/>
    </sheetView>
  </sheetViews>
  <sheetFormatPr baseColWidth="10" defaultColWidth="8.7109375" defaultRowHeight="13" x14ac:dyDescent="0"/>
  <cols>
    <col min="1" max="1" width="17.28515625" customWidth="1"/>
  </cols>
  <sheetData>
    <row r="1" spans="1:9">
      <c r="A1" s="163"/>
      <c r="B1" s="116"/>
      <c r="C1" s="116"/>
      <c r="D1" s="116"/>
      <c r="E1" s="116"/>
      <c r="F1" s="116"/>
      <c r="G1" s="116"/>
      <c r="H1" s="116"/>
      <c r="I1" s="45"/>
    </row>
    <row r="2" spans="1:9">
      <c r="A2" s="163"/>
      <c r="B2" s="165" t="s">
        <v>39</v>
      </c>
      <c r="C2" s="165"/>
      <c r="D2" s="165"/>
      <c r="E2" s="165"/>
      <c r="F2" s="165"/>
      <c r="G2" s="116"/>
      <c r="H2" s="116"/>
      <c r="I2" s="45"/>
    </row>
    <row r="3" spans="1:9">
      <c r="A3" s="163"/>
      <c r="B3" s="116"/>
      <c r="C3" s="116"/>
      <c r="D3" s="116"/>
      <c r="E3" s="116"/>
      <c r="F3" s="116"/>
      <c r="G3" s="116"/>
      <c r="H3" s="116"/>
      <c r="I3" s="45"/>
    </row>
    <row r="4" spans="1:9">
      <c r="A4" s="163"/>
      <c r="B4" s="165" t="s">
        <v>34</v>
      </c>
      <c r="C4" s="165"/>
      <c r="D4" s="165"/>
      <c r="E4" s="165"/>
      <c r="F4" s="165"/>
      <c r="G4" s="116"/>
      <c r="H4" s="116"/>
      <c r="I4" s="45"/>
    </row>
    <row r="5" spans="1:9">
      <c r="A5" s="163"/>
      <c r="B5" s="116"/>
      <c r="C5" s="116"/>
      <c r="D5" s="116"/>
      <c r="E5" s="116"/>
      <c r="F5" s="116"/>
      <c r="G5" s="116"/>
      <c r="H5" s="116"/>
      <c r="I5" s="45"/>
    </row>
    <row r="6" spans="1:9">
      <c r="A6" s="163"/>
      <c r="B6" s="164"/>
      <c r="C6" s="164"/>
      <c r="D6" s="116"/>
      <c r="E6" s="116"/>
      <c r="F6" s="116"/>
      <c r="G6" s="116"/>
      <c r="H6" s="116"/>
      <c r="I6" s="45"/>
    </row>
    <row r="7" spans="1:9">
      <c r="A7" s="163"/>
      <c r="B7" s="116"/>
      <c r="C7" s="116"/>
      <c r="D7" s="116"/>
      <c r="E7" s="116"/>
      <c r="F7" s="116"/>
      <c r="G7" s="116"/>
      <c r="H7" s="116"/>
      <c r="I7" s="45"/>
    </row>
    <row r="8" spans="1:9">
      <c r="A8" s="46" t="s">
        <v>11</v>
      </c>
      <c r="B8" s="47" t="s">
        <v>53</v>
      </c>
      <c r="C8" s="47"/>
      <c r="D8" s="47"/>
      <c r="E8" s="47"/>
      <c r="F8" s="115"/>
      <c r="G8" s="115"/>
      <c r="H8" s="115"/>
      <c r="I8" s="45"/>
    </row>
    <row r="9" spans="1:9">
      <c r="A9" s="46" t="s">
        <v>0</v>
      </c>
      <c r="B9" s="47" t="s">
        <v>54</v>
      </c>
      <c r="C9" s="47"/>
      <c r="D9" s="47"/>
      <c r="E9" s="47"/>
      <c r="F9" s="115"/>
      <c r="G9" s="115"/>
      <c r="H9" s="115"/>
      <c r="I9" s="45"/>
    </row>
    <row r="10" spans="1:9">
      <c r="A10" s="46" t="s">
        <v>13</v>
      </c>
      <c r="B10" s="166">
        <v>41671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16"/>
      <c r="E11" s="116"/>
      <c r="F11" s="116"/>
      <c r="G11" s="116"/>
      <c r="H11" s="116"/>
      <c r="I11" s="45"/>
    </row>
    <row r="12" spans="1:9">
      <c r="A12" s="46" t="s">
        <v>16</v>
      </c>
      <c r="B12" s="113" t="s">
        <v>41</v>
      </c>
      <c r="C12" s="116"/>
      <c r="D12" s="116"/>
      <c r="E12" s="116"/>
      <c r="F12" s="116"/>
      <c r="G12" s="116"/>
      <c r="H12" s="116"/>
      <c r="I12" s="45"/>
    </row>
    <row r="13" spans="1:9">
      <c r="A13" s="115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15" t="s">
        <v>15</v>
      </c>
      <c r="B14" s="55">
        <v>0</v>
      </c>
      <c r="C14" s="56"/>
      <c r="D14" s="57">
        <v>0</v>
      </c>
      <c r="E14" s="56"/>
      <c r="F14" s="114">
        <v>0.5</v>
      </c>
      <c r="G14" s="56"/>
      <c r="H14" s="58" t="s">
        <v>18</v>
      </c>
      <c r="I14" s="59" t="s">
        <v>25</v>
      </c>
    </row>
    <row r="15" spans="1:9">
      <c r="A15" s="115" t="s">
        <v>14</v>
      </c>
      <c r="B15" s="60">
        <v>1</v>
      </c>
      <c r="C15" s="61"/>
      <c r="D15" s="62">
        <v>1</v>
      </c>
      <c r="E15" s="61"/>
      <c r="F15" s="62">
        <v>65.95</v>
      </c>
      <c r="G15" s="61"/>
      <c r="H15" s="58" t="s">
        <v>19</v>
      </c>
      <c r="I15" s="59" t="s">
        <v>26</v>
      </c>
    </row>
    <row r="16" spans="1:9">
      <c r="A16" s="115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8</v>
      </c>
    </row>
    <row r="17" spans="1:9">
      <c r="A17" s="83" t="s">
        <v>55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65.95</v>
      </c>
      <c r="G17" s="93">
        <f t="shared" ref="G17:G57" si="0">F17/F$15*1000*F$14</f>
        <v>500</v>
      </c>
      <c r="H17" s="69">
        <f>LARGE((C17,E17,G17),1)</f>
        <v>500</v>
      </c>
      <c r="I17" s="67">
        <v>1</v>
      </c>
    </row>
    <row r="18" spans="1:9">
      <c r="A18" s="83" t="s">
        <v>59</v>
      </c>
      <c r="B18" s="91">
        <v>0</v>
      </c>
      <c r="C18" s="93">
        <f t="shared" ref="C18:E56" si="1">B18/B$15*1000*B$14</f>
        <v>0</v>
      </c>
      <c r="D18" s="92">
        <v>0</v>
      </c>
      <c r="E18" s="93">
        <f t="shared" si="1"/>
        <v>0</v>
      </c>
      <c r="F18" s="92">
        <v>64.53</v>
      </c>
      <c r="G18" s="93">
        <f t="shared" si="0"/>
        <v>489.23426838514024</v>
      </c>
      <c r="H18" s="69">
        <f>LARGE((C18,E18,G18),1)</f>
        <v>489.23426838514024</v>
      </c>
      <c r="I18" s="67">
        <v>2</v>
      </c>
    </row>
    <row r="19" spans="1:9">
      <c r="A19" s="83" t="s">
        <v>61</v>
      </c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63.25</v>
      </c>
      <c r="G19" s="93">
        <f t="shared" si="0"/>
        <v>479.52994692949204</v>
      </c>
      <c r="H19" s="69">
        <f>LARGE((C19,E19,G19),1)</f>
        <v>479.52994692949204</v>
      </c>
      <c r="I19" s="67">
        <v>3</v>
      </c>
    </row>
    <row r="20" spans="1:9">
      <c r="A20" s="83" t="s">
        <v>63</v>
      </c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55.75</v>
      </c>
      <c r="G20" s="93">
        <f t="shared" si="0"/>
        <v>422.66868840030327</v>
      </c>
      <c r="H20" s="69">
        <f>LARGE((C20,E20,G20),1)</f>
        <v>422.66868840030327</v>
      </c>
      <c r="I20" s="67">
        <v>4</v>
      </c>
    </row>
    <row r="21" spans="1:9">
      <c r="A21" s="83" t="s">
        <v>64</v>
      </c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49.02</v>
      </c>
      <c r="G21" s="93">
        <f t="shared" si="0"/>
        <v>371.64518574677783</v>
      </c>
      <c r="H21" s="69">
        <f>LARGE((C21,E21,G21),1)</f>
        <v>371.64518574677783</v>
      </c>
      <c r="I21" s="67">
        <v>5</v>
      </c>
    </row>
    <row r="22" spans="1:9">
      <c r="A22" s="83" t="s">
        <v>66</v>
      </c>
      <c r="B22" s="91">
        <v>0</v>
      </c>
      <c r="C22" s="93">
        <f>B22/B$15*1000*B$14</f>
        <v>0</v>
      </c>
      <c r="D22" s="92">
        <v>0</v>
      </c>
      <c r="E22" s="93">
        <f t="shared" si="1"/>
        <v>0</v>
      </c>
      <c r="F22" s="92">
        <v>46.12</v>
      </c>
      <c r="G22" s="93">
        <f t="shared" si="0"/>
        <v>349.65883244882485</v>
      </c>
      <c r="H22" s="69">
        <f>LARGE((C22,E22,G22),1)</f>
        <v>349.65883244882485</v>
      </c>
      <c r="I22" s="67">
        <v>6</v>
      </c>
    </row>
    <row r="23" spans="1:9">
      <c r="A23" s="83" t="s">
        <v>68</v>
      </c>
      <c r="B23" s="91">
        <v>0</v>
      </c>
      <c r="C23" s="93">
        <f t="shared" si="1"/>
        <v>0</v>
      </c>
      <c r="D23" s="92">
        <v>0</v>
      </c>
      <c r="E23" s="93">
        <f t="shared" si="1"/>
        <v>0</v>
      </c>
      <c r="F23" s="92">
        <v>44.01</v>
      </c>
      <c r="G23" s="93">
        <f t="shared" si="0"/>
        <v>333.66186504927975</v>
      </c>
      <c r="H23" s="69">
        <f>LARGE((C23,E23,G23),1)</f>
        <v>333.66186504927975</v>
      </c>
      <c r="I23" s="67">
        <v>7</v>
      </c>
    </row>
    <row r="24" spans="1:9">
      <c r="A24" s="83" t="s">
        <v>70</v>
      </c>
      <c r="B24" s="91">
        <v>0</v>
      </c>
      <c r="C24" s="93">
        <f t="shared" si="1"/>
        <v>0</v>
      </c>
      <c r="D24" s="92">
        <v>0</v>
      </c>
      <c r="E24" s="93">
        <f t="shared" si="1"/>
        <v>0</v>
      </c>
      <c r="F24" s="92">
        <v>22.08</v>
      </c>
      <c r="G24" s="93">
        <f t="shared" si="0"/>
        <v>167.39954510993175</v>
      </c>
      <c r="H24" s="69">
        <f>LARGE((C24,E24,G24),1)</f>
        <v>167.39954510993175</v>
      </c>
      <c r="I24" s="67">
        <v>8</v>
      </c>
    </row>
    <row r="25" spans="1:9">
      <c r="A25" s="72"/>
      <c r="B25" s="91">
        <v>0</v>
      </c>
      <c r="C25" s="93">
        <f t="shared" si="1"/>
        <v>0</v>
      </c>
      <c r="D25" s="92">
        <v>0</v>
      </c>
      <c r="E25" s="93">
        <f t="shared" si="1"/>
        <v>0</v>
      </c>
      <c r="F25" s="92">
        <v>0</v>
      </c>
      <c r="G25" s="93">
        <f t="shared" si="0"/>
        <v>0</v>
      </c>
      <c r="H25" s="69">
        <f>LARGE((C25,E25,G25),1)</f>
        <v>0</v>
      </c>
      <c r="I25" s="67"/>
    </row>
    <row r="26" spans="1:9">
      <c r="A26" s="72"/>
      <c r="B26" s="91">
        <v>0</v>
      </c>
      <c r="C26" s="93">
        <f t="shared" si="1"/>
        <v>0</v>
      </c>
      <c r="D26" s="92">
        <v>0</v>
      </c>
      <c r="E26" s="93">
        <f t="shared" si="1"/>
        <v>0</v>
      </c>
      <c r="F26" s="92">
        <v>0</v>
      </c>
      <c r="G26" s="93">
        <f t="shared" si="0"/>
        <v>0</v>
      </c>
      <c r="H26" s="69">
        <f>LARGE((C26,E26,G26),1)</f>
        <v>0</v>
      </c>
      <c r="I26" s="67"/>
    </row>
    <row r="27" spans="1:9">
      <c r="A27" s="72"/>
      <c r="B27" s="91">
        <v>0</v>
      </c>
      <c r="C27" s="93">
        <f t="shared" si="1"/>
        <v>0</v>
      </c>
      <c r="D27" s="92">
        <v>0</v>
      </c>
      <c r="E27" s="93">
        <f t="shared" si="1"/>
        <v>0</v>
      </c>
      <c r="F27" s="92">
        <v>0</v>
      </c>
      <c r="G27" s="93">
        <f t="shared" si="0"/>
        <v>0</v>
      </c>
      <c r="H27" s="69">
        <f>LARGE((C27,E27,G27),1)</f>
        <v>0</v>
      </c>
      <c r="I27" s="67"/>
    </row>
    <row r="28" spans="1:9">
      <c r="A28" s="87"/>
      <c r="B28" s="91">
        <v>0</v>
      </c>
      <c r="C28" s="93">
        <f t="shared" si="1"/>
        <v>0</v>
      </c>
      <c r="D28" s="92">
        <v>0</v>
      </c>
      <c r="E28" s="93">
        <f t="shared" si="1"/>
        <v>0</v>
      </c>
      <c r="F28" s="92">
        <v>0</v>
      </c>
      <c r="G28" s="93">
        <f t="shared" si="0"/>
        <v>0</v>
      </c>
      <c r="H28" s="69">
        <f>LARGE((C28,E28,G28),1)</f>
        <v>0</v>
      </c>
      <c r="I28" s="67"/>
    </row>
    <row r="29" spans="1:9">
      <c r="A29" s="74"/>
      <c r="B29" s="91">
        <v>0</v>
      </c>
      <c r="C29" s="93">
        <f t="shared" si="1"/>
        <v>0</v>
      </c>
      <c r="D29" s="92">
        <v>0</v>
      </c>
      <c r="E29" s="93">
        <f t="shared" si="1"/>
        <v>0</v>
      </c>
      <c r="F29" s="92">
        <v>0</v>
      </c>
      <c r="G29" s="93">
        <f t="shared" si="0"/>
        <v>0</v>
      </c>
      <c r="H29" s="69">
        <f>LARGE((C29,E29,G29),1)</f>
        <v>0</v>
      </c>
      <c r="I29" s="67"/>
    </row>
    <row r="30" spans="1:9">
      <c r="A30" s="74"/>
      <c r="B30" s="91">
        <v>0</v>
      </c>
      <c r="C30" s="93">
        <f t="shared" si="1"/>
        <v>0</v>
      </c>
      <c r="D30" s="92">
        <v>0</v>
      </c>
      <c r="E30" s="93">
        <f t="shared" si="1"/>
        <v>0</v>
      </c>
      <c r="F30" s="92">
        <v>0</v>
      </c>
      <c r="G30" s="93">
        <f t="shared" si="0"/>
        <v>0</v>
      </c>
      <c r="H30" s="69">
        <f>LARGE((C30,E30,G30),1)</f>
        <v>0</v>
      </c>
      <c r="I30" s="67"/>
    </row>
    <row r="31" spans="1:9">
      <c r="A31" s="74"/>
      <c r="B31" s="91">
        <v>0</v>
      </c>
      <c r="C31" s="93">
        <f t="shared" si="1"/>
        <v>0</v>
      </c>
      <c r="D31" s="92">
        <v>0</v>
      </c>
      <c r="E31" s="93">
        <f t="shared" si="1"/>
        <v>0</v>
      </c>
      <c r="F31" s="92">
        <v>0</v>
      </c>
      <c r="G31" s="93">
        <f t="shared" si="0"/>
        <v>0</v>
      </c>
      <c r="H31" s="69">
        <f>LARGE((C31,E31,G31),1)</f>
        <v>0</v>
      </c>
      <c r="I31" s="67"/>
    </row>
    <row r="32" spans="1:9">
      <c r="A32" s="75"/>
      <c r="B32" s="91">
        <v>0</v>
      </c>
      <c r="C32" s="93">
        <f t="shared" si="1"/>
        <v>0</v>
      </c>
      <c r="D32" s="92">
        <v>0</v>
      </c>
      <c r="E32" s="93">
        <f t="shared" si="1"/>
        <v>0</v>
      </c>
      <c r="F32" s="92">
        <v>0</v>
      </c>
      <c r="G32" s="93">
        <f t="shared" si="0"/>
        <v>0</v>
      </c>
      <c r="H32" s="69">
        <f>LARGE((C32,E32,G32),1)</f>
        <v>0</v>
      </c>
      <c r="I32" s="67"/>
    </row>
    <row r="33" spans="1:9">
      <c r="A33" s="73"/>
      <c r="B33" s="91">
        <v>0</v>
      </c>
      <c r="C33" s="93">
        <f t="shared" si="1"/>
        <v>0</v>
      </c>
      <c r="D33" s="92">
        <v>0</v>
      </c>
      <c r="E33" s="93">
        <f t="shared" si="1"/>
        <v>0</v>
      </c>
      <c r="F33" s="92">
        <v>0</v>
      </c>
      <c r="G33" s="93">
        <f t="shared" si="0"/>
        <v>0</v>
      </c>
      <c r="H33" s="69">
        <f>LARGE((C33,E33,G33),1)</f>
        <v>0</v>
      </c>
      <c r="I33" s="67"/>
    </row>
    <row r="34" spans="1:9">
      <c r="A34" s="73"/>
      <c r="B34" s="91">
        <v>0</v>
      </c>
      <c r="C34" s="93">
        <f t="shared" si="1"/>
        <v>0</v>
      </c>
      <c r="D34" s="92">
        <v>0</v>
      </c>
      <c r="E34" s="93">
        <f t="shared" si="1"/>
        <v>0</v>
      </c>
      <c r="F34" s="92">
        <v>0</v>
      </c>
      <c r="G34" s="93">
        <f t="shared" si="0"/>
        <v>0</v>
      </c>
      <c r="H34" s="69">
        <f>LARGE((C34,E34,G34),1)</f>
        <v>0</v>
      </c>
      <c r="I34" s="67"/>
    </row>
    <row r="35" spans="1:9">
      <c r="A35" s="73"/>
      <c r="B35" s="91">
        <v>0</v>
      </c>
      <c r="C35" s="93">
        <f t="shared" si="1"/>
        <v>0</v>
      </c>
      <c r="D35" s="92">
        <v>0</v>
      </c>
      <c r="E35" s="93">
        <f t="shared" si="1"/>
        <v>0</v>
      </c>
      <c r="F35" s="92">
        <v>0</v>
      </c>
      <c r="G35" s="93">
        <f t="shared" si="0"/>
        <v>0</v>
      </c>
      <c r="H35" s="69">
        <f>LARGE((C35,E35,G35),1)</f>
        <v>0</v>
      </c>
      <c r="I35" s="67"/>
    </row>
    <row r="36" spans="1:9">
      <c r="A36" s="73"/>
      <c r="B36" s="91">
        <v>0</v>
      </c>
      <c r="C36" s="93">
        <f t="shared" si="1"/>
        <v>0</v>
      </c>
      <c r="D36" s="92">
        <v>0</v>
      </c>
      <c r="E36" s="93">
        <f t="shared" si="1"/>
        <v>0</v>
      </c>
      <c r="F36" s="92">
        <v>0</v>
      </c>
      <c r="G36" s="93">
        <f t="shared" si="0"/>
        <v>0</v>
      </c>
      <c r="H36" s="69">
        <f>LARGE((C36,E36,G36),1)</f>
        <v>0</v>
      </c>
      <c r="I36" s="67"/>
    </row>
    <row r="37" spans="1:9">
      <c r="A37" s="74"/>
      <c r="B37" s="91">
        <v>0</v>
      </c>
      <c r="C37" s="93">
        <f t="shared" si="1"/>
        <v>0</v>
      </c>
      <c r="D37" s="92">
        <v>0</v>
      </c>
      <c r="E37" s="93">
        <f t="shared" si="1"/>
        <v>0</v>
      </c>
      <c r="F37" s="92">
        <v>0</v>
      </c>
      <c r="G37" s="93">
        <f t="shared" si="0"/>
        <v>0</v>
      </c>
      <c r="H37" s="69">
        <f>LARGE((C37,E37,G37),1)</f>
        <v>0</v>
      </c>
      <c r="I37" s="67"/>
    </row>
    <row r="38" spans="1:9">
      <c r="A38" s="74"/>
      <c r="B38" s="91">
        <v>0</v>
      </c>
      <c r="C38" s="93">
        <f t="shared" si="1"/>
        <v>0</v>
      </c>
      <c r="D38" s="92">
        <v>0</v>
      </c>
      <c r="E38" s="93">
        <f t="shared" si="1"/>
        <v>0</v>
      </c>
      <c r="F38" s="92">
        <v>0</v>
      </c>
      <c r="G38" s="93">
        <f t="shared" si="0"/>
        <v>0</v>
      </c>
      <c r="H38" s="69">
        <f>LARGE((C38,E38,G38),1)</f>
        <v>0</v>
      </c>
      <c r="I38" s="67"/>
    </row>
    <row r="39" spans="1:9">
      <c r="A39" s="73"/>
      <c r="B39" s="91">
        <v>0</v>
      </c>
      <c r="C39" s="93">
        <f t="shared" si="1"/>
        <v>0</v>
      </c>
      <c r="D39" s="92">
        <v>0</v>
      </c>
      <c r="E39" s="93">
        <f t="shared" si="1"/>
        <v>0</v>
      </c>
      <c r="F39" s="92">
        <v>0</v>
      </c>
      <c r="G39" s="93">
        <f t="shared" si="0"/>
        <v>0</v>
      </c>
      <c r="H39" s="69">
        <f>LARGE((C39,E39,G39),1)</f>
        <v>0</v>
      </c>
      <c r="I39" s="67"/>
    </row>
    <row r="40" spans="1:9">
      <c r="A40" s="73"/>
      <c r="B40" s="92">
        <v>0</v>
      </c>
      <c r="C40" s="93">
        <f t="shared" si="1"/>
        <v>0</v>
      </c>
      <c r="D40" s="92">
        <v>0</v>
      </c>
      <c r="E40" s="93">
        <f t="shared" si="1"/>
        <v>0</v>
      </c>
      <c r="F40" s="92">
        <v>0</v>
      </c>
      <c r="G40" s="93">
        <f t="shared" si="0"/>
        <v>0</v>
      </c>
      <c r="H40" s="69">
        <f>LARGE((C40,E40,G40),1)</f>
        <v>0</v>
      </c>
      <c r="I40" s="67"/>
    </row>
    <row r="41" spans="1:9">
      <c r="A41" s="87"/>
      <c r="B41" s="92">
        <v>0</v>
      </c>
      <c r="C41" s="93">
        <f t="shared" si="1"/>
        <v>0</v>
      </c>
      <c r="D41" s="92">
        <v>0</v>
      </c>
      <c r="E41" s="93">
        <f t="shared" si="1"/>
        <v>0</v>
      </c>
      <c r="F41" s="92">
        <v>0</v>
      </c>
      <c r="G41" s="93">
        <f t="shared" si="0"/>
        <v>0</v>
      </c>
      <c r="H41" s="69">
        <f>LARGE((C41,E41,G41),1)</f>
        <v>0</v>
      </c>
      <c r="I41" s="67"/>
    </row>
    <row r="42" spans="1:9">
      <c r="A42" s="73"/>
      <c r="B42" s="92">
        <v>0</v>
      </c>
      <c r="C42" s="93">
        <f t="shared" si="1"/>
        <v>0</v>
      </c>
      <c r="D42" s="92">
        <v>0</v>
      </c>
      <c r="E42" s="93">
        <f t="shared" si="1"/>
        <v>0</v>
      </c>
      <c r="F42" s="92">
        <v>0</v>
      </c>
      <c r="G42" s="93">
        <f t="shared" si="0"/>
        <v>0</v>
      </c>
      <c r="H42" s="69">
        <f>LARGE((C42,E42,G42),1)</f>
        <v>0</v>
      </c>
      <c r="I42" s="67"/>
    </row>
    <row r="43" spans="1:9">
      <c r="A43" s="73"/>
      <c r="B43" s="92">
        <v>0</v>
      </c>
      <c r="C43" s="93">
        <f t="shared" si="1"/>
        <v>0</v>
      </c>
      <c r="D43" s="92">
        <v>0</v>
      </c>
      <c r="E43" s="93">
        <f t="shared" si="1"/>
        <v>0</v>
      </c>
      <c r="F43" s="92">
        <v>0</v>
      </c>
      <c r="G43" s="93">
        <f t="shared" si="0"/>
        <v>0</v>
      </c>
      <c r="H43" s="69">
        <f>LARGE((C43,E43,G43),1)</f>
        <v>0</v>
      </c>
      <c r="I43" s="67"/>
    </row>
    <row r="44" spans="1:9">
      <c r="A44" s="74"/>
      <c r="B44" s="92">
        <v>0</v>
      </c>
      <c r="C44" s="93">
        <f t="shared" si="1"/>
        <v>0</v>
      </c>
      <c r="D44" s="92">
        <v>0</v>
      </c>
      <c r="E44" s="93">
        <f t="shared" si="1"/>
        <v>0</v>
      </c>
      <c r="F44" s="92">
        <v>0</v>
      </c>
      <c r="G44" s="93">
        <f t="shared" si="0"/>
        <v>0</v>
      </c>
      <c r="H44" s="69">
        <f>LARGE((C44,E44,G44),1)</f>
        <v>0</v>
      </c>
      <c r="I44" s="67"/>
    </row>
    <row r="45" spans="1:9">
      <c r="A45" s="74"/>
      <c r="B45" s="92">
        <v>0</v>
      </c>
      <c r="C45" s="93">
        <f t="shared" si="1"/>
        <v>0</v>
      </c>
      <c r="D45" s="92">
        <v>0</v>
      </c>
      <c r="E45" s="93">
        <f t="shared" si="1"/>
        <v>0</v>
      </c>
      <c r="F45" s="92">
        <v>0</v>
      </c>
      <c r="G45" s="93">
        <f t="shared" si="0"/>
        <v>0</v>
      </c>
      <c r="H45" s="69">
        <f>LARGE((C45,E45,G45),1)</f>
        <v>0</v>
      </c>
      <c r="I45" s="67"/>
    </row>
    <row r="46" spans="1:9">
      <c r="A46" s="73"/>
      <c r="B46" s="92">
        <v>0</v>
      </c>
      <c r="C46" s="93">
        <f t="shared" si="1"/>
        <v>0</v>
      </c>
      <c r="D46" s="92">
        <v>0</v>
      </c>
      <c r="E46" s="93">
        <f t="shared" si="1"/>
        <v>0</v>
      </c>
      <c r="F46" s="92">
        <v>0</v>
      </c>
      <c r="G46" s="93">
        <f t="shared" si="0"/>
        <v>0</v>
      </c>
      <c r="H46" s="69">
        <f>LARGE((C46,E46,G46),1)</f>
        <v>0</v>
      </c>
      <c r="I46" s="67"/>
    </row>
    <row r="47" spans="1:9">
      <c r="A47" s="73"/>
      <c r="B47" s="92">
        <v>0</v>
      </c>
      <c r="C47" s="93">
        <f t="shared" si="1"/>
        <v>0</v>
      </c>
      <c r="D47" s="92">
        <v>0</v>
      </c>
      <c r="E47" s="93">
        <f t="shared" si="1"/>
        <v>0</v>
      </c>
      <c r="F47" s="92">
        <v>0</v>
      </c>
      <c r="G47" s="93">
        <f t="shared" si="0"/>
        <v>0</v>
      </c>
      <c r="H47" s="69">
        <f>LARGE((C47,E47,G47),1)</f>
        <v>0</v>
      </c>
      <c r="I47" s="67"/>
    </row>
    <row r="48" spans="1:9">
      <c r="A48" s="73"/>
      <c r="B48" s="92">
        <v>0</v>
      </c>
      <c r="C48" s="93">
        <f t="shared" si="1"/>
        <v>0</v>
      </c>
      <c r="D48" s="92">
        <v>0</v>
      </c>
      <c r="E48" s="93">
        <f t="shared" si="1"/>
        <v>0</v>
      </c>
      <c r="F48" s="92">
        <v>0</v>
      </c>
      <c r="G48" s="93">
        <f t="shared" si="0"/>
        <v>0</v>
      </c>
      <c r="H48" s="69">
        <f>LARGE((C48,E48,G48),1)</f>
        <v>0</v>
      </c>
      <c r="I48" s="67"/>
    </row>
    <row r="49" spans="1:9">
      <c r="A49" s="74"/>
      <c r="B49" s="92">
        <v>0</v>
      </c>
      <c r="C49" s="93">
        <f t="shared" si="1"/>
        <v>0</v>
      </c>
      <c r="D49" s="92">
        <v>0</v>
      </c>
      <c r="E49" s="93">
        <f t="shared" si="1"/>
        <v>0</v>
      </c>
      <c r="F49" s="92">
        <v>0</v>
      </c>
      <c r="G49" s="93">
        <f t="shared" si="0"/>
        <v>0</v>
      </c>
      <c r="H49" s="69">
        <f>LARGE((C49,E49,G49),1)</f>
        <v>0</v>
      </c>
      <c r="I49" s="67"/>
    </row>
    <row r="50" spans="1:9">
      <c r="A50" s="68"/>
      <c r="B50" s="92">
        <v>0</v>
      </c>
      <c r="C50" s="93">
        <f t="shared" si="1"/>
        <v>0</v>
      </c>
      <c r="D50" s="92">
        <v>0</v>
      </c>
      <c r="E50" s="93">
        <f t="shared" si="1"/>
        <v>0</v>
      </c>
      <c r="F50" s="92">
        <v>0</v>
      </c>
      <c r="G50" s="93">
        <f t="shared" si="0"/>
        <v>0</v>
      </c>
      <c r="H50" s="69">
        <f>LARGE((C50,E50,G50),1)</f>
        <v>0</v>
      </c>
      <c r="I50" s="67"/>
    </row>
    <row r="51" spans="1:9">
      <c r="A51" s="82"/>
      <c r="B51" s="92">
        <v>0</v>
      </c>
      <c r="C51" s="93">
        <f t="shared" si="1"/>
        <v>0</v>
      </c>
      <c r="D51" s="92">
        <v>0</v>
      </c>
      <c r="E51" s="93">
        <f t="shared" si="1"/>
        <v>0</v>
      </c>
      <c r="F51" s="92">
        <v>0</v>
      </c>
      <c r="G51" s="93">
        <f t="shared" si="0"/>
        <v>0</v>
      </c>
      <c r="H51" s="69">
        <f>LARGE((C51,E51,G51),1)</f>
        <v>0</v>
      </c>
      <c r="I51" s="67"/>
    </row>
    <row r="52" spans="1:9">
      <c r="A52" s="76"/>
      <c r="B52" s="92">
        <v>0</v>
      </c>
      <c r="C52" s="93">
        <f t="shared" si="1"/>
        <v>0</v>
      </c>
      <c r="D52" s="92">
        <v>0</v>
      </c>
      <c r="E52" s="93">
        <f t="shared" si="1"/>
        <v>0</v>
      </c>
      <c r="F52" s="92">
        <v>0</v>
      </c>
      <c r="G52" s="93">
        <f t="shared" si="0"/>
        <v>0</v>
      </c>
      <c r="H52" s="69">
        <f>LARGE((C52,E52,G52),1)</f>
        <v>0</v>
      </c>
      <c r="I52" s="67"/>
    </row>
    <row r="53" spans="1:9">
      <c r="A53" s="73"/>
      <c r="B53" s="92">
        <v>0</v>
      </c>
      <c r="C53" s="93">
        <f t="shared" si="1"/>
        <v>0</v>
      </c>
      <c r="D53" s="92">
        <v>0</v>
      </c>
      <c r="E53" s="93">
        <f t="shared" si="1"/>
        <v>0</v>
      </c>
      <c r="F53" s="92">
        <v>0</v>
      </c>
      <c r="G53" s="93">
        <f t="shared" si="0"/>
        <v>0</v>
      </c>
      <c r="H53" s="69">
        <f>LARGE((C53,E53,G53),1)</f>
        <v>0</v>
      </c>
      <c r="I53" s="67"/>
    </row>
    <row r="54" spans="1:9">
      <c r="A54" s="74"/>
      <c r="B54" s="92">
        <v>0</v>
      </c>
      <c r="C54" s="93">
        <f t="shared" si="1"/>
        <v>0</v>
      </c>
      <c r="D54" s="92">
        <v>0</v>
      </c>
      <c r="E54" s="93">
        <f t="shared" si="1"/>
        <v>0</v>
      </c>
      <c r="F54" s="92">
        <v>0</v>
      </c>
      <c r="G54" s="93">
        <f t="shared" si="0"/>
        <v>0</v>
      </c>
      <c r="H54" s="69">
        <f>LARGE((C54,E54,G54),1)</f>
        <v>0</v>
      </c>
      <c r="I54" s="67"/>
    </row>
    <row r="55" spans="1:9">
      <c r="A55" s="74"/>
      <c r="B55" s="92">
        <v>0</v>
      </c>
      <c r="C55" s="93">
        <f t="shared" si="1"/>
        <v>0</v>
      </c>
      <c r="D55" s="92">
        <v>0</v>
      </c>
      <c r="E55" s="93">
        <f t="shared" si="1"/>
        <v>0</v>
      </c>
      <c r="F55" s="92">
        <v>0</v>
      </c>
      <c r="G55" s="93">
        <f t="shared" si="0"/>
        <v>0</v>
      </c>
      <c r="H55" s="69">
        <f>LARGE((C55,E55,G55),1)</f>
        <v>0</v>
      </c>
      <c r="I55" s="67"/>
    </row>
    <row r="56" spans="1:9">
      <c r="A56" s="77"/>
      <c r="B56" s="92">
        <v>0</v>
      </c>
      <c r="C56" s="93">
        <f t="shared" si="1"/>
        <v>0</v>
      </c>
      <c r="D56" s="92">
        <v>0</v>
      </c>
      <c r="E56" s="93">
        <f t="shared" si="1"/>
        <v>0</v>
      </c>
      <c r="F56" s="92">
        <v>0</v>
      </c>
      <c r="G56" s="93">
        <f t="shared" si="0"/>
        <v>0</v>
      </c>
      <c r="H56" s="69">
        <f>LARGE((C56,E56,G56),1)</f>
        <v>0</v>
      </c>
      <c r="I56" s="67"/>
    </row>
    <row r="57" spans="1:9">
      <c r="A57" s="74"/>
      <c r="B57" s="92">
        <v>0</v>
      </c>
      <c r="C57" s="93">
        <f>B57/B$15*1000*B$14</f>
        <v>0</v>
      </c>
      <c r="D57" s="92">
        <v>0</v>
      </c>
      <c r="E57" s="93">
        <f>D57/D$15*1000*D$14</f>
        <v>0</v>
      </c>
      <c r="F57" s="92">
        <v>0</v>
      </c>
      <c r="G57" s="93">
        <f t="shared" si="0"/>
        <v>0</v>
      </c>
      <c r="H57" s="69">
        <f>LARGE((C57,E57,G57),1)</f>
        <v>0</v>
      </c>
      <c r="I57" s="67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09" priority="17"/>
  </conditionalFormatting>
  <conditionalFormatting sqref="A49">
    <cfRule type="duplicateValues" dxfId="108" priority="18"/>
  </conditionalFormatting>
  <conditionalFormatting sqref="A50">
    <cfRule type="duplicateValues" dxfId="107" priority="15"/>
  </conditionalFormatting>
  <conditionalFormatting sqref="A50">
    <cfRule type="duplicateValues" dxfId="106" priority="16"/>
  </conditionalFormatting>
  <conditionalFormatting sqref="A33:A40 A26:A27 A52 A29:A31 A42:A48">
    <cfRule type="duplicateValues" dxfId="105" priority="25"/>
  </conditionalFormatting>
  <conditionalFormatting sqref="A33:A40">
    <cfRule type="duplicateValues" dxfId="104" priority="26"/>
  </conditionalFormatting>
  <conditionalFormatting sqref="A56">
    <cfRule type="duplicateValues" dxfId="103" priority="23"/>
  </conditionalFormatting>
  <conditionalFormatting sqref="A56">
    <cfRule type="duplicateValues" dxfId="102" priority="24"/>
  </conditionalFormatting>
  <conditionalFormatting sqref="A32">
    <cfRule type="duplicateValues" dxfId="101" priority="21"/>
  </conditionalFormatting>
  <conditionalFormatting sqref="A32">
    <cfRule type="duplicateValues" dxfId="100" priority="22"/>
  </conditionalFormatting>
  <conditionalFormatting sqref="A25">
    <cfRule type="duplicateValues" dxfId="99" priority="19"/>
  </conditionalFormatting>
  <conditionalFormatting sqref="A25">
    <cfRule type="duplicateValues" dxfId="98" priority="20"/>
  </conditionalFormatting>
  <conditionalFormatting sqref="A28">
    <cfRule type="duplicateValues" dxfId="97" priority="14"/>
  </conditionalFormatting>
  <conditionalFormatting sqref="A41">
    <cfRule type="duplicateValues" dxfId="96" priority="13"/>
  </conditionalFormatting>
  <conditionalFormatting sqref="A51">
    <cfRule type="duplicateValues" dxfId="95" priority="12"/>
  </conditionalFormatting>
  <conditionalFormatting sqref="A17">
    <cfRule type="duplicateValues" dxfId="94" priority="8"/>
  </conditionalFormatting>
  <conditionalFormatting sqref="A18">
    <cfRule type="duplicateValues" dxfId="93" priority="7"/>
  </conditionalFormatting>
  <conditionalFormatting sqref="A19">
    <cfRule type="duplicateValues" dxfId="92" priority="6"/>
  </conditionalFormatting>
  <conditionalFormatting sqref="A20">
    <cfRule type="duplicateValues" dxfId="91" priority="5"/>
  </conditionalFormatting>
  <conditionalFormatting sqref="A21">
    <cfRule type="duplicateValues" dxfId="90" priority="4"/>
  </conditionalFormatting>
  <conditionalFormatting sqref="A22">
    <cfRule type="duplicateValues" dxfId="89" priority="3"/>
  </conditionalFormatting>
  <conditionalFormatting sqref="A23">
    <cfRule type="duplicateValues" dxfId="88" priority="2"/>
  </conditionalFormatting>
  <conditionalFormatting sqref="A24">
    <cfRule type="duplicateValues" dxfId="87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workbookViewId="0">
      <selection sqref="A1:I24"/>
    </sheetView>
  </sheetViews>
  <sheetFormatPr baseColWidth="10" defaultColWidth="8.7109375" defaultRowHeight="13" x14ac:dyDescent="0"/>
  <cols>
    <col min="1" max="1" width="15.28515625" customWidth="1"/>
  </cols>
  <sheetData>
    <row r="1" spans="1:9">
      <c r="A1" s="163"/>
      <c r="B1" s="118"/>
      <c r="C1" s="118"/>
      <c r="D1" s="118"/>
      <c r="E1" s="118"/>
      <c r="F1" s="118"/>
      <c r="G1" s="118"/>
      <c r="H1" s="118"/>
      <c r="I1" s="45"/>
    </row>
    <row r="2" spans="1:9">
      <c r="A2" s="163"/>
      <c r="B2" s="165" t="s">
        <v>39</v>
      </c>
      <c r="C2" s="165"/>
      <c r="D2" s="165"/>
      <c r="E2" s="165"/>
      <c r="F2" s="165"/>
      <c r="G2" s="118"/>
      <c r="H2" s="118"/>
      <c r="I2" s="45"/>
    </row>
    <row r="3" spans="1:9">
      <c r="A3" s="163"/>
      <c r="B3" s="118"/>
      <c r="C3" s="118"/>
      <c r="D3" s="118"/>
      <c r="E3" s="118"/>
      <c r="F3" s="118"/>
      <c r="G3" s="118"/>
      <c r="H3" s="118"/>
      <c r="I3" s="45"/>
    </row>
    <row r="4" spans="1:9">
      <c r="A4" s="163"/>
      <c r="B4" s="165" t="s">
        <v>34</v>
      </c>
      <c r="C4" s="165"/>
      <c r="D4" s="165"/>
      <c r="E4" s="165"/>
      <c r="F4" s="165"/>
      <c r="G4" s="118"/>
      <c r="H4" s="118"/>
      <c r="I4" s="45"/>
    </row>
    <row r="5" spans="1:9">
      <c r="A5" s="163"/>
      <c r="B5" s="118"/>
      <c r="C5" s="118"/>
      <c r="D5" s="118"/>
      <c r="E5" s="118"/>
      <c r="F5" s="118"/>
      <c r="G5" s="118"/>
      <c r="H5" s="118"/>
      <c r="I5" s="45"/>
    </row>
    <row r="6" spans="1:9">
      <c r="A6" s="163"/>
      <c r="B6" s="164"/>
      <c r="C6" s="164"/>
      <c r="D6" s="118"/>
      <c r="E6" s="118"/>
      <c r="F6" s="118"/>
      <c r="G6" s="118"/>
      <c r="H6" s="118"/>
      <c r="I6" s="45"/>
    </row>
    <row r="7" spans="1:9">
      <c r="A7" s="163"/>
      <c r="B7" s="118"/>
      <c r="C7" s="118"/>
      <c r="D7" s="118"/>
      <c r="E7" s="118"/>
      <c r="F7" s="118"/>
      <c r="G7" s="118"/>
      <c r="H7" s="118"/>
      <c r="I7" s="45"/>
    </row>
    <row r="8" spans="1:9">
      <c r="A8" s="46" t="s">
        <v>11</v>
      </c>
      <c r="B8" s="47" t="s">
        <v>53</v>
      </c>
      <c r="C8" s="47"/>
      <c r="D8" s="47"/>
      <c r="E8" s="47"/>
      <c r="F8" s="117"/>
      <c r="G8" s="117"/>
      <c r="H8" s="117"/>
      <c r="I8" s="45"/>
    </row>
    <row r="9" spans="1:9">
      <c r="A9" s="46" t="s">
        <v>0</v>
      </c>
      <c r="B9" s="47" t="s">
        <v>54</v>
      </c>
      <c r="C9" s="47"/>
      <c r="D9" s="47"/>
      <c r="E9" s="47"/>
      <c r="F9" s="117"/>
      <c r="G9" s="117"/>
      <c r="H9" s="117"/>
      <c r="I9" s="45"/>
    </row>
    <row r="10" spans="1:9">
      <c r="A10" s="46" t="s">
        <v>13</v>
      </c>
      <c r="B10" s="166">
        <v>41673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18"/>
      <c r="E11" s="118"/>
      <c r="F11" s="118"/>
      <c r="G11" s="118"/>
      <c r="H11" s="118"/>
      <c r="I11" s="45"/>
    </row>
    <row r="12" spans="1:9">
      <c r="A12" s="46" t="s">
        <v>16</v>
      </c>
      <c r="B12" s="113" t="s">
        <v>41</v>
      </c>
      <c r="C12" s="118"/>
      <c r="D12" s="118"/>
      <c r="E12" s="118"/>
      <c r="F12" s="118"/>
      <c r="G12" s="118"/>
      <c r="H12" s="118"/>
      <c r="I12" s="45"/>
    </row>
    <row r="13" spans="1:9">
      <c r="A13" s="117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17" t="s">
        <v>15</v>
      </c>
      <c r="B14" s="55">
        <v>0</v>
      </c>
      <c r="C14" s="56"/>
      <c r="D14" s="57">
        <v>0</v>
      </c>
      <c r="E14" s="56"/>
      <c r="F14" s="114">
        <v>0.5</v>
      </c>
      <c r="G14" s="56"/>
      <c r="H14" s="58" t="s">
        <v>18</v>
      </c>
      <c r="I14" s="59" t="s">
        <v>25</v>
      </c>
    </row>
    <row r="15" spans="1:9">
      <c r="A15" s="117" t="s">
        <v>14</v>
      </c>
      <c r="B15" s="60">
        <v>1</v>
      </c>
      <c r="C15" s="61"/>
      <c r="D15" s="62">
        <v>1</v>
      </c>
      <c r="E15" s="61"/>
      <c r="F15" s="62">
        <v>62.43</v>
      </c>
      <c r="G15" s="61"/>
      <c r="H15" s="58" t="s">
        <v>19</v>
      </c>
      <c r="I15" s="59" t="s">
        <v>26</v>
      </c>
    </row>
    <row r="16" spans="1:9">
      <c r="A16" s="117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8</v>
      </c>
    </row>
    <row r="17" spans="1:9">
      <c r="A17" s="83" t="s">
        <v>59</v>
      </c>
      <c r="B17" s="91">
        <v>0</v>
      </c>
      <c r="C17" s="93">
        <f>B17/B$15*1000*B$14</f>
        <v>0</v>
      </c>
      <c r="D17" s="92">
        <v>0</v>
      </c>
      <c r="E17" s="93">
        <f>D17/D$15*1000*D$14</f>
        <v>0</v>
      </c>
      <c r="F17" s="92">
        <v>62.43</v>
      </c>
      <c r="G17" s="93">
        <f t="shared" ref="G17:G24" si="0">F17/F$15*1000*F$14</f>
        <v>500</v>
      </c>
      <c r="H17" s="69">
        <f>LARGE((C17,E17,G17),1)</f>
        <v>500</v>
      </c>
      <c r="I17" s="67">
        <v>1</v>
      </c>
    </row>
    <row r="18" spans="1:9">
      <c r="A18" s="83" t="s">
        <v>61</v>
      </c>
      <c r="B18" s="91">
        <v>0</v>
      </c>
      <c r="C18" s="93">
        <f t="shared" ref="C18:E24" si="1">B18/B$15*1000*B$14</f>
        <v>0</v>
      </c>
      <c r="D18" s="92">
        <v>0</v>
      </c>
      <c r="E18" s="93">
        <f t="shared" si="1"/>
        <v>0</v>
      </c>
      <c r="F18" s="92">
        <v>60.49</v>
      </c>
      <c r="G18" s="93">
        <f t="shared" si="0"/>
        <v>484.46259810988306</v>
      </c>
      <c r="H18" s="69">
        <f>LARGE((C18,E18,G18),1)</f>
        <v>484.46259810988306</v>
      </c>
      <c r="I18" s="67">
        <v>2</v>
      </c>
    </row>
    <row r="19" spans="1:9">
      <c r="A19" s="83" t="s">
        <v>55</v>
      </c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59.75</v>
      </c>
      <c r="G19" s="93">
        <f t="shared" si="0"/>
        <v>478.53596027550861</v>
      </c>
      <c r="H19" s="69">
        <f>LARGE((C19,E19,G19),1)</f>
        <v>478.53596027550861</v>
      </c>
      <c r="I19" s="67">
        <v>3</v>
      </c>
    </row>
    <row r="20" spans="1:9">
      <c r="A20" s="83" t="s">
        <v>64</v>
      </c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49.01</v>
      </c>
      <c r="G20" s="93">
        <f t="shared" si="0"/>
        <v>392.51962197661379</v>
      </c>
      <c r="H20" s="69">
        <f>LARGE((C20,E20,G20),1)</f>
        <v>392.51962197661379</v>
      </c>
      <c r="I20" s="67">
        <v>4</v>
      </c>
    </row>
    <row r="21" spans="1:9">
      <c r="A21" s="83" t="s">
        <v>66</v>
      </c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44.18</v>
      </c>
      <c r="G21" s="93">
        <f t="shared" si="0"/>
        <v>353.83629665225055</v>
      </c>
      <c r="H21" s="69">
        <f>LARGE((C21,E21,G21),1)</f>
        <v>353.83629665225055</v>
      </c>
      <c r="I21" s="67">
        <v>5</v>
      </c>
    </row>
    <row r="22" spans="1:9">
      <c r="A22" s="83" t="s">
        <v>63</v>
      </c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43.11</v>
      </c>
      <c r="G22" s="93">
        <f t="shared" si="0"/>
        <v>345.26669870254682</v>
      </c>
      <c r="H22" s="69">
        <f>LARGE((C22,E22,G22),1)</f>
        <v>345.26669870254682</v>
      </c>
      <c r="I22" s="67">
        <v>6</v>
      </c>
    </row>
    <row r="23" spans="1:9">
      <c r="A23" s="83" t="s">
        <v>68</v>
      </c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39.6</v>
      </c>
      <c r="G23" s="93">
        <f t="shared" si="0"/>
        <v>317.15521383950022</v>
      </c>
      <c r="H23" s="69">
        <f>LARGE((C23,E23,G23),1)</f>
        <v>317.15521383950022</v>
      </c>
      <c r="I23" s="67">
        <v>7</v>
      </c>
    </row>
    <row r="24" spans="1:9">
      <c r="A24" s="83" t="s">
        <v>70</v>
      </c>
      <c r="B24" s="119">
        <v>0</v>
      </c>
      <c r="C24" s="120">
        <f t="shared" si="1"/>
        <v>0</v>
      </c>
      <c r="D24" s="121">
        <v>0</v>
      </c>
      <c r="E24" s="120">
        <f t="shared" si="1"/>
        <v>0</v>
      </c>
      <c r="F24" s="121">
        <v>22.03</v>
      </c>
      <c r="G24" s="120">
        <f t="shared" si="0"/>
        <v>176.43761012333815</v>
      </c>
      <c r="H24" s="69">
        <f>LARGE((C24,E24,G24),1)</f>
        <v>176.43761012333815</v>
      </c>
      <c r="I24" s="67">
        <v>8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86" priority="7"/>
  </conditionalFormatting>
  <conditionalFormatting sqref="A18">
    <cfRule type="duplicateValues" dxfId="85" priority="6"/>
  </conditionalFormatting>
  <conditionalFormatting sqref="A19">
    <cfRule type="duplicateValues" dxfId="84" priority="5"/>
  </conditionalFormatting>
  <conditionalFormatting sqref="A20">
    <cfRule type="duplicateValues" dxfId="83" priority="4"/>
  </conditionalFormatting>
  <conditionalFormatting sqref="A21:A22">
    <cfRule type="duplicateValues" dxfId="82" priority="3"/>
  </conditionalFormatting>
  <conditionalFormatting sqref="A23">
    <cfRule type="duplicateValues" dxfId="81" priority="2"/>
  </conditionalFormatting>
  <conditionalFormatting sqref="A24">
    <cfRule type="duplicateValues" dxfId="8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B17" sqref="B17"/>
    </sheetView>
  </sheetViews>
  <sheetFormatPr baseColWidth="10" defaultColWidth="8.7109375" defaultRowHeight="13" x14ac:dyDescent="0"/>
  <cols>
    <col min="1" max="1" width="16.42578125" customWidth="1"/>
  </cols>
  <sheetData>
    <row r="1" spans="1:9">
      <c r="A1" s="163"/>
      <c r="B1" s="135"/>
      <c r="C1" s="135"/>
      <c r="D1" s="135"/>
      <c r="E1" s="135"/>
      <c r="F1" s="135"/>
      <c r="G1" s="135"/>
      <c r="H1" s="135"/>
      <c r="I1" s="45"/>
    </row>
    <row r="2" spans="1:9">
      <c r="A2" s="163"/>
      <c r="B2" s="165" t="s">
        <v>39</v>
      </c>
      <c r="C2" s="165"/>
      <c r="D2" s="165"/>
      <c r="E2" s="165"/>
      <c r="F2" s="165"/>
      <c r="G2" s="135"/>
      <c r="H2" s="135"/>
      <c r="I2" s="45"/>
    </row>
    <row r="3" spans="1:9">
      <c r="A3" s="163"/>
      <c r="B3" s="135"/>
      <c r="C3" s="135"/>
      <c r="D3" s="135"/>
      <c r="E3" s="135"/>
      <c r="F3" s="135"/>
      <c r="G3" s="135"/>
      <c r="H3" s="135"/>
      <c r="I3" s="45"/>
    </row>
    <row r="4" spans="1:9">
      <c r="A4" s="163"/>
      <c r="B4" s="165" t="s">
        <v>34</v>
      </c>
      <c r="C4" s="165"/>
      <c r="D4" s="165"/>
      <c r="E4" s="165"/>
      <c r="F4" s="165"/>
      <c r="G4" s="135"/>
      <c r="H4" s="135"/>
      <c r="I4" s="45"/>
    </row>
    <row r="5" spans="1:9">
      <c r="A5" s="163"/>
      <c r="B5" s="135"/>
      <c r="C5" s="135"/>
      <c r="D5" s="135"/>
      <c r="E5" s="135"/>
      <c r="F5" s="135"/>
      <c r="G5" s="135"/>
      <c r="H5" s="135"/>
      <c r="I5" s="45"/>
    </row>
    <row r="6" spans="1:9">
      <c r="A6" s="163"/>
      <c r="B6" s="164"/>
      <c r="C6" s="164"/>
      <c r="D6" s="135"/>
      <c r="E6" s="135"/>
      <c r="F6" s="135"/>
      <c r="G6" s="135"/>
      <c r="H6" s="135"/>
      <c r="I6" s="45"/>
    </row>
    <row r="7" spans="1:9">
      <c r="A7" s="163"/>
      <c r="B7" s="135"/>
      <c r="C7" s="135"/>
      <c r="D7" s="135"/>
      <c r="E7" s="135"/>
      <c r="F7" s="135"/>
      <c r="G7" s="135"/>
      <c r="H7" s="135"/>
      <c r="I7" s="45"/>
    </row>
    <row r="8" spans="1:9">
      <c r="A8" s="46" t="s">
        <v>11</v>
      </c>
      <c r="B8" s="47" t="s">
        <v>80</v>
      </c>
      <c r="C8" s="47"/>
      <c r="D8" s="47"/>
      <c r="E8" s="47"/>
      <c r="F8" s="134"/>
      <c r="G8" s="134"/>
      <c r="H8" s="134"/>
      <c r="I8" s="45"/>
    </row>
    <row r="9" spans="1:9">
      <c r="A9" s="46" t="s">
        <v>0</v>
      </c>
      <c r="B9" s="47" t="s">
        <v>81</v>
      </c>
      <c r="C9" s="47"/>
      <c r="D9" s="47"/>
      <c r="E9" s="47"/>
      <c r="F9" s="134"/>
      <c r="G9" s="134"/>
      <c r="H9" s="134"/>
      <c r="I9" s="45"/>
    </row>
    <row r="10" spans="1:9">
      <c r="A10" s="46" t="s">
        <v>13</v>
      </c>
      <c r="B10" s="166">
        <v>41686</v>
      </c>
      <c r="C10" s="166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42</v>
      </c>
      <c r="C11" s="48"/>
      <c r="D11" s="135"/>
      <c r="E11" s="135"/>
      <c r="F11" s="135"/>
      <c r="G11" s="135"/>
      <c r="H11" s="135"/>
      <c r="I11" s="45"/>
    </row>
    <row r="12" spans="1:9">
      <c r="A12" s="46" t="s">
        <v>16</v>
      </c>
      <c r="B12" s="113" t="s">
        <v>41</v>
      </c>
      <c r="C12" s="135"/>
      <c r="D12" s="135"/>
      <c r="E12" s="135"/>
      <c r="F12" s="135"/>
      <c r="G12" s="135"/>
      <c r="H12" s="135"/>
      <c r="I12" s="45"/>
    </row>
    <row r="13" spans="1:9">
      <c r="A13" s="134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34" t="s">
        <v>15</v>
      </c>
      <c r="B14" s="55">
        <v>0.75</v>
      </c>
      <c r="C14" s="56"/>
      <c r="D14" s="57">
        <v>0</v>
      </c>
      <c r="E14" s="56"/>
      <c r="F14" s="114">
        <v>0.8</v>
      </c>
      <c r="G14" s="56"/>
      <c r="H14" s="58" t="s">
        <v>18</v>
      </c>
      <c r="I14" s="59" t="s">
        <v>25</v>
      </c>
    </row>
    <row r="15" spans="1:9">
      <c r="A15" s="134" t="s">
        <v>14</v>
      </c>
      <c r="B15" s="60">
        <v>78.040000000000006</v>
      </c>
      <c r="C15" s="61"/>
      <c r="D15" s="62">
        <v>1</v>
      </c>
      <c r="E15" s="61"/>
      <c r="F15" s="62">
        <v>74.92</v>
      </c>
      <c r="G15" s="61"/>
      <c r="H15" s="58" t="s">
        <v>19</v>
      </c>
      <c r="I15" s="59" t="s">
        <v>26</v>
      </c>
    </row>
    <row r="16" spans="1:9">
      <c r="A16" s="134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9</v>
      </c>
    </row>
    <row r="17" spans="1:9">
      <c r="A17" s="83" t="s">
        <v>43</v>
      </c>
      <c r="B17" s="91">
        <v>62.87</v>
      </c>
      <c r="C17" s="93">
        <f>B17/B$15*1000*B$14</f>
        <v>604.20937980522808</v>
      </c>
      <c r="D17" s="92">
        <v>0</v>
      </c>
      <c r="E17" s="93">
        <f>D17/D$15*1000*D$14</f>
        <v>0</v>
      </c>
      <c r="F17" s="92">
        <v>59.42</v>
      </c>
      <c r="G17" s="93">
        <f t="shared" ref="G17:G25" si="0">F17/F$15*1000*F$14</f>
        <v>634.49012279765088</v>
      </c>
      <c r="H17" s="69">
        <f>LARGE((C17,E17,G17),1)</f>
        <v>634.49012279765088</v>
      </c>
      <c r="I17" s="67">
        <v>1</v>
      </c>
    </row>
    <row r="18" spans="1:9">
      <c r="A18" s="83"/>
      <c r="B18" s="91">
        <v>0</v>
      </c>
      <c r="C18" s="93">
        <f t="shared" ref="C18:E25" si="1">B18/B$15*1000*B$14</f>
        <v>0</v>
      </c>
      <c r="D18" s="92">
        <v>0</v>
      </c>
      <c r="E18" s="93">
        <f t="shared" si="1"/>
        <v>0</v>
      </c>
      <c r="F18" s="92">
        <v>0</v>
      </c>
      <c r="G18" s="93">
        <f t="shared" si="0"/>
        <v>0</v>
      </c>
      <c r="H18" s="69">
        <f>LARGE((C18,E18,G18),1)</f>
        <v>0</v>
      </c>
      <c r="I18" s="67">
        <v>2</v>
      </c>
    </row>
    <row r="19" spans="1:9">
      <c r="A19" s="83"/>
      <c r="B19" s="91">
        <v>0</v>
      </c>
      <c r="C19" s="93">
        <f t="shared" si="1"/>
        <v>0</v>
      </c>
      <c r="D19" s="92">
        <v>0</v>
      </c>
      <c r="E19" s="93">
        <f t="shared" si="1"/>
        <v>0</v>
      </c>
      <c r="F19" s="92">
        <v>0</v>
      </c>
      <c r="G19" s="93">
        <f t="shared" si="0"/>
        <v>0</v>
      </c>
      <c r="H19" s="69">
        <f>LARGE((C19,E19,G19),1)</f>
        <v>0</v>
      </c>
      <c r="I19" s="67">
        <v>3</v>
      </c>
    </row>
    <row r="20" spans="1:9">
      <c r="A20" s="83"/>
      <c r="B20" s="91">
        <v>0</v>
      </c>
      <c r="C20" s="93">
        <f t="shared" si="1"/>
        <v>0</v>
      </c>
      <c r="D20" s="92">
        <v>0</v>
      </c>
      <c r="E20" s="93">
        <f>D20/D$15*1000*D$14</f>
        <v>0</v>
      </c>
      <c r="F20" s="92">
        <v>0</v>
      </c>
      <c r="G20" s="93">
        <f>F20/F$15*1000*F$14</f>
        <v>0</v>
      </c>
      <c r="H20" s="69">
        <f>LARGE((C20,E20,G20),1)</f>
        <v>0</v>
      </c>
      <c r="I20" s="67">
        <v>4</v>
      </c>
    </row>
    <row r="21" spans="1:9">
      <c r="A21" s="83"/>
      <c r="B21" s="91">
        <v>0</v>
      </c>
      <c r="C21" s="93">
        <f>B21/B$15*1000*B$14</f>
        <v>0</v>
      </c>
      <c r="D21" s="92">
        <v>0</v>
      </c>
      <c r="E21" s="93">
        <f>D21/D$15*1000*D$14</f>
        <v>0</v>
      </c>
      <c r="F21" s="92">
        <v>0</v>
      </c>
      <c r="G21" s="93">
        <f t="shared" si="0"/>
        <v>0</v>
      </c>
      <c r="H21" s="69">
        <f>LARGE((C21,E21,G21),1)</f>
        <v>0</v>
      </c>
      <c r="I21" s="67">
        <v>5</v>
      </c>
    </row>
    <row r="22" spans="1:9">
      <c r="A22" s="83"/>
      <c r="B22" s="91">
        <v>0</v>
      </c>
      <c r="C22" s="93">
        <f>B22/B$15*1000*B$14</f>
        <v>0</v>
      </c>
      <c r="D22" s="92">
        <v>0</v>
      </c>
      <c r="E22" s="93">
        <f>D22/D$15*1000*D$14</f>
        <v>0</v>
      </c>
      <c r="F22" s="92">
        <v>0</v>
      </c>
      <c r="G22" s="93">
        <f t="shared" si="0"/>
        <v>0</v>
      </c>
      <c r="H22" s="69">
        <f>LARGE((C22,E22,G22),1)</f>
        <v>0</v>
      </c>
      <c r="I22" s="67">
        <v>6</v>
      </c>
    </row>
    <row r="23" spans="1:9">
      <c r="A23" s="83"/>
      <c r="B23" s="91">
        <v>0</v>
      </c>
      <c r="C23" s="93">
        <f>B23/B$15*1000*B$14</f>
        <v>0</v>
      </c>
      <c r="D23" s="92">
        <v>0</v>
      </c>
      <c r="E23" s="93">
        <f t="shared" si="1"/>
        <v>0</v>
      </c>
      <c r="F23" s="92">
        <v>0</v>
      </c>
      <c r="G23" s="93">
        <f t="shared" si="0"/>
        <v>0</v>
      </c>
      <c r="H23" s="69">
        <f>LARGE((C23,E23,G23),1)</f>
        <v>0</v>
      </c>
      <c r="I23" s="67">
        <v>7</v>
      </c>
    </row>
    <row r="24" spans="1:9">
      <c r="A24" s="83"/>
      <c r="B24" s="119">
        <v>0</v>
      </c>
      <c r="C24" s="120">
        <f t="shared" si="1"/>
        <v>0</v>
      </c>
      <c r="D24" s="121">
        <v>0</v>
      </c>
      <c r="E24" s="120">
        <f t="shared" si="1"/>
        <v>0</v>
      </c>
      <c r="F24" s="121">
        <v>0</v>
      </c>
      <c r="G24" s="120">
        <f t="shared" si="0"/>
        <v>0</v>
      </c>
      <c r="H24" s="69">
        <f>LARGE((C24,E24,G24),1)</f>
        <v>0</v>
      </c>
      <c r="I24" s="67">
        <v>8</v>
      </c>
    </row>
    <row r="25" spans="1:9">
      <c r="A25" s="83"/>
      <c r="B25" s="119">
        <v>0</v>
      </c>
      <c r="C25" s="120">
        <f>B25/B$15*1000*B$14</f>
        <v>0</v>
      </c>
      <c r="D25" s="121">
        <v>0</v>
      </c>
      <c r="E25" s="120">
        <f t="shared" si="1"/>
        <v>0</v>
      </c>
      <c r="F25" s="121">
        <v>0</v>
      </c>
      <c r="G25" s="120">
        <f t="shared" si="0"/>
        <v>0</v>
      </c>
      <c r="H25" s="133">
        <f>LARGE((C25,E25,G25),1)</f>
        <v>0</v>
      </c>
      <c r="I25" s="67">
        <v>9</v>
      </c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79" priority="9"/>
  </conditionalFormatting>
  <conditionalFormatting sqref="A19">
    <cfRule type="duplicateValues" dxfId="78" priority="8"/>
  </conditionalFormatting>
  <conditionalFormatting sqref="A20">
    <cfRule type="duplicateValues" dxfId="77" priority="7"/>
  </conditionalFormatting>
  <conditionalFormatting sqref="A21">
    <cfRule type="duplicateValues" dxfId="76" priority="6"/>
  </conditionalFormatting>
  <conditionalFormatting sqref="A22">
    <cfRule type="duplicateValues" dxfId="75" priority="5"/>
  </conditionalFormatting>
  <conditionalFormatting sqref="A23">
    <cfRule type="duplicateValues" dxfId="74" priority="4"/>
  </conditionalFormatting>
  <conditionalFormatting sqref="A24">
    <cfRule type="duplicateValues" dxfId="73" priority="3"/>
  </conditionalFormatting>
  <conditionalFormatting sqref="A25">
    <cfRule type="duplicateValues" dxfId="72" priority="2"/>
  </conditionalFormatting>
  <conditionalFormatting sqref="A17">
    <cfRule type="duplicateValues" dxfId="71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RPA Caclulations</vt:lpstr>
      <vt:lpstr>Finish Order</vt:lpstr>
      <vt:lpstr>Calabogie Canada Cup Jan 13</vt:lpstr>
      <vt:lpstr>Calabogie Canada Cup Jan 14</vt:lpstr>
      <vt:lpstr>NorAm Val St-Come - MO</vt:lpstr>
      <vt:lpstr>NorAm Val St-Come - DM</vt:lpstr>
      <vt:lpstr>North Bay TT Day 1</vt:lpstr>
      <vt:lpstr>North Bay TT Day 2</vt:lpstr>
      <vt:lpstr>Canada Cup Red Deer</vt:lpstr>
      <vt:lpstr>Caledon TT</vt:lpstr>
      <vt:lpstr>Provincials MO</vt:lpstr>
      <vt:lpstr>Provincials DM</vt:lpstr>
      <vt:lpstr>Park City NorAm MO</vt:lpstr>
      <vt:lpstr>Park City NorAM DM</vt:lpstr>
      <vt:lpstr>Junior Nats MO</vt:lpstr>
      <vt:lpstr>Canadian Champs MO</vt:lpstr>
      <vt:lpstr>Canadian Champs 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2018-04-11T15:56:29Z</dcterms:modified>
</cp:coreProperties>
</file>